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211D5153-0ACC-4B85-A38B-0D4B034C7A6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قاعدة البيانات" sheetId="2" r:id="rId1"/>
    <sheet name="بطاقة عمل" sheetId="1" r:id="rId2"/>
  </sheets>
  <definedNames>
    <definedName name="_xlnm._FilterDatabase" localSheetId="1" hidden="1">'بطاقة عمل'!$A$5:$K$5</definedName>
    <definedName name="_xlnm.Print_Titles" localSheetId="0">'قاعدة البيانات'!$1:$2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6" i="1"/>
  <c r="X31" i="2" l="1"/>
  <c r="AB31" i="2" s="1"/>
  <c r="X63" i="2"/>
  <c r="AB63" i="2" s="1"/>
  <c r="X95" i="2"/>
  <c r="AB95" i="2" s="1"/>
  <c r="X127" i="2"/>
  <c r="AB127" i="2" s="1"/>
  <c r="S3" i="2"/>
  <c r="X3" i="2" s="1"/>
  <c r="AB3" i="2" s="1"/>
  <c r="S4" i="2"/>
  <c r="X4" i="2" s="1"/>
  <c r="AB4" i="2" s="1"/>
  <c r="S5" i="2"/>
  <c r="X5" i="2" s="1"/>
  <c r="AB5" i="2" s="1"/>
  <c r="S6" i="2"/>
  <c r="X6" i="2" s="1"/>
  <c r="AB6" i="2" s="1"/>
  <c r="S7" i="2"/>
  <c r="X7" i="2" s="1"/>
  <c r="AB7" i="2" s="1"/>
  <c r="S8" i="2"/>
  <c r="X8" i="2" s="1"/>
  <c r="AB8" i="2" s="1"/>
  <c r="S9" i="2"/>
  <c r="X9" i="2" s="1"/>
  <c r="AB9" i="2" s="1"/>
  <c r="S10" i="2"/>
  <c r="X10" i="2" s="1"/>
  <c r="AB10" i="2" s="1"/>
  <c r="S11" i="2"/>
  <c r="X11" i="2" s="1"/>
  <c r="AB11" i="2" s="1"/>
  <c r="S12" i="2"/>
  <c r="X12" i="2" s="1"/>
  <c r="AB12" i="2" s="1"/>
  <c r="S13" i="2"/>
  <c r="X13" i="2" s="1"/>
  <c r="AB13" i="2" s="1"/>
  <c r="S14" i="2"/>
  <c r="X14" i="2" s="1"/>
  <c r="AB14" i="2" s="1"/>
  <c r="S15" i="2"/>
  <c r="X15" i="2" s="1"/>
  <c r="AB15" i="2" s="1"/>
  <c r="S16" i="2"/>
  <c r="X16" i="2" s="1"/>
  <c r="AB16" i="2" s="1"/>
  <c r="S17" i="2"/>
  <c r="X17" i="2" s="1"/>
  <c r="AB17" i="2" s="1"/>
  <c r="S18" i="2"/>
  <c r="X18" i="2" s="1"/>
  <c r="AB18" i="2" s="1"/>
  <c r="S19" i="2"/>
  <c r="X19" i="2" s="1"/>
  <c r="AB19" i="2" s="1"/>
  <c r="S20" i="2"/>
  <c r="X20" i="2" s="1"/>
  <c r="AB20" i="2" s="1"/>
  <c r="S21" i="2"/>
  <c r="X21" i="2" s="1"/>
  <c r="AB21" i="2" s="1"/>
  <c r="S22" i="2"/>
  <c r="X22" i="2" s="1"/>
  <c r="AB22" i="2" s="1"/>
  <c r="S23" i="2"/>
  <c r="X23" i="2" s="1"/>
  <c r="AB23" i="2" s="1"/>
  <c r="S24" i="2"/>
  <c r="X24" i="2" s="1"/>
  <c r="AB24" i="2" s="1"/>
  <c r="S25" i="2"/>
  <c r="X25" i="2" s="1"/>
  <c r="AB25" i="2" s="1"/>
  <c r="S26" i="2"/>
  <c r="X26" i="2" s="1"/>
  <c r="AB26" i="2" s="1"/>
  <c r="S27" i="2"/>
  <c r="X27" i="2" s="1"/>
  <c r="AB27" i="2" s="1"/>
  <c r="S28" i="2"/>
  <c r="X28" i="2" s="1"/>
  <c r="AB28" i="2" s="1"/>
  <c r="S29" i="2"/>
  <c r="X29" i="2" s="1"/>
  <c r="AB29" i="2" s="1"/>
  <c r="S30" i="2"/>
  <c r="X30" i="2" s="1"/>
  <c r="AB30" i="2" s="1"/>
  <c r="S31" i="2"/>
  <c r="S32" i="2"/>
  <c r="X32" i="2" s="1"/>
  <c r="AB32" i="2" s="1"/>
  <c r="S33" i="2"/>
  <c r="X33" i="2" s="1"/>
  <c r="AB33" i="2" s="1"/>
  <c r="S34" i="2"/>
  <c r="X34" i="2" s="1"/>
  <c r="AB34" i="2" s="1"/>
  <c r="S35" i="2"/>
  <c r="X35" i="2" s="1"/>
  <c r="AB35" i="2" s="1"/>
  <c r="S36" i="2"/>
  <c r="X36" i="2" s="1"/>
  <c r="AB36" i="2" s="1"/>
  <c r="S37" i="2"/>
  <c r="X37" i="2" s="1"/>
  <c r="AB37" i="2" s="1"/>
  <c r="S38" i="2"/>
  <c r="X38" i="2" s="1"/>
  <c r="AB38" i="2" s="1"/>
  <c r="S39" i="2"/>
  <c r="X39" i="2" s="1"/>
  <c r="AB39" i="2" s="1"/>
  <c r="S40" i="2"/>
  <c r="X40" i="2" s="1"/>
  <c r="AB40" i="2" s="1"/>
  <c r="S41" i="2"/>
  <c r="X41" i="2" s="1"/>
  <c r="AB41" i="2" s="1"/>
  <c r="S42" i="2"/>
  <c r="X42" i="2" s="1"/>
  <c r="AB42" i="2" s="1"/>
  <c r="S43" i="2"/>
  <c r="X43" i="2" s="1"/>
  <c r="AB43" i="2" s="1"/>
  <c r="S44" i="2"/>
  <c r="X44" i="2" s="1"/>
  <c r="AB44" i="2" s="1"/>
  <c r="S45" i="2"/>
  <c r="X45" i="2" s="1"/>
  <c r="AB45" i="2" s="1"/>
  <c r="S46" i="2"/>
  <c r="X46" i="2" s="1"/>
  <c r="AB46" i="2" s="1"/>
  <c r="S47" i="2"/>
  <c r="X47" i="2" s="1"/>
  <c r="AB47" i="2" s="1"/>
  <c r="S48" i="2"/>
  <c r="X48" i="2" s="1"/>
  <c r="AB48" i="2" s="1"/>
  <c r="S49" i="2"/>
  <c r="X49" i="2" s="1"/>
  <c r="AB49" i="2" s="1"/>
  <c r="S50" i="2"/>
  <c r="X50" i="2" s="1"/>
  <c r="AB50" i="2" s="1"/>
  <c r="S51" i="2"/>
  <c r="X51" i="2" s="1"/>
  <c r="AB51" i="2" s="1"/>
  <c r="S52" i="2"/>
  <c r="X52" i="2" s="1"/>
  <c r="AB52" i="2" s="1"/>
  <c r="S53" i="2"/>
  <c r="X53" i="2" s="1"/>
  <c r="AB53" i="2" s="1"/>
  <c r="S54" i="2"/>
  <c r="X54" i="2" s="1"/>
  <c r="AB54" i="2" s="1"/>
  <c r="S55" i="2"/>
  <c r="X55" i="2" s="1"/>
  <c r="AB55" i="2" s="1"/>
  <c r="S56" i="2"/>
  <c r="X56" i="2" s="1"/>
  <c r="AB56" i="2" s="1"/>
  <c r="S57" i="2"/>
  <c r="X57" i="2" s="1"/>
  <c r="AB57" i="2" s="1"/>
  <c r="S58" i="2"/>
  <c r="X58" i="2" s="1"/>
  <c r="AB58" i="2" s="1"/>
  <c r="S59" i="2"/>
  <c r="X59" i="2" s="1"/>
  <c r="AB59" i="2" s="1"/>
  <c r="S60" i="2"/>
  <c r="X60" i="2" s="1"/>
  <c r="AB60" i="2" s="1"/>
  <c r="S61" i="2"/>
  <c r="X61" i="2" s="1"/>
  <c r="AB61" i="2" s="1"/>
  <c r="S62" i="2"/>
  <c r="X62" i="2" s="1"/>
  <c r="AB62" i="2" s="1"/>
  <c r="S63" i="2"/>
  <c r="S64" i="2"/>
  <c r="X64" i="2" s="1"/>
  <c r="AB64" i="2" s="1"/>
  <c r="S65" i="2"/>
  <c r="X65" i="2" s="1"/>
  <c r="AB65" i="2" s="1"/>
  <c r="S66" i="2"/>
  <c r="X66" i="2" s="1"/>
  <c r="AB66" i="2" s="1"/>
  <c r="S67" i="2"/>
  <c r="X67" i="2" s="1"/>
  <c r="AB67" i="2" s="1"/>
  <c r="S68" i="2"/>
  <c r="X68" i="2" s="1"/>
  <c r="AB68" i="2" s="1"/>
  <c r="S69" i="2"/>
  <c r="X69" i="2" s="1"/>
  <c r="AB69" i="2" s="1"/>
  <c r="S70" i="2"/>
  <c r="X70" i="2" s="1"/>
  <c r="AB70" i="2" s="1"/>
  <c r="S71" i="2"/>
  <c r="X71" i="2" s="1"/>
  <c r="AB71" i="2" s="1"/>
  <c r="S72" i="2"/>
  <c r="X72" i="2" s="1"/>
  <c r="AB72" i="2" s="1"/>
  <c r="S73" i="2"/>
  <c r="X73" i="2" s="1"/>
  <c r="AB73" i="2" s="1"/>
  <c r="S74" i="2"/>
  <c r="X74" i="2" s="1"/>
  <c r="AB74" i="2" s="1"/>
  <c r="S75" i="2"/>
  <c r="X75" i="2" s="1"/>
  <c r="AB75" i="2" s="1"/>
  <c r="S76" i="2"/>
  <c r="X76" i="2" s="1"/>
  <c r="AB76" i="2" s="1"/>
  <c r="S77" i="2"/>
  <c r="X77" i="2" s="1"/>
  <c r="AB77" i="2" s="1"/>
  <c r="S78" i="2"/>
  <c r="X78" i="2" s="1"/>
  <c r="AB78" i="2" s="1"/>
  <c r="S79" i="2"/>
  <c r="X79" i="2" s="1"/>
  <c r="AB79" i="2" s="1"/>
  <c r="S80" i="2"/>
  <c r="X80" i="2" s="1"/>
  <c r="AB80" i="2" s="1"/>
  <c r="S81" i="2"/>
  <c r="X81" i="2" s="1"/>
  <c r="AB81" i="2" s="1"/>
  <c r="S82" i="2"/>
  <c r="X82" i="2" s="1"/>
  <c r="AB82" i="2" s="1"/>
  <c r="S83" i="2"/>
  <c r="X83" i="2" s="1"/>
  <c r="AB83" i="2" s="1"/>
  <c r="S84" i="2"/>
  <c r="X84" i="2" s="1"/>
  <c r="AB84" i="2" s="1"/>
  <c r="S85" i="2"/>
  <c r="X85" i="2" s="1"/>
  <c r="AB85" i="2" s="1"/>
  <c r="S86" i="2"/>
  <c r="X86" i="2" s="1"/>
  <c r="AB86" i="2" s="1"/>
  <c r="S87" i="2"/>
  <c r="X87" i="2" s="1"/>
  <c r="AB87" i="2" s="1"/>
  <c r="S88" i="2"/>
  <c r="X88" i="2" s="1"/>
  <c r="AB88" i="2" s="1"/>
  <c r="S89" i="2"/>
  <c r="X89" i="2" s="1"/>
  <c r="AB89" i="2" s="1"/>
  <c r="S90" i="2"/>
  <c r="X90" i="2" s="1"/>
  <c r="AB90" i="2" s="1"/>
  <c r="S91" i="2"/>
  <c r="X91" i="2" s="1"/>
  <c r="AB91" i="2" s="1"/>
  <c r="S92" i="2"/>
  <c r="X92" i="2" s="1"/>
  <c r="AB92" i="2" s="1"/>
  <c r="S93" i="2"/>
  <c r="X93" i="2" s="1"/>
  <c r="AB93" i="2" s="1"/>
  <c r="S94" i="2"/>
  <c r="X94" i="2" s="1"/>
  <c r="AB94" i="2" s="1"/>
  <c r="S95" i="2"/>
  <c r="S96" i="2"/>
  <c r="X96" i="2" s="1"/>
  <c r="AB96" i="2" s="1"/>
  <c r="S97" i="2"/>
  <c r="X97" i="2" s="1"/>
  <c r="AB97" i="2" s="1"/>
  <c r="S98" i="2"/>
  <c r="X98" i="2" s="1"/>
  <c r="AB98" i="2" s="1"/>
  <c r="S99" i="2"/>
  <c r="X99" i="2" s="1"/>
  <c r="AB99" i="2" s="1"/>
  <c r="S100" i="2"/>
  <c r="X100" i="2" s="1"/>
  <c r="AB100" i="2" s="1"/>
  <c r="S101" i="2"/>
  <c r="X101" i="2" s="1"/>
  <c r="AB101" i="2" s="1"/>
  <c r="S102" i="2"/>
  <c r="X102" i="2" s="1"/>
  <c r="AB102" i="2" s="1"/>
  <c r="S103" i="2"/>
  <c r="X103" i="2" s="1"/>
  <c r="AB103" i="2" s="1"/>
  <c r="S104" i="2"/>
  <c r="X104" i="2" s="1"/>
  <c r="AB104" i="2" s="1"/>
  <c r="S105" i="2"/>
  <c r="X105" i="2" s="1"/>
  <c r="AB105" i="2" s="1"/>
  <c r="S106" i="2"/>
  <c r="X106" i="2" s="1"/>
  <c r="AB106" i="2" s="1"/>
  <c r="S107" i="2"/>
  <c r="X107" i="2" s="1"/>
  <c r="AB107" i="2" s="1"/>
  <c r="S108" i="2"/>
  <c r="X108" i="2" s="1"/>
  <c r="AB108" i="2" s="1"/>
  <c r="S109" i="2"/>
  <c r="X109" i="2" s="1"/>
  <c r="AB109" i="2" s="1"/>
  <c r="S110" i="2"/>
  <c r="X110" i="2" s="1"/>
  <c r="AB110" i="2" s="1"/>
  <c r="S111" i="2"/>
  <c r="X111" i="2" s="1"/>
  <c r="AB111" i="2" s="1"/>
  <c r="S112" i="2"/>
  <c r="X112" i="2" s="1"/>
  <c r="AB112" i="2" s="1"/>
  <c r="S113" i="2"/>
  <c r="X113" i="2" s="1"/>
  <c r="AB113" i="2" s="1"/>
  <c r="S114" i="2"/>
  <c r="X114" i="2" s="1"/>
  <c r="AB114" i="2" s="1"/>
  <c r="S115" i="2"/>
  <c r="X115" i="2" s="1"/>
  <c r="AB115" i="2" s="1"/>
  <c r="S116" i="2"/>
  <c r="X116" i="2" s="1"/>
  <c r="AB116" i="2" s="1"/>
  <c r="S117" i="2"/>
  <c r="X117" i="2" s="1"/>
  <c r="AB117" i="2" s="1"/>
  <c r="S118" i="2"/>
  <c r="X118" i="2" s="1"/>
  <c r="AB118" i="2" s="1"/>
  <c r="S119" i="2"/>
  <c r="X119" i="2" s="1"/>
  <c r="AB119" i="2" s="1"/>
  <c r="S120" i="2"/>
  <c r="X120" i="2" s="1"/>
  <c r="AB120" i="2" s="1"/>
  <c r="S121" i="2"/>
  <c r="X121" i="2" s="1"/>
  <c r="AB121" i="2" s="1"/>
  <c r="S122" i="2"/>
  <c r="X122" i="2" s="1"/>
  <c r="AB122" i="2" s="1"/>
  <c r="S123" i="2"/>
  <c r="X123" i="2" s="1"/>
  <c r="AB123" i="2" s="1"/>
  <c r="S124" i="2"/>
  <c r="X124" i="2" s="1"/>
  <c r="AB124" i="2" s="1"/>
  <c r="S125" i="2"/>
  <c r="X125" i="2" s="1"/>
  <c r="AB125" i="2" s="1"/>
  <c r="S126" i="2"/>
  <c r="X126" i="2" s="1"/>
  <c r="AB126" i="2" s="1"/>
  <c r="S127" i="2"/>
  <c r="S128" i="2"/>
  <c r="X128" i="2" s="1"/>
  <c r="AB128" i="2" s="1"/>
  <c r="S129" i="2"/>
  <c r="X129" i="2" s="1"/>
  <c r="AB129" i="2" s="1"/>
  <c r="S130" i="2"/>
  <c r="X130" i="2" s="1"/>
  <c r="AB130" i="2" s="1"/>
  <c r="S131" i="2"/>
  <c r="X131" i="2" s="1"/>
  <c r="AB131" i="2" s="1"/>
  <c r="S132" i="2"/>
  <c r="X132" i="2" s="1"/>
  <c r="AB132" i="2" s="1"/>
  <c r="S133" i="2"/>
  <c r="X133" i="2" s="1"/>
  <c r="AB133" i="2" s="1"/>
  <c r="S134" i="2"/>
  <c r="X134" i="2" s="1"/>
  <c r="AB134" i="2" s="1"/>
  <c r="S135" i="2"/>
  <c r="X135" i="2" s="1"/>
  <c r="AB135" i="2" s="1"/>
  <c r="S136" i="2"/>
  <c r="X136" i="2" s="1"/>
  <c r="AB136" i="2" s="1"/>
  <c r="S137" i="2"/>
  <c r="X137" i="2" s="1"/>
  <c r="AB137" i="2" s="1"/>
  <c r="S138" i="2"/>
  <c r="X138" i="2" s="1"/>
  <c r="AB138" i="2" s="1"/>
  <c r="S139" i="2"/>
  <c r="X139" i="2" s="1"/>
  <c r="AB139" i="2" s="1"/>
  <c r="S140" i="2"/>
  <c r="X140" i="2" s="1"/>
  <c r="AB140" i="2" s="1"/>
  <c r="S141" i="2"/>
  <c r="X141" i="2" s="1"/>
  <c r="AB141" i="2" s="1"/>
  <c r="S142" i="2"/>
  <c r="X142" i="2" s="1"/>
  <c r="AB142" i="2" s="1"/>
  <c r="S143" i="2"/>
  <c r="X143" i="2" s="1"/>
  <c r="AB143" i="2" s="1"/>
  <c r="S144" i="2"/>
  <c r="X144" i="2" s="1"/>
  <c r="AB144" i="2" s="1"/>
  <c r="S145" i="2"/>
  <c r="X145" i="2" s="1"/>
  <c r="AB145" i="2" s="1"/>
  <c r="S146" i="2"/>
  <c r="X146" i="2" s="1"/>
  <c r="AB146" i="2" s="1"/>
  <c r="S147" i="2"/>
  <c r="X147" i="2" s="1"/>
  <c r="AB147" i="2" s="1"/>
  <c r="S148" i="2"/>
  <c r="X148" i="2" s="1"/>
  <c r="AB148" i="2" s="1"/>
  <c r="S149" i="2"/>
  <c r="X149" i="2" s="1"/>
  <c r="AB149" i="2" s="1"/>
  <c r="S150" i="2"/>
  <c r="X150" i="2" s="1"/>
  <c r="AB150" i="2" s="1"/>
  <c r="S151" i="2"/>
  <c r="X151" i="2" s="1"/>
  <c r="AB151" i="2" s="1"/>
  <c r="S152" i="2"/>
  <c r="X152" i="2" s="1"/>
  <c r="AB152" i="2" s="1"/>
  <c r="S153" i="2"/>
  <c r="X153" i="2" s="1"/>
  <c r="AB153" i="2" s="1"/>
  <c r="S154" i="2"/>
  <c r="X154" i="2" s="1"/>
  <c r="AB154" i="2" s="1"/>
  <c r="S155" i="2"/>
  <c r="X155" i="2" s="1"/>
  <c r="AB155" i="2" s="1"/>
  <c r="S156" i="2"/>
  <c r="X156" i="2" s="1"/>
  <c r="AB156" i="2" s="1"/>
  <c r="S157" i="2"/>
  <c r="X157" i="2" s="1"/>
  <c r="AB157" i="2" s="1"/>
  <c r="S158" i="2"/>
  <c r="X158" i="2" s="1"/>
  <c r="AB158" i="2" s="1"/>
  <c r="S159" i="2"/>
  <c r="X159" i="2" s="1"/>
  <c r="AB159" i="2" s="1"/>
  <c r="S160" i="2"/>
  <c r="X160" i="2" s="1"/>
  <c r="AB160" i="2" s="1"/>
  <c r="S161" i="2"/>
  <c r="X161" i="2" s="1"/>
  <c r="AB161" i="2" s="1"/>
  <c r="S162" i="2"/>
  <c r="X162" i="2" s="1"/>
  <c r="AB162" i="2" s="1"/>
  <c r="S163" i="2"/>
  <c r="X163" i="2" s="1"/>
  <c r="AB163" i="2" s="1"/>
  <c r="S164" i="2"/>
  <c r="X164" i="2" s="1"/>
  <c r="AB164" i="2" s="1"/>
  <c r="S165" i="2"/>
  <c r="X165" i="2" s="1"/>
  <c r="AB165" i="2" s="1"/>
  <c r="S166" i="2"/>
  <c r="X166" i="2" s="1"/>
  <c r="AB166" i="2" s="1"/>
  <c r="S167" i="2"/>
  <c r="X167" i="2" s="1"/>
  <c r="AB167" i="2" s="1"/>
  <c r="S168" i="2"/>
  <c r="X168" i="2" s="1"/>
  <c r="AB168" i="2" s="1"/>
  <c r="S169" i="2"/>
  <c r="X169" i="2" s="1"/>
  <c r="AB169" i="2" s="1"/>
  <c r="S170" i="2"/>
  <c r="X170" i="2" s="1"/>
  <c r="AB170" i="2" s="1"/>
  <c r="S171" i="2"/>
  <c r="X171" i="2" s="1"/>
  <c r="AB171" i="2" s="1"/>
  <c r="S172" i="2"/>
  <c r="X172" i="2" s="1"/>
  <c r="AB172" i="2" s="1"/>
  <c r="S173" i="2"/>
  <c r="X173" i="2" s="1"/>
  <c r="AB173" i="2" s="1"/>
  <c r="S174" i="2"/>
  <c r="X174" i="2" s="1"/>
  <c r="AB174" i="2" s="1"/>
  <c r="S175" i="2"/>
  <c r="X175" i="2" s="1"/>
  <c r="AB175" i="2" s="1"/>
  <c r="S176" i="2"/>
  <c r="X176" i="2" s="1"/>
  <c r="AB176" i="2" s="1"/>
  <c r="S177" i="2"/>
  <c r="X177" i="2" s="1"/>
  <c r="AB177" i="2" s="1"/>
  <c r="S178" i="2"/>
  <c r="X178" i="2" s="1"/>
  <c r="AB178" i="2" s="1"/>
  <c r="S179" i="2"/>
  <c r="X179" i="2" s="1"/>
  <c r="AB179" i="2" s="1"/>
  <c r="S180" i="2"/>
  <c r="X180" i="2" s="1"/>
  <c r="AB180" i="2" s="1"/>
  <c r="S181" i="2"/>
  <c r="X181" i="2" s="1"/>
  <c r="AB181" i="2" s="1"/>
  <c r="S182" i="2"/>
  <c r="X182" i="2" s="1"/>
  <c r="AB182" i="2" s="1"/>
  <c r="S183" i="2"/>
  <c r="X183" i="2" s="1"/>
  <c r="AB183" i="2" s="1"/>
  <c r="S184" i="2"/>
  <c r="X184" i="2" s="1"/>
  <c r="AB184" i="2" s="1"/>
  <c r="S185" i="2"/>
  <c r="X185" i="2" s="1"/>
  <c r="AB185" i="2" s="1"/>
  <c r="S186" i="2"/>
  <c r="X186" i="2" s="1"/>
  <c r="AB186" i="2" s="1"/>
  <c r="S187" i="2"/>
  <c r="X187" i="2" s="1"/>
  <c r="AB187" i="2" s="1"/>
  <c r="S188" i="2"/>
  <c r="X188" i="2" s="1"/>
  <c r="AB188" i="2" s="1"/>
  <c r="S189" i="2"/>
  <c r="X189" i="2" s="1"/>
  <c r="AB189" i="2" s="1"/>
  <c r="S190" i="2"/>
  <c r="X190" i="2" s="1"/>
  <c r="AB190" i="2" s="1"/>
  <c r="S191" i="2"/>
  <c r="X191" i="2" s="1"/>
  <c r="AB191" i="2" s="1"/>
  <c r="S192" i="2"/>
  <c r="X192" i="2" s="1"/>
  <c r="AB192" i="2" s="1"/>
  <c r="S193" i="2"/>
  <c r="X193" i="2" s="1"/>
  <c r="AB193" i="2" s="1"/>
  <c r="Q6" i="2"/>
  <c r="Q5" i="2"/>
  <c r="Q4" i="2"/>
  <c r="Q3" i="2"/>
  <c r="AB196" i="2" l="1"/>
  <c r="AB195" i="2"/>
  <c r="AC194" i="2"/>
  <c r="AB194" i="2"/>
  <c r="AA194" i="2"/>
  <c r="Z194" i="2"/>
  <c r="Y194" i="2"/>
  <c r="X194" i="2"/>
  <c r="W194" i="2"/>
  <c r="V194" i="2"/>
  <c r="U194" i="2"/>
  <c r="T194" i="2"/>
  <c r="N194" i="2"/>
  <c r="M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B1" i="2"/>
  <c r="H22" i="1" l="1"/>
  <c r="B22" i="1"/>
  <c r="J22" i="1"/>
  <c r="H24" i="1" l="1"/>
  <c r="D22" i="1"/>
  <c r="H26" i="1" s="1"/>
  <c r="H32" i="1" s="1"/>
  <c r="H36" i="1" s="1"/>
</calcChain>
</file>

<file path=xl/sharedStrings.xml><?xml version="1.0" encoding="utf-8"?>
<sst xmlns="http://schemas.openxmlformats.org/spreadsheetml/2006/main" count="114" uniqueCount="95">
  <si>
    <t>يوم</t>
  </si>
  <si>
    <t>توقيع المسئول</t>
  </si>
  <si>
    <t xml:space="preserve">الاجمالى </t>
  </si>
  <si>
    <t>الاجمالى</t>
  </si>
  <si>
    <t>الاضافى</t>
  </si>
  <si>
    <t>الخصومات</t>
  </si>
  <si>
    <t>اجمالى المستحق</t>
  </si>
  <si>
    <t>الراتب الاساسى</t>
  </si>
  <si>
    <t>الساعات الاضافية</t>
  </si>
  <si>
    <t xml:space="preserve">  ايام العمل </t>
  </si>
  <si>
    <t xml:space="preserve">  العمل الاضافى</t>
  </si>
  <si>
    <t>بدلات اخرى</t>
  </si>
  <si>
    <t xml:space="preserve"> </t>
  </si>
  <si>
    <t>مدير المشروع /</t>
  </si>
  <si>
    <t>توقيع المسئول .</t>
  </si>
  <si>
    <t>الساعات الاضافي .</t>
  </si>
  <si>
    <t>يوم .</t>
  </si>
  <si>
    <t xml:space="preserve">بطاقة دوام موظفين </t>
  </si>
  <si>
    <t xml:space="preserve">شـــــــــــــــــــهر / </t>
  </si>
  <si>
    <t>اســـــم الموظف /</t>
  </si>
  <si>
    <t>الجنســــــــــــية /</t>
  </si>
  <si>
    <t xml:space="preserve">المهـــــــــــــــنة / </t>
  </si>
  <si>
    <t>مكان العمـــــــل /</t>
  </si>
  <si>
    <t>................................................................</t>
  </si>
  <si>
    <t>A  . Z</t>
  </si>
  <si>
    <t>رقم الاقامـــــــــة /</t>
  </si>
  <si>
    <t>الموارد البشريـــــة /</t>
  </si>
  <si>
    <t>الإدارة          /</t>
  </si>
  <si>
    <t xml:space="preserve">البحث </t>
  </si>
  <si>
    <t>م</t>
  </si>
  <si>
    <t>الاسم</t>
  </si>
  <si>
    <t>كود الموظف</t>
  </si>
  <si>
    <t>رقم البطاقة</t>
  </si>
  <si>
    <t>الوظيفة</t>
  </si>
  <si>
    <t>التليفون</t>
  </si>
  <si>
    <t>الإدارة</t>
  </si>
  <si>
    <t>الجنسية</t>
  </si>
  <si>
    <t>الحالة</t>
  </si>
  <si>
    <t>صرف الرواتب</t>
  </si>
  <si>
    <t>البنك</t>
  </si>
  <si>
    <t>رقم الحساب</t>
  </si>
  <si>
    <t xml:space="preserve">الراتب الاساسي </t>
  </si>
  <si>
    <t>بدلات اخري</t>
  </si>
  <si>
    <t>الية الإضافي</t>
  </si>
  <si>
    <t xml:space="preserve">بدل اتصالات </t>
  </si>
  <si>
    <t>بدل اعاشه</t>
  </si>
  <si>
    <t>حوافز</t>
  </si>
  <si>
    <t>استراحه</t>
  </si>
  <si>
    <t xml:space="preserve">حسومات </t>
  </si>
  <si>
    <t>سلف</t>
  </si>
  <si>
    <t>تامينات</t>
  </si>
  <si>
    <t>صافى</t>
  </si>
  <si>
    <t xml:space="preserve">ملاحظات </t>
  </si>
  <si>
    <t>احمد</t>
  </si>
  <si>
    <t>مدير مالي</t>
  </si>
  <si>
    <t>كهرباء</t>
  </si>
  <si>
    <t>مصر</t>
  </si>
  <si>
    <t>يعمل</t>
  </si>
  <si>
    <t>بنك</t>
  </si>
  <si>
    <t>محمد</t>
  </si>
  <si>
    <t>محاسب</t>
  </si>
  <si>
    <t>مقاولات</t>
  </si>
  <si>
    <t>عمر</t>
  </si>
  <si>
    <t>شئون عاملين</t>
  </si>
  <si>
    <t>إجازة</t>
  </si>
  <si>
    <t>نقدي</t>
  </si>
  <si>
    <t>غالي</t>
  </si>
  <si>
    <t>امين مخزن</t>
  </si>
  <si>
    <t>Total</t>
  </si>
  <si>
    <t>الاجمالى العام</t>
  </si>
  <si>
    <t>الصافى</t>
  </si>
  <si>
    <t>01000759060</t>
  </si>
  <si>
    <t>01000749060</t>
  </si>
  <si>
    <t>01000739060</t>
  </si>
  <si>
    <t>01000729060</t>
  </si>
  <si>
    <t>الأهلي</t>
  </si>
  <si>
    <t>AH1234567897966</t>
  </si>
  <si>
    <t>CIB</t>
  </si>
  <si>
    <t>CI95175365498634</t>
  </si>
  <si>
    <t>المشرق</t>
  </si>
  <si>
    <t>MS7515356245634</t>
  </si>
  <si>
    <t>ساعات الإضافي</t>
  </si>
  <si>
    <t>قبمة لاضافي</t>
  </si>
  <si>
    <t>الجمع</t>
  </si>
  <si>
    <t>قيمة الجمع</t>
  </si>
  <si>
    <t>لعام 2025 م</t>
  </si>
  <si>
    <t>بداية العمل</t>
  </si>
  <si>
    <t>نهاية العمل</t>
  </si>
  <si>
    <t>أوقات العمل</t>
  </si>
  <si>
    <t>الشهر</t>
  </si>
  <si>
    <t>بداية العمل2</t>
  </si>
  <si>
    <t>نهاية العمل2</t>
  </si>
  <si>
    <t xml:space="preserve">شهر </t>
  </si>
  <si>
    <t>يناير</t>
  </si>
  <si>
    <t>[$-x-systime]h:mm:ss AM/PM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</si>
</sst>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1]d/m/yyyy\ h:mm\ AM/PM;@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Bodoni MT"/>
      <family val="1"/>
    </font>
    <font>
      <b/>
      <sz val="11"/>
      <color theme="1"/>
      <name val="Bodoni MT"/>
      <family val="1"/>
    </font>
    <font>
      <sz val="14"/>
      <color theme="1"/>
      <name val="Bodoni MT"/>
      <family val="1"/>
    </font>
    <font>
      <sz val="18"/>
      <color theme="1"/>
      <name val="Bodoni MT"/>
      <family val="1"/>
    </font>
    <font>
      <b/>
      <sz val="11"/>
      <color theme="1"/>
      <name val="Calibri"/>
      <family val="2"/>
      <scheme val="minor"/>
    </font>
    <font>
      <b/>
      <sz val="22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7030A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/>
    <xf numFmtId="0" fontId="0" fillId="0" borderId="0" xfId="0" applyBorder="1"/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inden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6" fillId="3" borderId="6" xfId="0" applyNumberFormat="1" applyFont="1" applyFill="1" applyBorder="1" applyAlignment="1" applyProtection="1">
      <alignment horizontal="center" vertical="center"/>
      <protection locked="0"/>
    </xf>
    <xf numFmtId="164" fontId="7" fillId="3" borderId="5" xfId="0" applyNumberFormat="1" applyFont="1" applyFill="1" applyBorder="1" applyAlignment="1" applyProtection="1">
      <alignment horizontal="center" vertical="center"/>
      <protection hidden="1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1" fontId="8" fillId="4" borderId="1" xfId="0" applyNumberFormat="1" applyFont="1" applyFill="1" applyBorder="1" applyAlignment="1" applyProtection="1">
      <alignment horizontal="center" vertical="center"/>
      <protection locked="0"/>
    </xf>
    <xf numFmtId="1" fontId="9" fillId="5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Protection="1">
      <protection locked="0"/>
    </xf>
    <xf numFmtId="0" fontId="9" fillId="0" borderId="0" xfId="0" applyFont="1" applyProtection="1">
      <protection locked="0"/>
    </xf>
    <xf numFmtId="1" fontId="10" fillId="0" borderId="7" xfId="0" applyNumberFormat="1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1" fontId="11" fillId="0" borderId="11" xfId="0" applyNumberFormat="1" applyFont="1" applyBorder="1" applyAlignment="1" applyProtection="1">
      <alignment horizontal="center" vertical="center"/>
      <protection hidden="1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1" fontId="11" fillId="0" borderId="13" xfId="0" applyNumberFormat="1" applyFont="1" applyBorder="1" applyAlignment="1" applyProtection="1">
      <alignment horizontal="center" vertical="center"/>
      <protection hidden="1"/>
    </xf>
    <xf numFmtId="1" fontId="11" fillId="0" borderId="14" xfId="0" applyNumberFormat="1" applyFont="1" applyBorder="1" applyAlignment="1" applyProtection="1">
      <alignment horizontal="center" vertical="center" wrapText="1"/>
      <protection locked="0"/>
    </xf>
    <xf numFmtId="1" fontId="11" fillId="0" borderId="14" xfId="0" applyNumberFormat="1" applyFont="1" applyBorder="1" applyAlignment="1" applyProtection="1">
      <alignment horizontal="center" vertical="center"/>
      <protection locked="0"/>
    </xf>
    <xf numFmtId="49" fontId="11" fillId="0" borderId="14" xfId="0" applyNumberFormat="1" applyFont="1" applyBorder="1" applyAlignment="1" applyProtection="1">
      <alignment horizontal="center" vertical="center"/>
      <protection locked="0"/>
    </xf>
    <xf numFmtId="1" fontId="11" fillId="0" borderId="14" xfId="0" applyNumberFormat="1" applyFont="1" applyBorder="1" applyAlignment="1" applyProtection="1">
      <alignment horizontal="center" vertical="center"/>
      <protection hidden="1"/>
    </xf>
    <xf numFmtId="165" fontId="11" fillId="0" borderId="14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1" fontId="9" fillId="0" borderId="10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1" fontId="9" fillId="0" borderId="0" xfId="0" applyNumberFormat="1" applyFont="1" applyProtection="1">
      <protection locked="0"/>
    </xf>
    <xf numFmtId="1" fontId="9" fillId="0" borderId="0" xfId="0" applyNumberFormat="1" applyFont="1" applyAlignment="1" applyProtection="1">
      <alignment wrapText="1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right" wrapText="1"/>
      <protection locked="0"/>
    </xf>
    <xf numFmtId="1" fontId="11" fillId="6" borderId="4" xfId="0" applyNumberFormat="1" applyFont="1" applyFill="1" applyBorder="1" applyAlignment="1" applyProtection="1">
      <alignment horizontal="center"/>
      <protection locked="0"/>
    </xf>
    <xf numFmtId="1" fontId="11" fillId="6" borderId="2" xfId="0" applyNumberFormat="1" applyFont="1" applyFill="1" applyBorder="1" applyAlignment="1" applyProtection="1">
      <alignment horizontal="center"/>
      <protection locked="0"/>
    </xf>
    <xf numFmtId="1" fontId="11" fillId="6" borderId="3" xfId="0" applyNumberFormat="1" applyFont="1" applyFill="1" applyBorder="1" applyAlignment="1" applyProtection="1">
      <alignment horizontal="center"/>
      <protection hidden="1"/>
    </xf>
    <xf numFmtId="1" fontId="11" fillId="6" borderId="6" xfId="0" applyNumberFormat="1" applyFont="1" applyFill="1" applyBorder="1" applyAlignment="1" applyProtection="1">
      <alignment horizontal="center"/>
      <protection locked="0"/>
    </xf>
    <xf numFmtId="1" fontId="11" fillId="6" borderId="5" xfId="0" applyNumberFormat="1" applyFont="1" applyFill="1" applyBorder="1" applyAlignment="1" applyProtection="1">
      <alignment horizontal="center"/>
      <protection locked="0"/>
    </xf>
    <xf numFmtId="1" fontId="11" fillId="6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1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7" borderId="0" xfId="0" applyFont="1" applyFill="1"/>
    <xf numFmtId="0" fontId="2" fillId="8" borderId="5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79"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doni MT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color rgb="FF00206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doni MT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color rgb="FF7030A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 tint="4.9989318521683403E-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fill>
        <patternFill>
          <fgColor indexed="64"/>
          <bgColor theme="6" tint="0.3999755851924192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72EEEE-71AA-46B0-9F1B-A89266504BCE}" name="Table223" displayName="Table223" ref="A2:AC194" totalsRowCount="1" headerRowDxfId="65" dataDxfId="64">
  <autoFilter ref="A2:AC193" xr:uid="{00000000-0009-0000-0100-000002000000}"/>
  <tableColumns count="29">
    <tableColumn id="1" xr3:uid="{6D4437E5-9090-47F8-90D0-1E62223D9F82}" name="م" totalsRowLabel="Total" dataDxfId="63" totalsRowDxfId="34">
      <calculatedColumnFormula>IF(B3="","",SUBTOTAL(3,$B$3:B3))</calculatedColumnFormula>
    </tableColumn>
    <tableColumn id="2" xr3:uid="{D6ECF206-A547-4D02-A975-065F9C2EC7B3}" name="الاسم" dataDxfId="62" totalsRowDxfId="33"/>
    <tableColumn id="3" xr3:uid="{A84878FF-C770-46FD-A873-F46E4C2F89DA}" name="كود الموظف" dataDxfId="61" totalsRowDxfId="32"/>
    <tableColumn id="4" xr3:uid="{93805D2E-110B-4B50-9635-13D631BF3CF2}" name="رقم البطاقة" dataDxfId="60" totalsRowDxfId="31"/>
    <tableColumn id="5" xr3:uid="{3B2309B5-F7B9-460D-9F5A-D91970B9E2C7}" name="الوظيفة" dataDxfId="59" totalsRowDxfId="30"/>
    <tableColumn id="11" xr3:uid="{18E0F8FD-DAE0-496A-9790-7BDF68F553C1}" name="التليفون" dataDxfId="58" totalsRowDxfId="29"/>
    <tableColumn id="6" xr3:uid="{6DBFEC1C-3818-438B-9873-30C85506DDDA}" name="الإدارة" dataDxfId="57" totalsRowDxfId="28"/>
    <tableColumn id="7" xr3:uid="{38E1A879-716B-4A7B-8BEE-996BF68F25AD}" name="الجنسية" dataDxfId="56" totalsRowDxfId="27"/>
    <tableColumn id="32" xr3:uid="{0546B74C-58A4-4738-9127-A0D2B87B8184}" name="الحالة" dataDxfId="55" totalsRowDxfId="26"/>
    <tableColumn id="33" xr3:uid="{82797533-50CA-4D9D-AF4E-F185652A152C}" name="صرف الرواتب" dataDxfId="54" totalsRowDxfId="25"/>
    <tableColumn id="12" xr3:uid="{505792F7-B759-4646-BC70-14609C9AF8F0}" name="البنك" dataDxfId="53" totalsRowDxfId="24"/>
    <tableColumn id="13" xr3:uid="{0D592190-C7F9-4F06-9767-8A0701FA8591}" name="رقم الحساب" dataDxfId="52" totalsRowDxfId="23"/>
    <tableColumn id="8" xr3:uid="{56FF1C95-DEB4-4BD7-8D5B-501CE2C5D92E}" name="الراتب الاساسي " totalsRowFunction="sum" dataDxfId="51" totalsRowDxfId="22"/>
    <tableColumn id="9" xr3:uid="{91CE7D4D-FAB9-4246-ABC9-CA9CAB87E8B3}" name="بدلات اخري" totalsRowFunction="sum" dataDxfId="50" totalsRowDxfId="21"/>
    <tableColumn id="10" xr3:uid="{E78C7ADE-0331-459E-8EF5-81FFD9D538A1}" name="الية الإضافي" dataDxfId="49" totalsRowDxfId="20"/>
    <tableColumn id="21" xr3:uid="{037E5B31-05F2-4560-93C3-001433C2A8A7}" name="ساعات الإضافي" dataDxfId="48" totalsRowDxfId="19"/>
    <tableColumn id="20" xr3:uid="{7D93BBA2-C35D-44E0-91AA-EB33F99EA4CC}" name="قبمة لاضافي" dataDxfId="38" totalsRowDxfId="18">
      <calculatedColumnFormula>Table223[[#This Row],[الراتب الاساسي ]]+Table223[[#This Row],[بدلات اخري]]/240*Table223[[#This Row],[ساعات الإضافي]]*1.5</calculatedColumnFormula>
    </tableColumn>
    <tableColumn id="14" xr3:uid="{B5A62A3F-1526-41FF-ABBB-240366E3A94C}" name="الجمع" dataDxfId="47" totalsRowDxfId="17"/>
    <tableColumn id="22" xr3:uid="{FD8734D5-4A6F-4E51-A54D-780EBB58EDBB}" name="قيمة الجمع" dataDxfId="37" totalsRowDxfId="16">
      <calculatedColumnFormula>Table223[[#This Row],[الراتب الاساسي ]]+Table223[[#This Row],[بدلات اخري]]/30*Table223[[#This Row],[الجمع]]*1.5</calculatedColumnFormula>
    </tableColumn>
    <tableColumn id="15" xr3:uid="{C4B4C888-8350-403A-926F-FFBDB14C1B68}" name="بدل اتصالات " totalsRowFunction="sum" dataDxfId="46" totalsRowDxfId="15"/>
    <tableColumn id="16" xr3:uid="{AFAC2315-9D6C-4BFE-A643-54A00C9F823A}" name="بدل اعاشه" totalsRowFunction="sum" dataDxfId="45" totalsRowDxfId="14"/>
    <tableColumn id="17" xr3:uid="{D6CD3DC8-ED0B-4E7C-9E99-63C2695D2108}" name="حوافز" totalsRowFunction="sum" dataDxfId="44" totalsRowDxfId="13"/>
    <tableColumn id="18" xr3:uid="{DF5984AB-0134-4EE8-B74B-0FD342D644C1}" name="استراحه" totalsRowFunction="sum" dataDxfId="43" totalsRowDxfId="12"/>
    <tableColumn id="19" xr3:uid="{97446570-1E7C-47C3-A1E8-41912484F1D9}" name="الاجمالى " totalsRowFunction="sum" dataDxfId="36" totalsRowDxfId="11">
      <calculatedColumnFormula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calculatedColumnFormula>
    </tableColumn>
    <tableColumn id="25" xr3:uid="{AE9EA535-9FBB-434A-9DCC-47F35EA3680F}" name="حسومات " totalsRowFunction="sum" dataDxfId="42" totalsRowDxfId="10"/>
    <tableColumn id="26" xr3:uid="{68357A03-D0E3-4F1F-B5F2-85D1EBCFDF68}" name="سلف" totalsRowFunction="sum" dataDxfId="41" totalsRowDxfId="9"/>
    <tableColumn id="27" xr3:uid="{DAAFF213-2FFA-41AA-9378-2AA3521A19A6}" name="تامينات" totalsRowFunction="sum" dataDxfId="40" totalsRowDxfId="8"/>
    <tableColumn id="28" xr3:uid="{6D77D558-D0D6-4465-B41F-2DF600A4E9DF}" name="صافى" totalsRowFunction="sum" dataDxfId="35" totalsRowDxfId="7">
      <calculatedColumnFormula>Table223[[#This Row],[الاجمالى ]]-Table223[[#This Row],[حسومات ]]-Table223[[#This Row],[سلف]]-Table223[[#This Row],[تامينات]]</calculatedColumnFormula>
    </tableColumn>
    <tableColumn id="30" xr3:uid="{4A4D23FD-A02D-427B-B080-F0A63747AE10}" name="ملاحظات " totalsRowFunction="count" dataDxfId="39" totalsRowDxfId="6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K39" totalsRowShown="0" headerRowDxfId="78" dataDxfId="76" headerRowBorderDxfId="77" tableBorderDxfId="75" totalsRowBorderDxfId="74">
  <tableColumns count="11">
    <tableColumn id="1" xr3:uid="{00000000-0010-0000-0000-000001000000}" name="يوم" dataDxfId="73"/>
    <tableColumn id="2" xr3:uid="{00000000-0010-0000-0000-000002000000}" name="بداية العمل" dataDxfId="72"/>
    <tableColumn id="10" xr3:uid="{DE4C449E-458B-43AD-A864-8493D77617DA}" name="نهاية العمل" dataDxfId="5"/>
    <tableColumn id="3" xr3:uid="{00000000-0010-0000-0000-000003000000}" name="الساعات الاضافية" dataDxfId="71"/>
    <tableColumn id="4" xr3:uid="{00000000-0010-0000-0000-000004000000}" name="توقيع المسئول" dataDxfId="70"/>
    <tableColumn id="5" xr3:uid="{00000000-0010-0000-0000-000005000000}" name=" " dataDxfId="69"/>
    <tableColumn id="6" xr3:uid="{00000000-0010-0000-0000-000006000000}" name="يوم ." dataDxfId="68"/>
    <tableColumn id="7" xr3:uid="{00000000-0010-0000-0000-000007000000}" name="بداية العمل2" dataDxfId="67"/>
    <tableColumn id="11" xr3:uid="{5C7701D9-2F13-431A-8216-347928D322E2}" name="نهاية العمل2" dataDxfId="1"/>
    <tableColumn id="8" xr3:uid="{00000000-0010-0000-0000-000008000000}" name="الساعات الاضافي ." dataDxfId="66"/>
    <tableColumn id="9" xr3:uid="{00000000-0010-0000-0000-000009000000}" name="توقيع المسئول 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57DB-FDB5-4310-9EDC-0B9920603D8F}">
  <sheetPr codeName="Sheet8"/>
  <dimension ref="A1:AF197"/>
  <sheetViews>
    <sheetView rightToLeft="1" zoomScale="80" zoomScaleNormal="80" workbookViewId="0">
      <pane xSplit="2" ySplit="2" topLeftCell="M3" activePane="bottomRight" state="frozen"/>
      <selection pane="topRight" activeCell="C1" sqref="C1"/>
      <selection pane="bottomLeft" activeCell="A4" sqref="A4"/>
      <selection pane="bottomRight" activeCell="AF11" sqref="AF11"/>
    </sheetView>
  </sheetViews>
  <sheetFormatPr defaultColWidth="9" defaultRowHeight="15" x14ac:dyDescent="0.25"/>
  <cols>
    <col min="1" max="1" width="10.28515625" style="30" bestFit="1" customWidth="1"/>
    <col min="2" max="2" width="28.42578125" style="67" customWidth="1"/>
    <col min="3" max="3" width="14.28515625" style="30" customWidth="1"/>
    <col min="4" max="4" width="16" style="68" customWidth="1"/>
    <col min="5" max="6" width="18.28515625" style="69" customWidth="1"/>
    <col min="7" max="7" width="12.28515625" style="30" customWidth="1"/>
    <col min="8" max="11" width="14.42578125" style="30" customWidth="1"/>
    <col min="12" max="12" width="32.140625" style="30" bestFit="1" customWidth="1"/>
    <col min="13" max="13" width="14.140625" style="30" bestFit="1" customWidth="1"/>
    <col min="14" max="14" width="12.85546875" style="30" bestFit="1" customWidth="1"/>
    <col min="15" max="15" width="11.5703125" style="30" bestFit="1" customWidth="1"/>
    <col min="16" max="17" width="11.5703125" style="30" customWidth="1"/>
    <col min="18" max="19" width="11.28515625" style="30" customWidth="1"/>
    <col min="20" max="20" width="12.140625" style="30" bestFit="1" customWidth="1"/>
    <col min="21" max="21" width="12.28515625" style="30" bestFit="1" customWidth="1"/>
    <col min="22" max="22" width="9.85546875" style="30" customWidth="1"/>
    <col min="23" max="23" width="12.5703125" style="30" bestFit="1" customWidth="1"/>
    <col min="24" max="24" width="14.28515625" style="68" bestFit="1" customWidth="1"/>
    <col min="25" max="25" width="13.140625" style="30" bestFit="1" customWidth="1"/>
    <col min="26" max="26" width="11.5703125" style="30" bestFit="1" customWidth="1"/>
    <col min="27" max="27" width="11.42578125" style="30" bestFit="1" customWidth="1"/>
    <col min="28" max="28" width="11.42578125" style="68" bestFit="1" customWidth="1"/>
    <col min="29" max="29" width="65.85546875" style="30" bestFit="1" customWidth="1"/>
    <col min="30" max="16384" width="9" style="30"/>
  </cols>
  <sheetData>
    <row r="1" spans="1:32" ht="62.25" customHeight="1" x14ac:dyDescent="0.25">
      <c r="A1" s="24"/>
      <c r="B1" s="25">
        <f ca="1">NOW()</f>
        <v>45710.472821296295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7" t="s">
        <v>28</v>
      </c>
      <c r="AB1" s="28"/>
      <c r="AC1" s="29"/>
    </row>
    <row r="2" spans="1:32" s="33" customFormat="1" ht="35.1" customHeight="1" x14ac:dyDescent="0.25">
      <c r="A2" s="31" t="s">
        <v>29</v>
      </c>
      <c r="B2" s="31" t="s">
        <v>30</v>
      </c>
      <c r="C2" s="31" t="s">
        <v>31</v>
      </c>
      <c r="D2" s="31" t="s">
        <v>32</v>
      </c>
      <c r="E2" s="31" t="s">
        <v>33</v>
      </c>
      <c r="F2" s="31" t="s">
        <v>34</v>
      </c>
      <c r="G2" s="31" t="s">
        <v>35</v>
      </c>
      <c r="H2" s="31" t="s">
        <v>36</v>
      </c>
      <c r="I2" s="31" t="s">
        <v>37</v>
      </c>
      <c r="J2" s="31" t="s">
        <v>38</v>
      </c>
      <c r="K2" s="31" t="s">
        <v>39</v>
      </c>
      <c r="L2" s="31" t="s">
        <v>40</v>
      </c>
      <c r="M2" s="31" t="s">
        <v>41</v>
      </c>
      <c r="N2" s="31" t="s">
        <v>42</v>
      </c>
      <c r="O2" s="31" t="s">
        <v>43</v>
      </c>
      <c r="P2" s="31" t="s">
        <v>81</v>
      </c>
      <c r="Q2" s="31" t="s">
        <v>82</v>
      </c>
      <c r="R2" s="31" t="s">
        <v>83</v>
      </c>
      <c r="S2" s="31" t="s">
        <v>84</v>
      </c>
      <c r="T2" s="31" t="s">
        <v>44</v>
      </c>
      <c r="U2" s="31" t="s">
        <v>45</v>
      </c>
      <c r="V2" s="31" t="s">
        <v>46</v>
      </c>
      <c r="W2" s="31" t="s">
        <v>47</v>
      </c>
      <c r="X2" s="31" t="s">
        <v>2</v>
      </c>
      <c r="Y2" s="31" t="s">
        <v>48</v>
      </c>
      <c r="Z2" s="31" t="s">
        <v>49</v>
      </c>
      <c r="AA2" s="31" t="s">
        <v>50</v>
      </c>
      <c r="AB2" s="31" t="s">
        <v>51</v>
      </c>
      <c r="AC2" s="32" t="s">
        <v>52</v>
      </c>
    </row>
    <row r="3" spans="1:32" s="41" customFormat="1" ht="35.1" customHeight="1" x14ac:dyDescent="0.25">
      <c r="A3" s="34">
        <f>IF(B3="","",SUBTOTAL(3,$B$3:B3))</f>
        <v>1</v>
      </c>
      <c r="B3" s="35" t="s">
        <v>53</v>
      </c>
      <c r="C3" s="36">
        <v>101</v>
      </c>
      <c r="D3" s="36">
        <v>1234</v>
      </c>
      <c r="E3" s="35" t="s">
        <v>54</v>
      </c>
      <c r="F3" s="37" t="s">
        <v>71</v>
      </c>
      <c r="G3" s="36" t="s">
        <v>55</v>
      </c>
      <c r="H3" s="36" t="s">
        <v>56</v>
      </c>
      <c r="I3" s="36" t="s">
        <v>57</v>
      </c>
      <c r="J3" s="36" t="s">
        <v>58</v>
      </c>
      <c r="K3" s="36" t="s">
        <v>75</v>
      </c>
      <c r="L3" s="36" t="s">
        <v>76</v>
      </c>
      <c r="M3" s="36">
        <v>1200</v>
      </c>
      <c r="N3" s="36">
        <v>3000</v>
      </c>
      <c r="O3" s="38">
        <v>8</v>
      </c>
      <c r="P3" s="38">
        <v>23</v>
      </c>
      <c r="Q3" s="38">
        <f>Table223[[#This Row],[الراتب الاساسي ]]+Table223[[#This Row],[بدلات اخري]]/240*Table223[[#This Row],[ساعات الإضافي]]*1.5</f>
        <v>1631.25</v>
      </c>
      <c r="R3" s="36">
        <v>1</v>
      </c>
      <c r="S3" s="36">
        <f>Table223[[#This Row],[الراتب الاساسي ]]+Table223[[#This Row],[بدلات اخري]]/30*Table223[[#This Row],[الجمع]]*1.5</f>
        <v>1350</v>
      </c>
      <c r="T3" s="36">
        <v>0</v>
      </c>
      <c r="U3" s="36">
        <v>0</v>
      </c>
      <c r="V3" s="36">
        <v>500</v>
      </c>
      <c r="W3" s="36">
        <v>0</v>
      </c>
      <c r="X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6073</v>
      </c>
      <c r="Y3" s="36">
        <v>0</v>
      </c>
      <c r="Z3" s="36">
        <v>300</v>
      </c>
      <c r="AA3" s="36">
        <v>0</v>
      </c>
      <c r="AB3" s="39">
        <f>Table223[[#This Row],[الاجمالى ]]-Table223[[#This Row],[حسومات ]]-Table223[[#This Row],[سلف]]-Table223[[#This Row],[تامينات]]</f>
        <v>5773</v>
      </c>
      <c r="AC3" s="40"/>
    </row>
    <row r="4" spans="1:32" s="41" customFormat="1" ht="35.1" customHeight="1" x14ac:dyDescent="0.25">
      <c r="A4" s="34">
        <f>IF(B4="","",SUBTOTAL(3,$B$3:B4))</f>
        <v>2</v>
      </c>
      <c r="B4" s="35" t="s">
        <v>59</v>
      </c>
      <c r="C4" s="36">
        <v>102</v>
      </c>
      <c r="D4" s="36">
        <v>4321</v>
      </c>
      <c r="E4" s="35" t="s">
        <v>60</v>
      </c>
      <c r="F4" s="37" t="s">
        <v>72</v>
      </c>
      <c r="G4" s="36" t="s">
        <v>61</v>
      </c>
      <c r="H4" s="36" t="s">
        <v>56</v>
      </c>
      <c r="I4" s="36" t="s">
        <v>57</v>
      </c>
      <c r="J4" s="36" t="s">
        <v>58</v>
      </c>
      <c r="K4" s="36" t="s">
        <v>77</v>
      </c>
      <c r="L4" s="36" t="s">
        <v>78</v>
      </c>
      <c r="M4" s="36">
        <v>1000</v>
      </c>
      <c r="N4" s="36">
        <v>2000</v>
      </c>
      <c r="O4" s="38">
        <v>10</v>
      </c>
      <c r="P4" s="38">
        <v>50</v>
      </c>
      <c r="Q4" s="38">
        <f>Table223[[#This Row],[الراتب الاساسي ]]+Table223[[#This Row],[بدلات اخري]]/300*Table223[[#This Row],[ساعات الإضافي]]*1.5</f>
        <v>1500</v>
      </c>
      <c r="R4" s="36">
        <v>1</v>
      </c>
      <c r="S4" s="36">
        <f>Table223[[#This Row],[الراتب الاساسي ]]+Table223[[#This Row],[بدلات اخري]]/30*Table223[[#This Row],[الجمع]]*1.5</f>
        <v>1100</v>
      </c>
      <c r="T4" s="36">
        <v>0</v>
      </c>
      <c r="U4" s="36">
        <v>500</v>
      </c>
      <c r="V4" s="36">
        <v>0</v>
      </c>
      <c r="W4" s="36">
        <v>0</v>
      </c>
      <c r="X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4650</v>
      </c>
      <c r="Y4" s="36">
        <v>0</v>
      </c>
      <c r="Z4" s="36">
        <v>200</v>
      </c>
      <c r="AA4" s="36">
        <v>0</v>
      </c>
      <c r="AB4" s="39">
        <f>Table223[[#This Row],[الاجمالى ]]-Table223[[#This Row],[حسومات ]]-Table223[[#This Row],[سلف]]-Table223[[#This Row],[تامينات]]</f>
        <v>4450</v>
      </c>
      <c r="AC4" s="40"/>
    </row>
    <row r="5" spans="1:32" s="41" customFormat="1" ht="35.1" customHeight="1" x14ac:dyDescent="0.25">
      <c r="A5" s="34">
        <f>IF(B5="","",SUBTOTAL(3,$B$3:B5))</f>
        <v>3</v>
      </c>
      <c r="B5" s="35" t="s">
        <v>62</v>
      </c>
      <c r="C5" s="36">
        <v>103</v>
      </c>
      <c r="D5" s="36">
        <v>1597</v>
      </c>
      <c r="E5" s="35" t="s">
        <v>63</v>
      </c>
      <c r="F5" s="37" t="s">
        <v>73</v>
      </c>
      <c r="G5" s="36" t="s">
        <v>55</v>
      </c>
      <c r="H5" s="36" t="s">
        <v>56</v>
      </c>
      <c r="I5" s="36" t="s">
        <v>64</v>
      </c>
      <c r="J5" s="36" t="s">
        <v>65</v>
      </c>
      <c r="K5" s="70"/>
      <c r="L5" s="36"/>
      <c r="M5" s="36">
        <v>1000</v>
      </c>
      <c r="N5" s="36">
        <v>2500</v>
      </c>
      <c r="O5" s="38">
        <v>10</v>
      </c>
      <c r="P5" s="38">
        <v>15</v>
      </c>
      <c r="Q5" s="38">
        <f>Table223[[#This Row],[الراتب الاساسي ]]+Table223[[#This Row],[بدلات اخري]]/300*Table223[[#This Row],[ساعات الإضافي]]*1.5</f>
        <v>1187.5</v>
      </c>
      <c r="R5" s="36">
        <v>2</v>
      </c>
      <c r="S5" s="36">
        <f>Table223[[#This Row],[الراتب الاساسي ]]+Table223[[#This Row],[بدلات اخري]]/30*Table223[[#This Row],[الجمع]]*1.5</f>
        <v>1250</v>
      </c>
      <c r="T5" s="36">
        <v>0</v>
      </c>
      <c r="U5" s="36">
        <v>0</v>
      </c>
      <c r="V5" s="36">
        <v>250</v>
      </c>
      <c r="W5" s="36">
        <v>0</v>
      </c>
      <c r="X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5015</v>
      </c>
      <c r="Y5" s="36">
        <v>0</v>
      </c>
      <c r="Z5" s="36">
        <v>500</v>
      </c>
      <c r="AA5" s="36">
        <v>0</v>
      </c>
      <c r="AB5" s="39">
        <f>Table223[[#This Row],[الاجمالى ]]-Table223[[#This Row],[حسومات ]]-Table223[[#This Row],[سلف]]-Table223[[#This Row],[تامينات]]</f>
        <v>4515</v>
      </c>
      <c r="AC5" s="40"/>
    </row>
    <row r="6" spans="1:32" s="41" customFormat="1" ht="35.1" customHeight="1" x14ac:dyDescent="0.25">
      <c r="A6" s="34">
        <f>IF(B6="","",SUBTOTAL(3,$B$3:B6))</f>
        <v>4</v>
      </c>
      <c r="B6" s="35" t="s">
        <v>66</v>
      </c>
      <c r="C6" s="36">
        <v>104</v>
      </c>
      <c r="D6" s="36">
        <v>7531</v>
      </c>
      <c r="E6" s="35" t="s">
        <v>67</v>
      </c>
      <c r="F6" s="37" t="s">
        <v>74</v>
      </c>
      <c r="G6" s="36" t="s">
        <v>61</v>
      </c>
      <c r="H6" s="36" t="s">
        <v>56</v>
      </c>
      <c r="I6" s="36" t="s">
        <v>57</v>
      </c>
      <c r="J6" s="36" t="s">
        <v>58</v>
      </c>
      <c r="K6" s="36" t="s">
        <v>79</v>
      </c>
      <c r="L6" s="36" t="s">
        <v>80</v>
      </c>
      <c r="M6" s="36">
        <v>1000</v>
      </c>
      <c r="N6" s="36">
        <v>3000</v>
      </c>
      <c r="O6" s="38">
        <v>8</v>
      </c>
      <c r="P6" s="38">
        <v>4</v>
      </c>
      <c r="Q6" s="38">
        <f>Table223[[#This Row],[الراتب الاساسي ]]+Table223[[#This Row],[بدلات اخري]]/240*Table223[[#This Row],[ساعات الإضافي]]*1.5</f>
        <v>1075</v>
      </c>
      <c r="R6" s="36">
        <v>1</v>
      </c>
      <c r="S6" s="36">
        <f>Table223[[#This Row],[الراتب الاساسي ]]+Table223[[#This Row],[بدلات اخري]]/30*Table223[[#This Row],[الجمع]]*1.5</f>
        <v>1150</v>
      </c>
      <c r="T6" s="36">
        <v>0</v>
      </c>
      <c r="U6" s="36">
        <v>0</v>
      </c>
      <c r="V6" s="36">
        <v>0</v>
      </c>
      <c r="W6" s="36">
        <v>0</v>
      </c>
      <c r="X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5154</v>
      </c>
      <c r="Y6" s="36">
        <v>0</v>
      </c>
      <c r="Z6" s="36">
        <v>150</v>
      </c>
      <c r="AA6" s="36">
        <v>0</v>
      </c>
      <c r="AB6" s="39">
        <f>Table223[[#This Row],[الاجمالى ]]-Table223[[#This Row],[حسومات ]]-Table223[[#This Row],[سلف]]-Table223[[#This Row],[تامينات]]</f>
        <v>5004</v>
      </c>
      <c r="AC6" s="40"/>
    </row>
    <row r="7" spans="1:32" s="41" customFormat="1" ht="35.1" customHeight="1" x14ac:dyDescent="0.25">
      <c r="A7" s="34" t="str">
        <f>IF(B7="","",SUBTOTAL(3,$B$3:B7))</f>
        <v/>
      </c>
      <c r="B7" s="35"/>
      <c r="C7" s="36"/>
      <c r="D7" s="36"/>
      <c r="E7" s="35"/>
      <c r="F7" s="37"/>
      <c r="G7" s="36"/>
      <c r="H7" s="36"/>
      <c r="I7" s="36"/>
      <c r="J7" s="36"/>
      <c r="K7" s="36"/>
      <c r="L7" s="36"/>
      <c r="M7" s="36"/>
      <c r="N7" s="36"/>
      <c r="O7" s="38"/>
      <c r="P7" s="38"/>
      <c r="Q7" s="38"/>
      <c r="R7" s="36"/>
      <c r="S7" s="36">
        <f>Table223[[#This Row],[الراتب الاساسي ]]+Table223[[#This Row],[بدلات اخري]]/30*Table223[[#This Row],[الجمع]]*1.5</f>
        <v>0</v>
      </c>
      <c r="T7" s="36"/>
      <c r="U7" s="36"/>
      <c r="V7" s="36"/>
      <c r="W7" s="36"/>
      <c r="X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" s="36"/>
      <c r="Z7" s="36"/>
      <c r="AA7" s="36"/>
      <c r="AB7" s="39">
        <f>Table223[[#This Row],[الاجمالى ]]-Table223[[#This Row],[حسومات ]]-Table223[[#This Row],[سلف]]-Table223[[#This Row],[تامينات]]</f>
        <v>0</v>
      </c>
      <c r="AC7" s="40"/>
    </row>
    <row r="8" spans="1:32" s="41" customFormat="1" ht="35.1" customHeight="1" x14ac:dyDescent="0.25">
      <c r="A8" s="34" t="str">
        <f>IF(B8="","",SUBTOTAL(3,$B$3:B8))</f>
        <v/>
      </c>
      <c r="B8" s="35"/>
      <c r="C8" s="36"/>
      <c r="D8" s="36"/>
      <c r="E8" s="35"/>
      <c r="F8" s="37"/>
      <c r="G8" s="36"/>
      <c r="H8" s="36"/>
      <c r="I8" s="36"/>
      <c r="J8" s="36"/>
      <c r="K8" s="36"/>
      <c r="L8" s="36"/>
      <c r="M8" s="36"/>
      <c r="N8" s="36"/>
      <c r="O8" s="38"/>
      <c r="P8" s="38"/>
      <c r="Q8" s="38"/>
      <c r="R8" s="36"/>
      <c r="S8" s="36">
        <f>Table223[[#This Row],[الراتب الاساسي ]]+Table223[[#This Row],[بدلات اخري]]/30*Table223[[#This Row],[الجمع]]*1.5</f>
        <v>0</v>
      </c>
      <c r="T8" s="36"/>
      <c r="U8" s="36"/>
      <c r="V8" s="36"/>
      <c r="W8" s="36"/>
      <c r="X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" s="36"/>
      <c r="Z8" s="36"/>
      <c r="AA8" s="36"/>
      <c r="AB8" s="39">
        <f>Table223[[#This Row],[الاجمالى ]]-Table223[[#This Row],[حسومات ]]-Table223[[#This Row],[سلف]]-Table223[[#This Row],[تامينات]]</f>
        <v>0</v>
      </c>
      <c r="AC8" s="40"/>
    </row>
    <row r="9" spans="1:32" s="41" customFormat="1" ht="35.1" customHeight="1" x14ac:dyDescent="0.25">
      <c r="A9" s="34" t="str">
        <f>IF(B9="","",SUBTOTAL(3,$B$3:B9))</f>
        <v/>
      </c>
      <c r="B9" s="35"/>
      <c r="C9" s="36"/>
      <c r="D9" s="36"/>
      <c r="E9" s="35"/>
      <c r="F9" s="37"/>
      <c r="G9" s="36"/>
      <c r="H9" s="36"/>
      <c r="I9" s="36"/>
      <c r="J9" s="36"/>
      <c r="K9" s="36"/>
      <c r="L9" s="36"/>
      <c r="M9" s="36"/>
      <c r="N9" s="36"/>
      <c r="O9" s="38"/>
      <c r="P9" s="38"/>
      <c r="Q9" s="38"/>
      <c r="R9" s="36"/>
      <c r="S9" s="36">
        <f>Table223[[#This Row],[الراتب الاساسي ]]+Table223[[#This Row],[بدلات اخري]]/30*Table223[[#This Row],[الجمع]]*1.5</f>
        <v>0</v>
      </c>
      <c r="T9" s="36"/>
      <c r="U9" s="36"/>
      <c r="V9" s="36"/>
      <c r="W9" s="36"/>
      <c r="X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" s="36"/>
      <c r="Z9" s="36"/>
      <c r="AA9" s="36"/>
      <c r="AB9" s="39">
        <f>Table223[[#This Row],[الاجمالى ]]-Table223[[#This Row],[حسومات ]]-Table223[[#This Row],[سلف]]-Table223[[#This Row],[تامينات]]</f>
        <v>0</v>
      </c>
      <c r="AC9" s="40"/>
    </row>
    <row r="10" spans="1:32" s="41" customFormat="1" ht="35.1" customHeight="1" x14ac:dyDescent="0.25">
      <c r="A10" s="34" t="str">
        <f>IF(B10="","",SUBTOTAL(3,$B$3:B10))</f>
        <v/>
      </c>
      <c r="B10" s="35"/>
      <c r="C10" s="36"/>
      <c r="D10" s="36"/>
      <c r="E10" s="35"/>
      <c r="F10" s="37"/>
      <c r="G10" s="36"/>
      <c r="H10" s="36"/>
      <c r="I10" s="36"/>
      <c r="J10" s="36"/>
      <c r="K10" s="36"/>
      <c r="L10" s="36"/>
      <c r="M10" s="36"/>
      <c r="N10" s="36"/>
      <c r="O10" s="38"/>
      <c r="P10" s="38"/>
      <c r="Q10" s="38"/>
      <c r="R10" s="36"/>
      <c r="S10" s="36">
        <f>Table223[[#This Row],[الراتب الاساسي ]]+Table223[[#This Row],[بدلات اخري]]/30*Table223[[#This Row],[الجمع]]*1.5</f>
        <v>0</v>
      </c>
      <c r="T10" s="36"/>
      <c r="U10" s="36"/>
      <c r="V10" s="36"/>
      <c r="W10" s="36"/>
      <c r="X1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" s="36"/>
      <c r="Z10" s="36"/>
      <c r="AA10" s="36"/>
      <c r="AB10" s="39">
        <f>Table223[[#This Row],[الاجمالى ]]-Table223[[#This Row],[حسومات ]]-Table223[[#This Row],[سلف]]-Table223[[#This Row],[تامينات]]</f>
        <v>0</v>
      </c>
      <c r="AC10" s="40"/>
      <c r="AF10" s="41" t="s">
        <v>94</v>
      </c>
    </row>
    <row r="11" spans="1:32" s="41" customFormat="1" ht="35.1" customHeight="1" x14ac:dyDescent="0.25">
      <c r="A11" s="34" t="str">
        <f>IF(B11="","",SUBTOTAL(3,$B$3:B11))</f>
        <v/>
      </c>
      <c r="B11" s="35"/>
      <c r="C11" s="36"/>
      <c r="D11" s="36"/>
      <c r="E11" s="35"/>
      <c r="F11" s="37"/>
      <c r="G11" s="36"/>
      <c r="H11" s="36"/>
      <c r="I11" s="36"/>
      <c r="J11" s="36"/>
      <c r="K11" s="36"/>
      <c r="L11" s="36"/>
      <c r="M11" s="36"/>
      <c r="N11" s="36"/>
      <c r="O11" s="38"/>
      <c r="P11" s="38"/>
      <c r="Q11" s="38"/>
      <c r="R11" s="36"/>
      <c r="S11" s="36">
        <f>Table223[[#This Row],[الراتب الاساسي ]]+Table223[[#This Row],[بدلات اخري]]/30*Table223[[#This Row],[الجمع]]*1.5</f>
        <v>0</v>
      </c>
      <c r="T11" s="36"/>
      <c r="U11" s="36"/>
      <c r="V11" s="36"/>
      <c r="W11" s="36"/>
      <c r="X1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" s="36"/>
      <c r="Z11" s="36"/>
      <c r="AA11" s="36"/>
      <c r="AB11" s="39">
        <f>Table223[[#This Row],[الاجمالى ]]-Table223[[#This Row],[حسومات ]]-Table223[[#This Row],[سلف]]-Table223[[#This Row],[تامينات]]</f>
        <v>0</v>
      </c>
      <c r="AC11" s="40"/>
    </row>
    <row r="12" spans="1:32" s="41" customFormat="1" ht="35.1" customHeight="1" x14ac:dyDescent="0.25">
      <c r="A12" s="34" t="str">
        <f>IF(B12="","",SUBTOTAL(3,$B$3:B12))</f>
        <v/>
      </c>
      <c r="B12" s="35"/>
      <c r="C12" s="36"/>
      <c r="D12" s="36"/>
      <c r="E12" s="35"/>
      <c r="F12" s="37"/>
      <c r="G12" s="36"/>
      <c r="H12" s="36"/>
      <c r="I12" s="36"/>
      <c r="J12" s="36"/>
      <c r="K12" s="36"/>
      <c r="L12" s="36"/>
      <c r="M12" s="36"/>
      <c r="N12" s="36"/>
      <c r="O12" s="38"/>
      <c r="P12" s="38"/>
      <c r="Q12" s="38"/>
      <c r="R12" s="36"/>
      <c r="S12" s="36">
        <f>Table223[[#This Row],[الراتب الاساسي ]]+Table223[[#This Row],[بدلات اخري]]/30*Table223[[#This Row],[الجمع]]*1.5</f>
        <v>0</v>
      </c>
      <c r="T12" s="36"/>
      <c r="U12" s="36"/>
      <c r="V12" s="36"/>
      <c r="W12" s="36"/>
      <c r="X1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" s="36"/>
      <c r="Z12" s="36"/>
      <c r="AA12" s="36"/>
      <c r="AB12" s="39">
        <f>Table223[[#This Row],[الاجمالى ]]-Table223[[#This Row],[حسومات ]]-Table223[[#This Row],[سلف]]-Table223[[#This Row],[تامينات]]</f>
        <v>0</v>
      </c>
      <c r="AC12" s="40"/>
    </row>
    <row r="13" spans="1:32" s="41" customFormat="1" ht="35.1" customHeight="1" x14ac:dyDescent="0.25">
      <c r="A13" s="34" t="str">
        <f>IF(B13="","",SUBTOTAL(3,$B$3:B13))</f>
        <v/>
      </c>
      <c r="B13" s="35"/>
      <c r="C13" s="36"/>
      <c r="D13" s="36"/>
      <c r="E13" s="35"/>
      <c r="F13" s="37"/>
      <c r="G13" s="36"/>
      <c r="H13" s="36"/>
      <c r="I13" s="36"/>
      <c r="J13" s="36"/>
      <c r="K13" s="36"/>
      <c r="L13" s="36"/>
      <c r="M13" s="36"/>
      <c r="N13" s="36"/>
      <c r="O13" s="38"/>
      <c r="P13" s="38"/>
      <c r="Q13" s="38"/>
      <c r="R13" s="36"/>
      <c r="S13" s="36">
        <f>Table223[[#This Row],[الراتب الاساسي ]]+Table223[[#This Row],[بدلات اخري]]/30*Table223[[#This Row],[الجمع]]*1.5</f>
        <v>0</v>
      </c>
      <c r="T13" s="36"/>
      <c r="U13" s="36"/>
      <c r="V13" s="36"/>
      <c r="W13" s="36"/>
      <c r="X1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" s="36"/>
      <c r="Z13" s="36"/>
      <c r="AA13" s="36"/>
      <c r="AB13" s="39">
        <f>Table223[[#This Row],[الاجمالى ]]-Table223[[#This Row],[حسومات ]]-Table223[[#This Row],[سلف]]-Table223[[#This Row],[تامينات]]</f>
        <v>0</v>
      </c>
      <c r="AC13" s="40"/>
    </row>
    <row r="14" spans="1:32" s="41" customFormat="1" ht="35.1" customHeight="1" x14ac:dyDescent="0.25">
      <c r="A14" s="34" t="str">
        <f>IF(B14="","",SUBTOTAL(3,$B$3:B14))</f>
        <v/>
      </c>
      <c r="B14" s="35"/>
      <c r="C14" s="36"/>
      <c r="D14" s="36"/>
      <c r="E14" s="35"/>
      <c r="F14" s="37"/>
      <c r="G14" s="36"/>
      <c r="H14" s="36"/>
      <c r="I14" s="36"/>
      <c r="J14" s="36"/>
      <c r="K14" s="36"/>
      <c r="L14" s="36"/>
      <c r="M14" s="36"/>
      <c r="N14" s="36"/>
      <c r="O14" s="38"/>
      <c r="P14" s="38"/>
      <c r="Q14" s="38"/>
      <c r="R14" s="36"/>
      <c r="S14" s="36">
        <f>Table223[[#This Row],[الراتب الاساسي ]]+Table223[[#This Row],[بدلات اخري]]/30*Table223[[#This Row],[الجمع]]*1.5</f>
        <v>0</v>
      </c>
      <c r="T14" s="36"/>
      <c r="U14" s="36"/>
      <c r="V14" s="36"/>
      <c r="W14" s="36"/>
      <c r="X1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" s="36"/>
      <c r="Z14" s="36"/>
      <c r="AA14" s="36"/>
      <c r="AB14" s="39">
        <f>Table223[[#This Row],[الاجمالى ]]-Table223[[#This Row],[حسومات ]]-Table223[[#This Row],[سلف]]-Table223[[#This Row],[تامينات]]</f>
        <v>0</v>
      </c>
      <c r="AC14" s="40"/>
    </row>
    <row r="15" spans="1:32" s="41" customFormat="1" ht="35.1" customHeight="1" x14ac:dyDescent="0.25">
      <c r="A15" s="34" t="str">
        <f>IF(B15="","",SUBTOTAL(3,$B$3:B15))</f>
        <v/>
      </c>
      <c r="B15" s="35"/>
      <c r="C15" s="36"/>
      <c r="D15" s="36"/>
      <c r="E15" s="35"/>
      <c r="F15" s="37"/>
      <c r="G15" s="36"/>
      <c r="H15" s="36"/>
      <c r="I15" s="36"/>
      <c r="J15" s="36"/>
      <c r="K15" s="36"/>
      <c r="L15" s="36"/>
      <c r="M15" s="36"/>
      <c r="N15" s="36"/>
      <c r="O15" s="38"/>
      <c r="P15" s="38"/>
      <c r="Q15" s="38"/>
      <c r="R15" s="36"/>
      <c r="S15" s="36">
        <f>Table223[[#This Row],[الراتب الاساسي ]]+Table223[[#This Row],[بدلات اخري]]/30*Table223[[#This Row],[الجمع]]*1.5</f>
        <v>0</v>
      </c>
      <c r="T15" s="36"/>
      <c r="U15" s="36"/>
      <c r="V15" s="36"/>
      <c r="W15" s="36"/>
      <c r="X1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" s="36"/>
      <c r="Z15" s="36"/>
      <c r="AA15" s="36"/>
      <c r="AB15" s="39">
        <f>Table223[[#This Row],[الاجمالى ]]-Table223[[#This Row],[حسومات ]]-Table223[[#This Row],[سلف]]-Table223[[#This Row],[تامينات]]</f>
        <v>0</v>
      </c>
      <c r="AC15" s="40"/>
    </row>
    <row r="16" spans="1:32" s="41" customFormat="1" ht="35.1" customHeight="1" x14ac:dyDescent="0.25">
      <c r="A16" s="34" t="str">
        <f>IF(B16="","",SUBTOTAL(3,$B$3:B16))</f>
        <v/>
      </c>
      <c r="B16" s="35"/>
      <c r="C16" s="36"/>
      <c r="D16" s="36"/>
      <c r="E16" s="35"/>
      <c r="F16" s="37"/>
      <c r="G16" s="36"/>
      <c r="H16" s="36"/>
      <c r="I16" s="36"/>
      <c r="J16" s="36"/>
      <c r="K16" s="36"/>
      <c r="L16" s="36"/>
      <c r="M16" s="36"/>
      <c r="N16" s="36"/>
      <c r="O16" s="38"/>
      <c r="P16" s="38"/>
      <c r="Q16" s="38"/>
      <c r="R16" s="36"/>
      <c r="S16" s="36">
        <f>Table223[[#This Row],[الراتب الاساسي ]]+Table223[[#This Row],[بدلات اخري]]/30*Table223[[#This Row],[الجمع]]*1.5</f>
        <v>0</v>
      </c>
      <c r="T16" s="36"/>
      <c r="U16" s="36"/>
      <c r="V16" s="36"/>
      <c r="W16" s="36"/>
      <c r="X1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" s="36"/>
      <c r="Z16" s="36"/>
      <c r="AA16" s="36"/>
      <c r="AB16" s="39">
        <f>Table223[[#This Row],[الاجمالى ]]-Table223[[#This Row],[حسومات ]]-Table223[[#This Row],[سلف]]-Table223[[#This Row],[تامينات]]</f>
        <v>0</v>
      </c>
      <c r="AC16" s="40"/>
    </row>
    <row r="17" spans="1:29" s="41" customFormat="1" ht="35.1" customHeight="1" x14ac:dyDescent="0.25">
      <c r="A17" s="34" t="str">
        <f>IF(B17="","",SUBTOTAL(3,$B$3:B17))</f>
        <v/>
      </c>
      <c r="B17" s="35"/>
      <c r="C17" s="36"/>
      <c r="D17" s="36"/>
      <c r="E17" s="35"/>
      <c r="F17" s="37"/>
      <c r="G17" s="36"/>
      <c r="H17" s="36"/>
      <c r="I17" s="36"/>
      <c r="J17" s="36"/>
      <c r="K17" s="36"/>
      <c r="L17" s="36"/>
      <c r="M17" s="36"/>
      <c r="N17" s="36"/>
      <c r="O17" s="38"/>
      <c r="P17" s="38"/>
      <c r="Q17" s="38"/>
      <c r="R17" s="36"/>
      <c r="S17" s="36">
        <f>Table223[[#This Row],[الراتب الاساسي ]]+Table223[[#This Row],[بدلات اخري]]/30*Table223[[#This Row],[الجمع]]*1.5</f>
        <v>0</v>
      </c>
      <c r="T17" s="36"/>
      <c r="U17" s="36"/>
      <c r="V17" s="36"/>
      <c r="W17" s="36"/>
      <c r="X1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" s="36"/>
      <c r="Z17" s="36"/>
      <c r="AA17" s="36"/>
      <c r="AB17" s="39">
        <f>Table223[[#This Row],[الاجمالى ]]-Table223[[#This Row],[حسومات ]]-Table223[[#This Row],[سلف]]-Table223[[#This Row],[تامينات]]</f>
        <v>0</v>
      </c>
      <c r="AC17" s="40"/>
    </row>
    <row r="18" spans="1:29" s="41" customFormat="1" ht="35.1" customHeight="1" x14ac:dyDescent="0.25">
      <c r="A18" s="34" t="str">
        <f>IF(B18="","",SUBTOTAL(3,$B$3:B18))</f>
        <v/>
      </c>
      <c r="B18" s="35"/>
      <c r="C18" s="36"/>
      <c r="D18" s="36"/>
      <c r="E18" s="35"/>
      <c r="F18" s="37"/>
      <c r="G18" s="36"/>
      <c r="H18" s="36"/>
      <c r="I18" s="36"/>
      <c r="J18" s="36"/>
      <c r="K18" s="36"/>
      <c r="L18" s="36"/>
      <c r="M18" s="36"/>
      <c r="N18" s="36"/>
      <c r="O18" s="38"/>
      <c r="P18" s="38"/>
      <c r="Q18" s="38"/>
      <c r="R18" s="36"/>
      <c r="S18" s="36">
        <f>Table223[[#This Row],[الراتب الاساسي ]]+Table223[[#This Row],[بدلات اخري]]/30*Table223[[#This Row],[الجمع]]*1.5</f>
        <v>0</v>
      </c>
      <c r="T18" s="36"/>
      <c r="U18" s="36"/>
      <c r="V18" s="36"/>
      <c r="W18" s="36"/>
      <c r="X1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" s="36"/>
      <c r="Z18" s="36"/>
      <c r="AA18" s="36"/>
      <c r="AB18" s="39">
        <f>Table223[[#This Row],[الاجمالى ]]-Table223[[#This Row],[حسومات ]]-Table223[[#This Row],[سلف]]-Table223[[#This Row],[تامينات]]</f>
        <v>0</v>
      </c>
      <c r="AC18" s="40"/>
    </row>
    <row r="19" spans="1:29" s="41" customFormat="1" ht="35.1" customHeight="1" x14ac:dyDescent="0.25">
      <c r="A19" s="34" t="str">
        <f>IF(B19="","",SUBTOTAL(3,$B$3:B19))</f>
        <v/>
      </c>
      <c r="B19" s="35"/>
      <c r="C19" s="36"/>
      <c r="D19" s="36"/>
      <c r="E19" s="35"/>
      <c r="F19" s="37"/>
      <c r="G19" s="36"/>
      <c r="H19" s="36"/>
      <c r="I19" s="36"/>
      <c r="J19" s="36"/>
      <c r="K19" s="36"/>
      <c r="L19" s="36"/>
      <c r="M19" s="36"/>
      <c r="N19" s="36"/>
      <c r="O19" s="38"/>
      <c r="P19" s="38"/>
      <c r="Q19" s="38"/>
      <c r="R19" s="36"/>
      <c r="S19" s="36">
        <f>Table223[[#This Row],[الراتب الاساسي ]]+Table223[[#This Row],[بدلات اخري]]/30*Table223[[#This Row],[الجمع]]*1.5</f>
        <v>0</v>
      </c>
      <c r="T19" s="36"/>
      <c r="U19" s="36"/>
      <c r="V19" s="36"/>
      <c r="W19" s="36"/>
      <c r="X1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9" s="36"/>
      <c r="Z19" s="36"/>
      <c r="AA19" s="36"/>
      <c r="AB19" s="39">
        <f>Table223[[#This Row],[الاجمالى ]]-Table223[[#This Row],[حسومات ]]-Table223[[#This Row],[سلف]]-Table223[[#This Row],[تامينات]]</f>
        <v>0</v>
      </c>
      <c r="AC19" s="40"/>
    </row>
    <row r="20" spans="1:29" s="41" customFormat="1" ht="35.1" customHeight="1" x14ac:dyDescent="0.25">
      <c r="A20" s="34" t="str">
        <f>IF(B20="","",SUBTOTAL(3,$B$3:B20))</f>
        <v/>
      </c>
      <c r="B20" s="35"/>
      <c r="C20" s="36"/>
      <c r="D20" s="36"/>
      <c r="E20" s="35"/>
      <c r="F20" s="37"/>
      <c r="G20" s="36"/>
      <c r="H20" s="36"/>
      <c r="I20" s="36"/>
      <c r="J20" s="36"/>
      <c r="K20" s="36"/>
      <c r="L20" s="36"/>
      <c r="M20" s="36"/>
      <c r="N20" s="36"/>
      <c r="O20" s="38"/>
      <c r="P20" s="38"/>
      <c r="Q20" s="38"/>
      <c r="R20" s="36"/>
      <c r="S20" s="36">
        <f>Table223[[#This Row],[الراتب الاساسي ]]+Table223[[#This Row],[بدلات اخري]]/30*Table223[[#This Row],[الجمع]]*1.5</f>
        <v>0</v>
      </c>
      <c r="T20" s="36"/>
      <c r="U20" s="36"/>
      <c r="V20" s="36"/>
      <c r="W20" s="36"/>
      <c r="X2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20" s="36"/>
      <c r="Z20" s="36"/>
      <c r="AA20" s="36"/>
      <c r="AB20" s="39">
        <f>Table223[[#This Row],[الاجمالى ]]-Table223[[#This Row],[حسومات ]]-Table223[[#This Row],[سلف]]-Table223[[#This Row],[تامينات]]</f>
        <v>0</v>
      </c>
      <c r="AC20" s="40"/>
    </row>
    <row r="21" spans="1:29" s="41" customFormat="1" ht="35.1" customHeight="1" x14ac:dyDescent="0.25">
      <c r="A21" s="34" t="str">
        <f>IF(B21="","",SUBTOTAL(3,$B$3:B21))</f>
        <v/>
      </c>
      <c r="B21" s="35"/>
      <c r="C21" s="36"/>
      <c r="D21" s="36"/>
      <c r="E21" s="35"/>
      <c r="F21" s="37"/>
      <c r="G21" s="36"/>
      <c r="H21" s="36"/>
      <c r="I21" s="36"/>
      <c r="J21" s="36"/>
      <c r="K21" s="36"/>
      <c r="L21" s="36"/>
      <c r="M21" s="36"/>
      <c r="N21" s="36"/>
      <c r="O21" s="38"/>
      <c r="P21" s="38"/>
      <c r="Q21" s="38"/>
      <c r="R21" s="36"/>
      <c r="S21" s="36">
        <f>Table223[[#This Row],[الراتب الاساسي ]]+Table223[[#This Row],[بدلات اخري]]/30*Table223[[#This Row],[الجمع]]*1.5</f>
        <v>0</v>
      </c>
      <c r="T21" s="36"/>
      <c r="U21" s="36"/>
      <c r="V21" s="36"/>
      <c r="W21" s="36"/>
      <c r="X2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21" s="36"/>
      <c r="Z21" s="36"/>
      <c r="AA21" s="36"/>
      <c r="AB21" s="39">
        <f>Table223[[#This Row],[الاجمالى ]]-Table223[[#This Row],[حسومات ]]-Table223[[#This Row],[سلف]]-Table223[[#This Row],[تامينات]]</f>
        <v>0</v>
      </c>
      <c r="AC21" s="40"/>
    </row>
    <row r="22" spans="1:29" s="41" customFormat="1" ht="35.1" customHeight="1" x14ac:dyDescent="0.25">
      <c r="A22" s="34" t="str">
        <f>IF(B22="","",SUBTOTAL(3,$B$3:B22))</f>
        <v/>
      </c>
      <c r="B22" s="35"/>
      <c r="C22" s="36"/>
      <c r="D22" s="36"/>
      <c r="E22" s="35"/>
      <c r="F22" s="37"/>
      <c r="G22" s="36"/>
      <c r="H22" s="36"/>
      <c r="I22" s="36"/>
      <c r="J22" s="36"/>
      <c r="K22" s="36"/>
      <c r="L22" s="36"/>
      <c r="M22" s="36"/>
      <c r="N22" s="36"/>
      <c r="O22" s="38"/>
      <c r="P22" s="38"/>
      <c r="Q22" s="38"/>
      <c r="R22" s="36"/>
      <c r="S22" s="36">
        <f>Table223[[#This Row],[الراتب الاساسي ]]+Table223[[#This Row],[بدلات اخري]]/30*Table223[[#This Row],[الجمع]]*1.5</f>
        <v>0</v>
      </c>
      <c r="T22" s="36"/>
      <c r="U22" s="36"/>
      <c r="V22" s="36"/>
      <c r="W22" s="36"/>
      <c r="X2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22" s="36"/>
      <c r="Z22" s="36"/>
      <c r="AA22" s="36"/>
      <c r="AB22" s="39">
        <f>Table223[[#This Row],[الاجمالى ]]-Table223[[#This Row],[حسومات ]]-Table223[[#This Row],[سلف]]-Table223[[#This Row],[تامينات]]</f>
        <v>0</v>
      </c>
      <c r="AC22" s="40"/>
    </row>
    <row r="23" spans="1:29" s="41" customFormat="1" ht="35.1" customHeight="1" x14ac:dyDescent="0.25">
      <c r="A23" s="34" t="str">
        <f>IF(B23="","",SUBTOTAL(3,$B$3:B23))</f>
        <v/>
      </c>
      <c r="B23" s="35"/>
      <c r="C23" s="36"/>
      <c r="D23" s="36"/>
      <c r="E23" s="35"/>
      <c r="F23" s="37"/>
      <c r="G23" s="36"/>
      <c r="H23" s="36"/>
      <c r="I23" s="36"/>
      <c r="J23" s="36"/>
      <c r="K23" s="36"/>
      <c r="L23" s="36"/>
      <c r="M23" s="36"/>
      <c r="N23" s="36"/>
      <c r="O23" s="38"/>
      <c r="P23" s="38"/>
      <c r="Q23" s="38"/>
      <c r="R23" s="36"/>
      <c r="S23" s="36">
        <f>Table223[[#This Row],[الراتب الاساسي ]]+Table223[[#This Row],[بدلات اخري]]/30*Table223[[#This Row],[الجمع]]*1.5</f>
        <v>0</v>
      </c>
      <c r="T23" s="36"/>
      <c r="U23" s="36"/>
      <c r="V23" s="36"/>
      <c r="W23" s="36"/>
      <c r="X2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23" s="36"/>
      <c r="Z23" s="36"/>
      <c r="AA23" s="36"/>
      <c r="AB23" s="39">
        <f>Table223[[#This Row],[الاجمالى ]]-Table223[[#This Row],[حسومات ]]-Table223[[#This Row],[سلف]]-Table223[[#This Row],[تامينات]]</f>
        <v>0</v>
      </c>
      <c r="AC23" s="40"/>
    </row>
    <row r="24" spans="1:29" s="41" customFormat="1" ht="35.1" customHeight="1" x14ac:dyDescent="0.25">
      <c r="A24" s="34" t="str">
        <f>IF(B24="","",SUBTOTAL(3,$B$3:B24))</f>
        <v/>
      </c>
      <c r="B24" s="35"/>
      <c r="C24" s="36"/>
      <c r="D24" s="36"/>
      <c r="E24" s="35"/>
      <c r="F24" s="37"/>
      <c r="G24" s="36"/>
      <c r="H24" s="36"/>
      <c r="I24" s="36"/>
      <c r="J24" s="36"/>
      <c r="K24" s="36"/>
      <c r="L24" s="36"/>
      <c r="M24" s="36"/>
      <c r="N24" s="36"/>
      <c r="O24" s="38"/>
      <c r="P24" s="38"/>
      <c r="Q24" s="38"/>
      <c r="R24" s="36"/>
      <c r="S24" s="36">
        <f>Table223[[#This Row],[الراتب الاساسي ]]+Table223[[#This Row],[بدلات اخري]]/30*Table223[[#This Row],[الجمع]]*1.5</f>
        <v>0</v>
      </c>
      <c r="T24" s="36"/>
      <c r="U24" s="36"/>
      <c r="V24" s="36"/>
      <c r="W24" s="36"/>
      <c r="X2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24" s="36"/>
      <c r="Z24" s="36"/>
      <c r="AA24" s="36"/>
      <c r="AB24" s="39">
        <f>Table223[[#This Row],[الاجمالى ]]-Table223[[#This Row],[حسومات ]]-Table223[[#This Row],[سلف]]-Table223[[#This Row],[تامينات]]</f>
        <v>0</v>
      </c>
      <c r="AC24" s="40"/>
    </row>
    <row r="25" spans="1:29" s="41" customFormat="1" ht="35.1" customHeight="1" x14ac:dyDescent="0.25">
      <c r="A25" s="34" t="str">
        <f>IF(B25="","",SUBTOTAL(3,$B$3:B25))</f>
        <v/>
      </c>
      <c r="B25" s="35"/>
      <c r="C25" s="36"/>
      <c r="D25" s="36"/>
      <c r="E25" s="35"/>
      <c r="F25" s="37"/>
      <c r="G25" s="36"/>
      <c r="H25" s="36"/>
      <c r="I25" s="36"/>
      <c r="J25" s="36"/>
      <c r="K25" s="36"/>
      <c r="L25" s="36"/>
      <c r="M25" s="36"/>
      <c r="N25" s="36"/>
      <c r="O25" s="38"/>
      <c r="P25" s="38"/>
      <c r="Q25" s="38"/>
      <c r="R25" s="36"/>
      <c r="S25" s="36">
        <f>Table223[[#This Row],[الراتب الاساسي ]]+Table223[[#This Row],[بدلات اخري]]/30*Table223[[#This Row],[الجمع]]*1.5</f>
        <v>0</v>
      </c>
      <c r="T25" s="36"/>
      <c r="U25" s="36"/>
      <c r="V25" s="36"/>
      <c r="W25" s="36"/>
      <c r="X2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25" s="36"/>
      <c r="Z25" s="36"/>
      <c r="AA25" s="36"/>
      <c r="AB25" s="39">
        <f>Table223[[#This Row],[الاجمالى ]]-Table223[[#This Row],[حسومات ]]-Table223[[#This Row],[سلف]]-Table223[[#This Row],[تامينات]]</f>
        <v>0</v>
      </c>
      <c r="AC25" s="40"/>
    </row>
    <row r="26" spans="1:29" s="41" customFormat="1" ht="35.1" customHeight="1" x14ac:dyDescent="0.25">
      <c r="A26" s="34" t="str">
        <f>IF(B26="","",SUBTOTAL(3,$B$3:B26))</f>
        <v/>
      </c>
      <c r="B26" s="35"/>
      <c r="C26" s="36"/>
      <c r="D26" s="36"/>
      <c r="E26" s="35"/>
      <c r="F26" s="37"/>
      <c r="G26" s="36"/>
      <c r="H26" s="36"/>
      <c r="I26" s="36"/>
      <c r="J26" s="36"/>
      <c r="K26" s="36"/>
      <c r="L26" s="36"/>
      <c r="M26" s="36"/>
      <c r="N26" s="36"/>
      <c r="O26" s="38"/>
      <c r="P26" s="38"/>
      <c r="Q26" s="38"/>
      <c r="R26" s="36"/>
      <c r="S26" s="36">
        <f>Table223[[#This Row],[الراتب الاساسي ]]+Table223[[#This Row],[بدلات اخري]]/30*Table223[[#This Row],[الجمع]]*1.5</f>
        <v>0</v>
      </c>
      <c r="T26" s="36"/>
      <c r="U26" s="36"/>
      <c r="V26" s="36"/>
      <c r="W26" s="36"/>
      <c r="X2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26" s="36"/>
      <c r="Z26" s="36"/>
      <c r="AA26" s="36"/>
      <c r="AB26" s="39">
        <f>Table223[[#This Row],[الاجمالى ]]-Table223[[#This Row],[حسومات ]]-Table223[[#This Row],[سلف]]-Table223[[#This Row],[تامينات]]</f>
        <v>0</v>
      </c>
      <c r="AC26" s="40"/>
    </row>
    <row r="27" spans="1:29" s="41" customFormat="1" ht="35.1" customHeight="1" x14ac:dyDescent="0.25">
      <c r="A27" s="34" t="str">
        <f>IF(B27="","",SUBTOTAL(3,$B$3:B27))</f>
        <v/>
      </c>
      <c r="B27" s="35"/>
      <c r="C27" s="36"/>
      <c r="D27" s="36"/>
      <c r="E27" s="35"/>
      <c r="F27" s="37"/>
      <c r="G27" s="36"/>
      <c r="H27" s="36"/>
      <c r="I27" s="36"/>
      <c r="J27" s="36"/>
      <c r="K27" s="36"/>
      <c r="L27" s="36"/>
      <c r="M27" s="36"/>
      <c r="N27" s="36"/>
      <c r="O27" s="38"/>
      <c r="P27" s="38"/>
      <c r="Q27" s="38"/>
      <c r="R27" s="36"/>
      <c r="S27" s="36">
        <f>Table223[[#This Row],[الراتب الاساسي ]]+Table223[[#This Row],[بدلات اخري]]/30*Table223[[#This Row],[الجمع]]*1.5</f>
        <v>0</v>
      </c>
      <c r="T27" s="36"/>
      <c r="U27" s="36"/>
      <c r="V27" s="36"/>
      <c r="W27" s="36"/>
      <c r="X2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27" s="36"/>
      <c r="Z27" s="36"/>
      <c r="AA27" s="36"/>
      <c r="AB27" s="39">
        <f>Table223[[#This Row],[الاجمالى ]]-Table223[[#This Row],[حسومات ]]-Table223[[#This Row],[سلف]]-Table223[[#This Row],[تامينات]]</f>
        <v>0</v>
      </c>
      <c r="AC27" s="40"/>
    </row>
    <row r="28" spans="1:29" s="41" customFormat="1" ht="35.1" customHeight="1" x14ac:dyDescent="0.25">
      <c r="A28" s="34" t="str">
        <f>IF(B28="","",SUBTOTAL(3,$B$3:B28))</f>
        <v/>
      </c>
      <c r="B28" s="35"/>
      <c r="C28" s="36"/>
      <c r="D28" s="36"/>
      <c r="E28" s="35"/>
      <c r="F28" s="37"/>
      <c r="G28" s="36"/>
      <c r="H28" s="36"/>
      <c r="I28" s="36"/>
      <c r="J28" s="36"/>
      <c r="K28" s="36"/>
      <c r="L28" s="36"/>
      <c r="M28" s="36"/>
      <c r="N28" s="36"/>
      <c r="O28" s="38"/>
      <c r="P28" s="38"/>
      <c r="Q28" s="38"/>
      <c r="R28" s="36"/>
      <c r="S28" s="36">
        <f>Table223[[#This Row],[الراتب الاساسي ]]+Table223[[#This Row],[بدلات اخري]]/30*Table223[[#This Row],[الجمع]]*1.5</f>
        <v>0</v>
      </c>
      <c r="T28" s="36"/>
      <c r="U28" s="36"/>
      <c r="V28" s="36"/>
      <c r="W28" s="36"/>
      <c r="X2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28" s="36"/>
      <c r="Z28" s="36"/>
      <c r="AA28" s="36"/>
      <c r="AB28" s="39">
        <f>Table223[[#This Row],[الاجمالى ]]-Table223[[#This Row],[حسومات ]]-Table223[[#This Row],[سلف]]-Table223[[#This Row],[تامينات]]</f>
        <v>0</v>
      </c>
      <c r="AC28" s="40"/>
    </row>
    <row r="29" spans="1:29" s="41" customFormat="1" ht="35.1" customHeight="1" x14ac:dyDescent="0.25">
      <c r="A29" s="34" t="str">
        <f>IF(B29="","",SUBTOTAL(3,$B$3:B29))</f>
        <v/>
      </c>
      <c r="B29" s="35"/>
      <c r="C29" s="36"/>
      <c r="D29" s="36"/>
      <c r="E29" s="35"/>
      <c r="F29" s="37"/>
      <c r="G29" s="36"/>
      <c r="H29" s="36"/>
      <c r="I29" s="36"/>
      <c r="J29" s="36"/>
      <c r="K29" s="36"/>
      <c r="L29" s="36"/>
      <c r="M29" s="36"/>
      <c r="N29" s="36"/>
      <c r="O29" s="38"/>
      <c r="P29" s="38"/>
      <c r="Q29" s="38"/>
      <c r="R29" s="36"/>
      <c r="S29" s="36">
        <f>Table223[[#This Row],[الراتب الاساسي ]]+Table223[[#This Row],[بدلات اخري]]/30*Table223[[#This Row],[الجمع]]*1.5</f>
        <v>0</v>
      </c>
      <c r="T29" s="36"/>
      <c r="U29" s="36"/>
      <c r="V29" s="36"/>
      <c r="W29" s="36"/>
      <c r="X2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29" s="36"/>
      <c r="Z29" s="36"/>
      <c r="AA29" s="36"/>
      <c r="AB29" s="39">
        <f>Table223[[#This Row],[الاجمالى ]]-Table223[[#This Row],[حسومات ]]-Table223[[#This Row],[سلف]]-Table223[[#This Row],[تامينات]]</f>
        <v>0</v>
      </c>
      <c r="AC29" s="40"/>
    </row>
    <row r="30" spans="1:29" s="41" customFormat="1" ht="35.1" customHeight="1" x14ac:dyDescent="0.25">
      <c r="A30" s="34" t="str">
        <f>IF(B30="","",SUBTOTAL(3,$B$3:B30))</f>
        <v/>
      </c>
      <c r="B30" s="35"/>
      <c r="C30" s="36"/>
      <c r="D30" s="36"/>
      <c r="E30" s="35"/>
      <c r="F30" s="37"/>
      <c r="G30" s="36"/>
      <c r="H30" s="36"/>
      <c r="I30" s="36"/>
      <c r="J30" s="36"/>
      <c r="K30" s="36"/>
      <c r="L30" s="36"/>
      <c r="M30" s="36"/>
      <c r="N30" s="36"/>
      <c r="O30" s="38"/>
      <c r="P30" s="38"/>
      <c r="Q30" s="38"/>
      <c r="R30" s="36"/>
      <c r="S30" s="36">
        <f>Table223[[#This Row],[الراتب الاساسي ]]+Table223[[#This Row],[بدلات اخري]]/30*Table223[[#This Row],[الجمع]]*1.5</f>
        <v>0</v>
      </c>
      <c r="T30" s="36"/>
      <c r="U30" s="36"/>
      <c r="V30" s="36"/>
      <c r="W30" s="36"/>
      <c r="X3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30" s="36"/>
      <c r="Z30" s="36"/>
      <c r="AA30" s="36"/>
      <c r="AB30" s="39">
        <f>Table223[[#This Row],[الاجمالى ]]-Table223[[#This Row],[حسومات ]]-Table223[[#This Row],[سلف]]-Table223[[#This Row],[تامينات]]</f>
        <v>0</v>
      </c>
      <c r="AC30" s="40"/>
    </row>
    <row r="31" spans="1:29" s="41" customFormat="1" ht="35.1" customHeight="1" x14ac:dyDescent="0.25">
      <c r="A31" s="34" t="str">
        <f>IF(B31="","",SUBTOTAL(3,$B$3:B31))</f>
        <v/>
      </c>
      <c r="B31" s="35"/>
      <c r="C31" s="36"/>
      <c r="D31" s="36"/>
      <c r="E31" s="35"/>
      <c r="F31" s="37"/>
      <c r="G31" s="36"/>
      <c r="H31" s="36"/>
      <c r="I31" s="36"/>
      <c r="J31" s="36"/>
      <c r="K31" s="36"/>
      <c r="L31" s="36"/>
      <c r="M31" s="36"/>
      <c r="N31" s="36"/>
      <c r="O31" s="38"/>
      <c r="P31" s="38"/>
      <c r="Q31" s="38"/>
      <c r="R31" s="36"/>
      <c r="S31" s="36">
        <f>Table223[[#This Row],[الراتب الاساسي ]]+Table223[[#This Row],[بدلات اخري]]/30*Table223[[#This Row],[الجمع]]*1.5</f>
        <v>0</v>
      </c>
      <c r="T31" s="36"/>
      <c r="U31" s="36"/>
      <c r="V31" s="36"/>
      <c r="W31" s="36"/>
      <c r="X3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31" s="36"/>
      <c r="Z31" s="36"/>
      <c r="AA31" s="36"/>
      <c r="AB31" s="39">
        <f>Table223[[#This Row],[الاجمالى ]]-Table223[[#This Row],[حسومات ]]-Table223[[#This Row],[سلف]]-Table223[[#This Row],[تامينات]]</f>
        <v>0</v>
      </c>
      <c r="AC31" s="40"/>
    </row>
    <row r="32" spans="1:29" s="41" customFormat="1" ht="35.1" customHeight="1" x14ac:dyDescent="0.25">
      <c r="A32" s="34" t="str">
        <f>IF(B32="","",SUBTOTAL(3,$B$3:B32))</f>
        <v/>
      </c>
      <c r="B32" s="35"/>
      <c r="C32" s="36"/>
      <c r="D32" s="36"/>
      <c r="E32" s="35"/>
      <c r="F32" s="37"/>
      <c r="G32" s="36"/>
      <c r="H32" s="36"/>
      <c r="I32" s="36"/>
      <c r="J32" s="36"/>
      <c r="K32" s="36"/>
      <c r="L32" s="36"/>
      <c r="M32" s="36"/>
      <c r="N32" s="36"/>
      <c r="O32" s="38"/>
      <c r="P32" s="38"/>
      <c r="Q32" s="38"/>
      <c r="R32" s="36"/>
      <c r="S32" s="36">
        <f>Table223[[#This Row],[الراتب الاساسي ]]+Table223[[#This Row],[بدلات اخري]]/30*Table223[[#This Row],[الجمع]]*1.5</f>
        <v>0</v>
      </c>
      <c r="T32" s="36"/>
      <c r="U32" s="36"/>
      <c r="V32" s="36"/>
      <c r="W32" s="36"/>
      <c r="X3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32" s="36"/>
      <c r="Z32" s="36"/>
      <c r="AA32" s="36"/>
      <c r="AB32" s="39">
        <f>Table223[[#This Row],[الاجمالى ]]-Table223[[#This Row],[حسومات ]]-Table223[[#This Row],[سلف]]-Table223[[#This Row],[تامينات]]</f>
        <v>0</v>
      </c>
      <c r="AC32" s="40"/>
    </row>
    <row r="33" spans="1:29" s="41" customFormat="1" ht="35.1" customHeight="1" x14ac:dyDescent="0.25">
      <c r="A33" s="34" t="str">
        <f>IF(B33="","",SUBTOTAL(3,$B$3:B33))</f>
        <v/>
      </c>
      <c r="B33" s="35"/>
      <c r="C33" s="36"/>
      <c r="D33" s="36"/>
      <c r="E33" s="35"/>
      <c r="F33" s="37"/>
      <c r="G33" s="36"/>
      <c r="H33" s="36"/>
      <c r="I33" s="36"/>
      <c r="J33" s="36"/>
      <c r="K33" s="36"/>
      <c r="L33" s="36"/>
      <c r="M33" s="36"/>
      <c r="N33" s="36"/>
      <c r="O33" s="38"/>
      <c r="P33" s="38"/>
      <c r="Q33" s="38"/>
      <c r="R33" s="36"/>
      <c r="S33" s="36">
        <f>Table223[[#This Row],[الراتب الاساسي ]]+Table223[[#This Row],[بدلات اخري]]/30*Table223[[#This Row],[الجمع]]*1.5</f>
        <v>0</v>
      </c>
      <c r="T33" s="36"/>
      <c r="U33" s="36"/>
      <c r="V33" s="36"/>
      <c r="W33" s="36"/>
      <c r="X3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33" s="36"/>
      <c r="Z33" s="36"/>
      <c r="AA33" s="36"/>
      <c r="AB33" s="39">
        <f>Table223[[#This Row],[الاجمالى ]]-Table223[[#This Row],[حسومات ]]-Table223[[#This Row],[سلف]]-Table223[[#This Row],[تامينات]]</f>
        <v>0</v>
      </c>
      <c r="AC33" s="40"/>
    </row>
    <row r="34" spans="1:29" s="41" customFormat="1" ht="35.1" customHeight="1" x14ac:dyDescent="0.25">
      <c r="A34" s="34" t="str">
        <f>IF(B34="","",SUBTOTAL(3,$B$3:B34))</f>
        <v/>
      </c>
      <c r="B34" s="35"/>
      <c r="C34" s="36"/>
      <c r="D34" s="36"/>
      <c r="E34" s="35"/>
      <c r="F34" s="37"/>
      <c r="G34" s="36"/>
      <c r="H34" s="36"/>
      <c r="I34" s="36"/>
      <c r="J34" s="36"/>
      <c r="K34" s="36"/>
      <c r="L34" s="36"/>
      <c r="M34" s="36"/>
      <c r="N34" s="36"/>
      <c r="O34" s="38"/>
      <c r="P34" s="38"/>
      <c r="Q34" s="38"/>
      <c r="R34" s="36"/>
      <c r="S34" s="36">
        <f>Table223[[#This Row],[الراتب الاساسي ]]+Table223[[#This Row],[بدلات اخري]]/30*Table223[[#This Row],[الجمع]]*1.5</f>
        <v>0</v>
      </c>
      <c r="T34" s="36"/>
      <c r="U34" s="36"/>
      <c r="V34" s="36"/>
      <c r="W34" s="36"/>
      <c r="X3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34" s="36"/>
      <c r="Z34" s="36"/>
      <c r="AA34" s="36"/>
      <c r="AB34" s="39">
        <f>Table223[[#This Row],[الاجمالى ]]-Table223[[#This Row],[حسومات ]]-Table223[[#This Row],[سلف]]-Table223[[#This Row],[تامينات]]</f>
        <v>0</v>
      </c>
      <c r="AC34" s="40"/>
    </row>
    <row r="35" spans="1:29" s="41" customFormat="1" ht="35.1" customHeight="1" x14ac:dyDescent="0.25">
      <c r="A35" s="34" t="str">
        <f>IF(B35="","",SUBTOTAL(3,$B$3:B35))</f>
        <v/>
      </c>
      <c r="B35" s="35"/>
      <c r="C35" s="36"/>
      <c r="D35" s="36"/>
      <c r="E35" s="35"/>
      <c r="F35" s="37"/>
      <c r="G35" s="36"/>
      <c r="H35" s="36"/>
      <c r="I35" s="36"/>
      <c r="J35" s="36"/>
      <c r="K35" s="36"/>
      <c r="L35" s="36"/>
      <c r="M35" s="36"/>
      <c r="N35" s="36"/>
      <c r="O35" s="38"/>
      <c r="P35" s="38"/>
      <c r="Q35" s="38"/>
      <c r="R35" s="36"/>
      <c r="S35" s="36">
        <f>Table223[[#This Row],[الراتب الاساسي ]]+Table223[[#This Row],[بدلات اخري]]/30*Table223[[#This Row],[الجمع]]*1.5</f>
        <v>0</v>
      </c>
      <c r="T35" s="36"/>
      <c r="U35" s="36"/>
      <c r="V35" s="36"/>
      <c r="W35" s="36"/>
      <c r="X3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35" s="36"/>
      <c r="Z35" s="36"/>
      <c r="AA35" s="36"/>
      <c r="AB35" s="39">
        <f>Table223[[#This Row],[الاجمالى ]]-Table223[[#This Row],[حسومات ]]-Table223[[#This Row],[سلف]]-Table223[[#This Row],[تامينات]]</f>
        <v>0</v>
      </c>
      <c r="AC35" s="40"/>
    </row>
    <row r="36" spans="1:29" s="41" customFormat="1" ht="35.1" customHeight="1" x14ac:dyDescent="0.25">
      <c r="A36" s="34" t="str">
        <f>IF(B36="","",SUBTOTAL(3,$B$3:B36))</f>
        <v/>
      </c>
      <c r="B36" s="35"/>
      <c r="C36" s="36"/>
      <c r="D36" s="36"/>
      <c r="E36" s="35"/>
      <c r="F36" s="37"/>
      <c r="G36" s="36"/>
      <c r="H36" s="36"/>
      <c r="I36" s="36"/>
      <c r="J36" s="36"/>
      <c r="K36" s="36"/>
      <c r="L36" s="36"/>
      <c r="M36" s="36"/>
      <c r="N36" s="36"/>
      <c r="O36" s="38"/>
      <c r="P36" s="38"/>
      <c r="Q36" s="38"/>
      <c r="R36" s="36"/>
      <c r="S36" s="36">
        <f>Table223[[#This Row],[الراتب الاساسي ]]+Table223[[#This Row],[بدلات اخري]]/30*Table223[[#This Row],[الجمع]]*1.5</f>
        <v>0</v>
      </c>
      <c r="T36" s="36"/>
      <c r="U36" s="36"/>
      <c r="V36" s="36"/>
      <c r="W36" s="36"/>
      <c r="X3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36" s="36"/>
      <c r="Z36" s="36"/>
      <c r="AA36" s="36"/>
      <c r="AB36" s="39">
        <f>Table223[[#This Row],[الاجمالى ]]-Table223[[#This Row],[حسومات ]]-Table223[[#This Row],[سلف]]-Table223[[#This Row],[تامينات]]</f>
        <v>0</v>
      </c>
      <c r="AC36" s="40"/>
    </row>
    <row r="37" spans="1:29" s="41" customFormat="1" ht="35.1" customHeight="1" x14ac:dyDescent="0.25">
      <c r="A37" s="34" t="str">
        <f>IF(B37="","",SUBTOTAL(3,$B$3:B37))</f>
        <v/>
      </c>
      <c r="B37" s="35"/>
      <c r="C37" s="36"/>
      <c r="D37" s="36"/>
      <c r="E37" s="35"/>
      <c r="F37" s="37"/>
      <c r="G37" s="36"/>
      <c r="H37" s="36"/>
      <c r="I37" s="36"/>
      <c r="J37" s="36"/>
      <c r="K37" s="36"/>
      <c r="L37" s="36"/>
      <c r="M37" s="36"/>
      <c r="N37" s="36"/>
      <c r="O37" s="38"/>
      <c r="P37" s="38"/>
      <c r="Q37" s="38"/>
      <c r="R37" s="36"/>
      <c r="S37" s="36">
        <f>Table223[[#This Row],[الراتب الاساسي ]]+Table223[[#This Row],[بدلات اخري]]/30*Table223[[#This Row],[الجمع]]*1.5</f>
        <v>0</v>
      </c>
      <c r="T37" s="36"/>
      <c r="U37" s="36"/>
      <c r="V37" s="36"/>
      <c r="W37" s="36"/>
      <c r="X3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37" s="36"/>
      <c r="Z37" s="36"/>
      <c r="AA37" s="36"/>
      <c r="AB37" s="39">
        <f>Table223[[#This Row],[الاجمالى ]]-Table223[[#This Row],[حسومات ]]-Table223[[#This Row],[سلف]]-Table223[[#This Row],[تامينات]]</f>
        <v>0</v>
      </c>
      <c r="AC37" s="40"/>
    </row>
    <row r="38" spans="1:29" s="41" customFormat="1" ht="35.1" customHeight="1" x14ac:dyDescent="0.25">
      <c r="A38" s="34" t="str">
        <f>IF(B38="","",SUBTOTAL(3,$B$3:B38))</f>
        <v/>
      </c>
      <c r="B38" s="35"/>
      <c r="C38" s="36"/>
      <c r="D38" s="36"/>
      <c r="E38" s="35"/>
      <c r="F38" s="37"/>
      <c r="G38" s="36"/>
      <c r="H38" s="36"/>
      <c r="I38" s="36"/>
      <c r="J38" s="36"/>
      <c r="K38" s="36"/>
      <c r="L38" s="36"/>
      <c r="M38" s="36"/>
      <c r="N38" s="36"/>
      <c r="O38" s="38"/>
      <c r="P38" s="38"/>
      <c r="Q38" s="38"/>
      <c r="R38" s="36"/>
      <c r="S38" s="36">
        <f>Table223[[#This Row],[الراتب الاساسي ]]+Table223[[#This Row],[بدلات اخري]]/30*Table223[[#This Row],[الجمع]]*1.5</f>
        <v>0</v>
      </c>
      <c r="T38" s="36"/>
      <c r="U38" s="36"/>
      <c r="V38" s="36"/>
      <c r="W38" s="36"/>
      <c r="X3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38" s="36"/>
      <c r="Z38" s="36"/>
      <c r="AA38" s="36"/>
      <c r="AB38" s="39">
        <f>Table223[[#This Row],[الاجمالى ]]-Table223[[#This Row],[حسومات ]]-Table223[[#This Row],[سلف]]-Table223[[#This Row],[تامينات]]</f>
        <v>0</v>
      </c>
      <c r="AC38" s="40"/>
    </row>
    <row r="39" spans="1:29" s="41" customFormat="1" ht="35.1" customHeight="1" x14ac:dyDescent="0.25">
      <c r="A39" s="34" t="str">
        <f>IF(B39="","",SUBTOTAL(3,$B$3:B39))</f>
        <v/>
      </c>
      <c r="B39" s="35"/>
      <c r="C39" s="36"/>
      <c r="D39" s="36"/>
      <c r="E39" s="35"/>
      <c r="F39" s="37"/>
      <c r="G39" s="36"/>
      <c r="H39" s="36"/>
      <c r="I39" s="36"/>
      <c r="J39" s="36"/>
      <c r="K39" s="36"/>
      <c r="L39" s="36"/>
      <c r="M39" s="36"/>
      <c r="N39" s="36"/>
      <c r="O39" s="38"/>
      <c r="P39" s="38"/>
      <c r="Q39" s="38"/>
      <c r="R39" s="36"/>
      <c r="S39" s="36">
        <f>Table223[[#This Row],[الراتب الاساسي ]]+Table223[[#This Row],[بدلات اخري]]/30*Table223[[#This Row],[الجمع]]*1.5</f>
        <v>0</v>
      </c>
      <c r="T39" s="36"/>
      <c r="U39" s="36"/>
      <c r="V39" s="36"/>
      <c r="W39" s="36"/>
      <c r="X3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39" s="36"/>
      <c r="Z39" s="36"/>
      <c r="AA39" s="36"/>
      <c r="AB39" s="39">
        <f>Table223[[#This Row],[الاجمالى ]]-Table223[[#This Row],[حسومات ]]-Table223[[#This Row],[سلف]]-Table223[[#This Row],[تامينات]]</f>
        <v>0</v>
      </c>
      <c r="AC39" s="40"/>
    </row>
    <row r="40" spans="1:29" s="41" customFormat="1" ht="35.1" customHeight="1" x14ac:dyDescent="0.25">
      <c r="A40" s="34" t="str">
        <f>IF(B40="","",SUBTOTAL(3,$B$3:B40))</f>
        <v/>
      </c>
      <c r="B40" s="35"/>
      <c r="C40" s="36"/>
      <c r="D40" s="36"/>
      <c r="E40" s="35"/>
      <c r="F40" s="37"/>
      <c r="G40" s="36"/>
      <c r="H40" s="36"/>
      <c r="I40" s="36"/>
      <c r="J40" s="36"/>
      <c r="K40" s="36"/>
      <c r="L40" s="36"/>
      <c r="M40" s="36"/>
      <c r="N40" s="36"/>
      <c r="O40" s="38"/>
      <c r="P40" s="38"/>
      <c r="Q40" s="38"/>
      <c r="R40" s="36"/>
      <c r="S40" s="36">
        <f>Table223[[#This Row],[الراتب الاساسي ]]+Table223[[#This Row],[بدلات اخري]]/30*Table223[[#This Row],[الجمع]]*1.5</f>
        <v>0</v>
      </c>
      <c r="T40" s="36"/>
      <c r="U40" s="36"/>
      <c r="V40" s="36"/>
      <c r="W40" s="36"/>
      <c r="X4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40" s="36"/>
      <c r="Z40" s="36"/>
      <c r="AA40" s="36"/>
      <c r="AB40" s="39">
        <f>Table223[[#This Row],[الاجمالى ]]-Table223[[#This Row],[حسومات ]]-Table223[[#This Row],[سلف]]-Table223[[#This Row],[تامينات]]</f>
        <v>0</v>
      </c>
      <c r="AC40" s="40"/>
    </row>
    <row r="41" spans="1:29" s="41" customFormat="1" ht="35.1" customHeight="1" x14ac:dyDescent="0.25">
      <c r="A41" s="34" t="str">
        <f>IF(B41="","",SUBTOTAL(3,$B$3:B41))</f>
        <v/>
      </c>
      <c r="B41" s="35"/>
      <c r="C41" s="36"/>
      <c r="D41" s="36"/>
      <c r="E41" s="35"/>
      <c r="F41" s="37"/>
      <c r="G41" s="36"/>
      <c r="H41" s="36"/>
      <c r="I41" s="36"/>
      <c r="J41" s="36"/>
      <c r="K41" s="36"/>
      <c r="L41" s="36"/>
      <c r="M41" s="36"/>
      <c r="N41" s="36"/>
      <c r="O41" s="38"/>
      <c r="P41" s="38"/>
      <c r="Q41" s="38"/>
      <c r="R41" s="36"/>
      <c r="S41" s="36">
        <f>Table223[[#This Row],[الراتب الاساسي ]]+Table223[[#This Row],[بدلات اخري]]/30*Table223[[#This Row],[الجمع]]*1.5</f>
        <v>0</v>
      </c>
      <c r="T41" s="36"/>
      <c r="U41" s="36"/>
      <c r="V41" s="36"/>
      <c r="W41" s="36"/>
      <c r="X4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41" s="36"/>
      <c r="Z41" s="36"/>
      <c r="AA41" s="36"/>
      <c r="AB41" s="39">
        <f>Table223[[#This Row],[الاجمالى ]]-Table223[[#This Row],[حسومات ]]-Table223[[#This Row],[سلف]]-Table223[[#This Row],[تامينات]]</f>
        <v>0</v>
      </c>
      <c r="AC41" s="40"/>
    </row>
    <row r="42" spans="1:29" s="41" customFormat="1" ht="35.1" customHeight="1" x14ac:dyDescent="0.25">
      <c r="A42" s="34" t="str">
        <f>IF(B42="","",SUBTOTAL(3,$B$3:B42))</f>
        <v/>
      </c>
      <c r="B42" s="35"/>
      <c r="C42" s="36"/>
      <c r="D42" s="36"/>
      <c r="E42" s="35"/>
      <c r="F42" s="37"/>
      <c r="G42" s="36"/>
      <c r="H42" s="36"/>
      <c r="I42" s="36"/>
      <c r="J42" s="36"/>
      <c r="K42" s="36"/>
      <c r="L42" s="36"/>
      <c r="M42" s="36"/>
      <c r="N42" s="36"/>
      <c r="O42" s="38"/>
      <c r="P42" s="38"/>
      <c r="Q42" s="38"/>
      <c r="R42" s="36"/>
      <c r="S42" s="36">
        <f>Table223[[#This Row],[الراتب الاساسي ]]+Table223[[#This Row],[بدلات اخري]]/30*Table223[[#This Row],[الجمع]]*1.5</f>
        <v>0</v>
      </c>
      <c r="T42" s="36"/>
      <c r="U42" s="36"/>
      <c r="V42" s="36"/>
      <c r="W42" s="36"/>
      <c r="X4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42" s="36"/>
      <c r="Z42" s="36"/>
      <c r="AA42" s="36"/>
      <c r="AB42" s="39">
        <f>Table223[[#This Row],[الاجمالى ]]-Table223[[#This Row],[حسومات ]]-Table223[[#This Row],[سلف]]-Table223[[#This Row],[تامينات]]</f>
        <v>0</v>
      </c>
      <c r="AC42" s="40"/>
    </row>
    <row r="43" spans="1:29" s="41" customFormat="1" ht="35.1" customHeight="1" x14ac:dyDescent="0.25">
      <c r="A43" s="34" t="str">
        <f>IF(B43="","",SUBTOTAL(3,$B$3:B43))</f>
        <v/>
      </c>
      <c r="B43" s="35"/>
      <c r="C43" s="36"/>
      <c r="D43" s="36"/>
      <c r="E43" s="35"/>
      <c r="F43" s="37"/>
      <c r="G43" s="36"/>
      <c r="H43" s="36"/>
      <c r="I43" s="36"/>
      <c r="J43" s="36"/>
      <c r="K43" s="36"/>
      <c r="L43" s="36"/>
      <c r="M43" s="36"/>
      <c r="N43" s="36"/>
      <c r="O43" s="38"/>
      <c r="P43" s="38"/>
      <c r="Q43" s="38"/>
      <c r="R43" s="36"/>
      <c r="S43" s="36">
        <f>Table223[[#This Row],[الراتب الاساسي ]]+Table223[[#This Row],[بدلات اخري]]/30*Table223[[#This Row],[الجمع]]*1.5</f>
        <v>0</v>
      </c>
      <c r="T43" s="36"/>
      <c r="U43" s="36"/>
      <c r="V43" s="36"/>
      <c r="W43" s="36"/>
      <c r="X4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43" s="36"/>
      <c r="Z43" s="36"/>
      <c r="AA43" s="36"/>
      <c r="AB43" s="39">
        <f>Table223[[#This Row],[الاجمالى ]]-Table223[[#This Row],[حسومات ]]-Table223[[#This Row],[سلف]]-Table223[[#This Row],[تامينات]]</f>
        <v>0</v>
      </c>
      <c r="AC43" s="40"/>
    </row>
    <row r="44" spans="1:29" s="41" customFormat="1" ht="35.1" customHeight="1" x14ac:dyDescent="0.25">
      <c r="A44" s="34" t="str">
        <f>IF(B44="","",SUBTOTAL(3,$B$3:B44))</f>
        <v/>
      </c>
      <c r="B44" s="35"/>
      <c r="C44" s="36"/>
      <c r="D44" s="36"/>
      <c r="E44" s="35"/>
      <c r="F44" s="37"/>
      <c r="G44" s="36"/>
      <c r="H44" s="36"/>
      <c r="I44" s="36"/>
      <c r="J44" s="36"/>
      <c r="K44" s="36"/>
      <c r="L44" s="36"/>
      <c r="M44" s="36"/>
      <c r="N44" s="36"/>
      <c r="O44" s="38"/>
      <c r="P44" s="38"/>
      <c r="Q44" s="38"/>
      <c r="R44" s="36"/>
      <c r="S44" s="36">
        <f>Table223[[#This Row],[الراتب الاساسي ]]+Table223[[#This Row],[بدلات اخري]]/30*Table223[[#This Row],[الجمع]]*1.5</f>
        <v>0</v>
      </c>
      <c r="T44" s="36"/>
      <c r="U44" s="36"/>
      <c r="V44" s="36"/>
      <c r="W44" s="36"/>
      <c r="X4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44" s="36"/>
      <c r="Z44" s="36"/>
      <c r="AA44" s="36"/>
      <c r="AB44" s="39">
        <f>Table223[[#This Row],[الاجمالى ]]-Table223[[#This Row],[حسومات ]]-Table223[[#This Row],[سلف]]-Table223[[#This Row],[تامينات]]</f>
        <v>0</v>
      </c>
      <c r="AC44" s="40"/>
    </row>
    <row r="45" spans="1:29" s="41" customFormat="1" ht="35.1" customHeight="1" x14ac:dyDescent="0.25">
      <c r="A45" s="34" t="str">
        <f>IF(B45="","",SUBTOTAL(3,$B$3:B45))</f>
        <v/>
      </c>
      <c r="B45" s="35"/>
      <c r="C45" s="36"/>
      <c r="D45" s="36"/>
      <c r="E45" s="35"/>
      <c r="F45" s="37"/>
      <c r="G45" s="36"/>
      <c r="H45" s="36"/>
      <c r="I45" s="36"/>
      <c r="J45" s="36"/>
      <c r="K45" s="36"/>
      <c r="L45" s="36"/>
      <c r="M45" s="36"/>
      <c r="N45" s="36"/>
      <c r="O45" s="38"/>
      <c r="P45" s="38"/>
      <c r="Q45" s="38"/>
      <c r="R45" s="36"/>
      <c r="S45" s="36">
        <f>Table223[[#This Row],[الراتب الاساسي ]]+Table223[[#This Row],[بدلات اخري]]/30*Table223[[#This Row],[الجمع]]*1.5</f>
        <v>0</v>
      </c>
      <c r="T45" s="36"/>
      <c r="U45" s="36"/>
      <c r="V45" s="36"/>
      <c r="W45" s="36"/>
      <c r="X4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45" s="36"/>
      <c r="Z45" s="36"/>
      <c r="AA45" s="36"/>
      <c r="AB45" s="39">
        <f>Table223[[#This Row],[الاجمالى ]]-Table223[[#This Row],[حسومات ]]-Table223[[#This Row],[سلف]]-Table223[[#This Row],[تامينات]]</f>
        <v>0</v>
      </c>
      <c r="AC45" s="40"/>
    </row>
    <row r="46" spans="1:29" s="41" customFormat="1" ht="35.1" customHeight="1" x14ac:dyDescent="0.25">
      <c r="A46" s="34" t="str">
        <f>IF(B46="","",SUBTOTAL(3,$B$3:B46))</f>
        <v/>
      </c>
      <c r="B46" s="35"/>
      <c r="C46" s="36"/>
      <c r="D46" s="36"/>
      <c r="E46" s="35"/>
      <c r="F46" s="37"/>
      <c r="G46" s="36"/>
      <c r="H46" s="36"/>
      <c r="I46" s="36"/>
      <c r="J46" s="36"/>
      <c r="K46" s="36"/>
      <c r="L46" s="36"/>
      <c r="M46" s="36"/>
      <c r="N46" s="36"/>
      <c r="O46" s="38"/>
      <c r="P46" s="38"/>
      <c r="Q46" s="38"/>
      <c r="R46" s="36"/>
      <c r="S46" s="36">
        <f>Table223[[#This Row],[الراتب الاساسي ]]+Table223[[#This Row],[بدلات اخري]]/30*Table223[[#This Row],[الجمع]]*1.5</f>
        <v>0</v>
      </c>
      <c r="T46" s="36"/>
      <c r="U46" s="36"/>
      <c r="V46" s="36"/>
      <c r="W46" s="36"/>
      <c r="X4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46" s="36"/>
      <c r="Z46" s="36"/>
      <c r="AA46" s="36"/>
      <c r="AB46" s="39">
        <f>Table223[[#This Row],[الاجمالى ]]-Table223[[#This Row],[حسومات ]]-Table223[[#This Row],[سلف]]-Table223[[#This Row],[تامينات]]</f>
        <v>0</v>
      </c>
      <c r="AC46" s="40"/>
    </row>
    <row r="47" spans="1:29" s="41" customFormat="1" ht="35.1" customHeight="1" x14ac:dyDescent="0.25">
      <c r="A47" s="34" t="str">
        <f>IF(B47="","",SUBTOTAL(3,$B$3:B47))</f>
        <v/>
      </c>
      <c r="B47" s="35"/>
      <c r="C47" s="36"/>
      <c r="D47" s="36"/>
      <c r="E47" s="35"/>
      <c r="F47" s="37"/>
      <c r="G47" s="36"/>
      <c r="H47" s="36"/>
      <c r="I47" s="36"/>
      <c r="J47" s="36"/>
      <c r="K47" s="36"/>
      <c r="L47" s="36"/>
      <c r="M47" s="36"/>
      <c r="N47" s="36"/>
      <c r="O47" s="38"/>
      <c r="P47" s="38"/>
      <c r="Q47" s="38"/>
      <c r="R47" s="36"/>
      <c r="S47" s="36">
        <f>Table223[[#This Row],[الراتب الاساسي ]]+Table223[[#This Row],[بدلات اخري]]/30*Table223[[#This Row],[الجمع]]*1.5</f>
        <v>0</v>
      </c>
      <c r="T47" s="36"/>
      <c r="U47" s="36"/>
      <c r="V47" s="36"/>
      <c r="W47" s="36"/>
      <c r="X4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47" s="36"/>
      <c r="Z47" s="36"/>
      <c r="AA47" s="36"/>
      <c r="AB47" s="39">
        <f>Table223[[#This Row],[الاجمالى ]]-Table223[[#This Row],[حسومات ]]-Table223[[#This Row],[سلف]]-Table223[[#This Row],[تامينات]]</f>
        <v>0</v>
      </c>
      <c r="AC47" s="40"/>
    </row>
    <row r="48" spans="1:29" s="41" customFormat="1" ht="35.1" customHeight="1" x14ac:dyDescent="0.25">
      <c r="A48" s="34" t="str">
        <f>IF(B48="","",SUBTOTAL(3,$B$3:B48))</f>
        <v/>
      </c>
      <c r="B48" s="35"/>
      <c r="C48" s="36"/>
      <c r="D48" s="36"/>
      <c r="E48" s="35"/>
      <c r="F48" s="37"/>
      <c r="G48" s="36"/>
      <c r="H48" s="36"/>
      <c r="I48" s="36"/>
      <c r="J48" s="36"/>
      <c r="K48" s="36"/>
      <c r="L48" s="36"/>
      <c r="M48" s="36"/>
      <c r="N48" s="36"/>
      <c r="O48" s="38"/>
      <c r="P48" s="38"/>
      <c r="Q48" s="38"/>
      <c r="R48" s="36"/>
      <c r="S48" s="36">
        <f>Table223[[#This Row],[الراتب الاساسي ]]+Table223[[#This Row],[بدلات اخري]]/30*Table223[[#This Row],[الجمع]]*1.5</f>
        <v>0</v>
      </c>
      <c r="T48" s="36"/>
      <c r="U48" s="36"/>
      <c r="V48" s="36"/>
      <c r="W48" s="36"/>
      <c r="X4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48" s="36"/>
      <c r="Z48" s="36"/>
      <c r="AA48" s="36"/>
      <c r="AB48" s="39">
        <f>Table223[[#This Row],[الاجمالى ]]-Table223[[#This Row],[حسومات ]]-Table223[[#This Row],[سلف]]-Table223[[#This Row],[تامينات]]</f>
        <v>0</v>
      </c>
      <c r="AC48" s="40"/>
    </row>
    <row r="49" spans="1:29" s="41" customFormat="1" ht="35.1" customHeight="1" x14ac:dyDescent="0.25">
      <c r="A49" s="34" t="str">
        <f>IF(B49="","",SUBTOTAL(3,$B$3:B49))</f>
        <v/>
      </c>
      <c r="B49" s="35"/>
      <c r="C49" s="36"/>
      <c r="D49" s="36"/>
      <c r="E49" s="35"/>
      <c r="F49" s="37"/>
      <c r="G49" s="36"/>
      <c r="H49" s="36"/>
      <c r="I49" s="36"/>
      <c r="J49" s="36"/>
      <c r="K49" s="36"/>
      <c r="L49" s="36"/>
      <c r="M49" s="36"/>
      <c r="N49" s="36"/>
      <c r="O49" s="38"/>
      <c r="P49" s="38"/>
      <c r="Q49" s="38"/>
      <c r="R49" s="36"/>
      <c r="S49" s="36">
        <f>Table223[[#This Row],[الراتب الاساسي ]]+Table223[[#This Row],[بدلات اخري]]/30*Table223[[#This Row],[الجمع]]*1.5</f>
        <v>0</v>
      </c>
      <c r="T49" s="36"/>
      <c r="U49" s="36"/>
      <c r="V49" s="36"/>
      <c r="W49" s="36"/>
      <c r="X4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49" s="36"/>
      <c r="Z49" s="36"/>
      <c r="AA49" s="36"/>
      <c r="AB49" s="39">
        <f>Table223[[#This Row],[الاجمالى ]]-Table223[[#This Row],[حسومات ]]-Table223[[#This Row],[سلف]]-Table223[[#This Row],[تامينات]]</f>
        <v>0</v>
      </c>
      <c r="AC49" s="40"/>
    </row>
    <row r="50" spans="1:29" s="41" customFormat="1" ht="35.1" customHeight="1" x14ac:dyDescent="0.25">
      <c r="A50" s="34" t="str">
        <f>IF(B50="","",SUBTOTAL(3,$B$3:B50))</f>
        <v/>
      </c>
      <c r="B50" s="35"/>
      <c r="C50" s="36"/>
      <c r="D50" s="36"/>
      <c r="E50" s="35"/>
      <c r="F50" s="37"/>
      <c r="G50" s="36"/>
      <c r="H50" s="36"/>
      <c r="I50" s="36"/>
      <c r="J50" s="36"/>
      <c r="K50" s="36"/>
      <c r="L50" s="36"/>
      <c r="M50" s="36"/>
      <c r="N50" s="36"/>
      <c r="O50" s="38"/>
      <c r="P50" s="38"/>
      <c r="Q50" s="38"/>
      <c r="R50" s="36"/>
      <c r="S50" s="36">
        <f>Table223[[#This Row],[الراتب الاساسي ]]+Table223[[#This Row],[بدلات اخري]]/30*Table223[[#This Row],[الجمع]]*1.5</f>
        <v>0</v>
      </c>
      <c r="T50" s="36"/>
      <c r="U50" s="36"/>
      <c r="V50" s="36"/>
      <c r="W50" s="36"/>
      <c r="X5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50" s="36"/>
      <c r="Z50" s="36"/>
      <c r="AA50" s="36"/>
      <c r="AB50" s="39">
        <f>Table223[[#This Row],[الاجمالى ]]-Table223[[#This Row],[حسومات ]]-Table223[[#This Row],[سلف]]-Table223[[#This Row],[تامينات]]</f>
        <v>0</v>
      </c>
      <c r="AC50" s="40"/>
    </row>
    <row r="51" spans="1:29" s="41" customFormat="1" ht="35.1" customHeight="1" x14ac:dyDescent="0.25">
      <c r="A51" s="34" t="str">
        <f>IF(B51="","",SUBTOTAL(3,$B$3:B51))</f>
        <v/>
      </c>
      <c r="B51" s="35"/>
      <c r="C51" s="36"/>
      <c r="D51" s="36"/>
      <c r="E51" s="35"/>
      <c r="F51" s="37"/>
      <c r="G51" s="36"/>
      <c r="H51" s="36"/>
      <c r="I51" s="36"/>
      <c r="J51" s="36"/>
      <c r="K51" s="36"/>
      <c r="L51" s="36"/>
      <c r="M51" s="36"/>
      <c r="N51" s="36"/>
      <c r="O51" s="38"/>
      <c r="P51" s="38"/>
      <c r="Q51" s="38"/>
      <c r="R51" s="36"/>
      <c r="S51" s="36">
        <f>Table223[[#This Row],[الراتب الاساسي ]]+Table223[[#This Row],[بدلات اخري]]/30*Table223[[#This Row],[الجمع]]*1.5</f>
        <v>0</v>
      </c>
      <c r="T51" s="36"/>
      <c r="U51" s="36"/>
      <c r="V51" s="36"/>
      <c r="W51" s="36"/>
      <c r="X5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51" s="36"/>
      <c r="Z51" s="36"/>
      <c r="AA51" s="36"/>
      <c r="AB51" s="39">
        <f>Table223[[#This Row],[الاجمالى ]]-Table223[[#This Row],[حسومات ]]-Table223[[#This Row],[سلف]]-Table223[[#This Row],[تامينات]]</f>
        <v>0</v>
      </c>
      <c r="AC51" s="40"/>
    </row>
    <row r="52" spans="1:29" s="41" customFormat="1" ht="35.1" customHeight="1" x14ac:dyDescent="0.25">
      <c r="A52" s="34" t="str">
        <f>IF(B52="","",SUBTOTAL(3,$B$3:B52))</f>
        <v/>
      </c>
      <c r="B52" s="35"/>
      <c r="C52" s="36"/>
      <c r="D52" s="36"/>
      <c r="E52" s="35"/>
      <c r="F52" s="37"/>
      <c r="G52" s="36"/>
      <c r="H52" s="36"/>
      <c r="I52" s="36"/>
      <c r="J52" s="36"/>
      <c r="K52" s="36"/>
      <c r="L52" s="36"/>
      <c r="M52" s="36"/>
      <c r="N52" s="36"/>
      <c r="O52" s="38"/>
      <c r="P52" s="38"/>
      <c r="Q52" s="38"/>
      <c r="R52" s="36"/>
      <c r="S52" s="36">
        <f>Table223[[#This Row],[الراتب الاساسي ]]+Table223[[#This Row],[بدلات اخري]]/30*Table223[[#This Row],[الجمع]]*1.5</f>
        <v>0</v>
      </c>
      <c r="T52" s="36"/>
      <c r="U52" s="36"/>
      <c r="V52" s="36"/>
      <c r="W52" s="36"/>
      <c r="X5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52" s="36"/>
      <c r="Z52" s="36"/>
      <c r="AA52" s="36"/>
      <c r="AB52" s="39">
        <f>Table223[[#This Row],[الاجمالى ]]-Table223[[#This Row],[حسومات ]]-Table223[[#This Row],[سلف]]-Table223[[#This Row],[تامينات]]</f>
        <v>0</v>
      </c>
      <c r="AC52" s="40"/>
    </row>
    <row r="53" spans="1:29" s="41" customFormat="1" ht="35.1" customHeight="1" x14ac:dyDescent="0.25">
      <c r="A53" s="34" t="str">
        <f>IF(B53="","",SUBTOTAL(3,$B$3:B53))</f>
        <v/>
      </c>
      <c r="B53" s="35"/>
      <c r="C53" s="36"/>
      <c r="D53" s="36"/>
      <c r="E53" s="35"/>
      <c r="F53" s="37"/>
      <c r="G53" s="36"/>
      <c r="H53" s="36"/>
      <c r="I53" s="36"/>
      <c r="J53" s="36"/>
      <c r="K53" s="36"/>
      <c r="L53" s="36"/>
      <c r="M53" s="36"/>
      <c r="N53" s="36"/>
      <c r="O53" s="38"/>
      <c r="P53" s="38"/>
      <c r="Q53" s="38"/>
      <c r="R53" s="36"/>
      <c r="S53" s="36">
        <f>Table223[[#This Row],[الراتب الاساسي ]]+Table223[[#This Row],[بدلات اخري]]/30*Table223[[#This Row],[الجمع]]*1.5</f>
        <v>0</v>
      </c>
      <c r="T53" s="36"/>
      <c r="U53" s="36"/>
      <c r="V53" s="36"/>
      <c r="W53" s="36"/>
      <c r="X5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53" s="36"/>
      <c r="Z53" s="36"/>
      <c r="AA53" s="36"/>
      <c r="AB53" s="39">
        <f>Table223[[#This Row],[الاجمالى ]]-Table223[[#This Row],[حسومات ]]-Table223[[#This Row],[سلف]]-Table223[[#This Row],[تامينات]]</f>
        <v>0</v>
      </c>
      <c r="AC53" s="42"/>
    </row>
    <row r="54" spans="1:29" s="41" customFormat="1" ht="35.1" customHeight="1" x14ac:dyDescent="0.25">
      <c r="A54" s="34" t="str">
        <f>IF(B54="","",SUBTOTAL(3,$B$3:B54))</f>
        <v/>
      </c>
      <c r="B54" s="35"/>
      <c r="C54" s="36"/>
      <c r="D54" s="36"/>
      <c r="E54" s="35"/>
      <c r="F54" s="37"/>
      <c r="G54" s="36"/>
      <c r="H54" s="36"/>
      <c r="I54" s="36"/>
      <c r="J54" s="36"/>
      <c r="K54" s="36"/>
      <c r="L54" s="36"/>
      <c r="M54" s="36"/>
      <c r="N54" s="36"/>
      <c r="O54" s="38"/>
      <c r="P54" s="38"/>
      <c r="Q54" s="38"/>
      <c r="R54" s="36"/>
      <c r="S54" s="36">
        <f>Table223[[#This Row],[الراتب الاساسي ]]+Table223[[#This Row],[بدلات اخري]]/30*Table223[[#This Row],[الجمع]]*1.5</f>
        <v>0</v>
      </c>
      <c r="T54" s="36"/>
      <c r="U54" s="36"/>
      <c r="V54" s="36"/>
      <c r="W54" s="36"/>
      <c r="X5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54" s="36"/>
      <c r="Z54" s="36"/>
      <c r="AA54" s="36"/>
      <c r="AB54" s="39">
        <f>Table223[[#This Row],[الاجمالى ]]-Table223[[#This Row],[حسومات ]]-Table223[[#This Row],[سلف]]-Table223[[#This Row],[تامينات]]</f>
        <v>0</v>
      </c>
      <c r="AC54" s="40"/>
    </row>
    <row r="55" spans="1:29" s="41" customFormat="1" ht="35.1" customHeight="1" x14ac:dyDescent="0.25">
      <c r="A55" s="34" t="str">
        <f>IF(B55="","",SUBTOTAL(3,$B$3:B55))</f>
        <v/>
      </c>
      <c r="B55" s="35"/>
      <c r="C55" s="36"/>
      <c r="D55" s="36"/>
      <c r="E55" s="35"/>
      <c r="F55" s="37"/>
      <c r="G55" s="36"/>
      <c r="H55" s="36"/>
      <c r="I55" s="36"/>
      <c r="J55" s="36"/>
      <c r="K55" s="36"/>
      <c r="L55" s="36"/>
      <c r="M55" s="36"/>
      <c r="N55" s="36"/>
      <c r="O55" s="38"/>
      <c r="P55" s="38"/>
      <c r="Q55" s="38"/>
      <c r="R55" s="36"/>
      <c r="S55" s="36">
        <f>Table223[[#This Row],[الراتب الاساسي ]]+Table223[[#This Row],[بدلات اخري]]/30*Table223[[#This Row],[الجمع]]*1.5</f>
        <v>0</v>
      </c>
      <c r="T55" s="36"/>
      <c r="U55" s="36"/>
      <c r="V55" s="36"/>
      <c r="W55" s="36"/>
      <c r="X5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55" s="36"/>
      <c r="Z55" s="36"/>
      <c r="AA55" s="36"/>
      <c r="AB55" s="39">
        <f>Table223[[#This Row],[الاجمالى ]]-Table223[[#This Row],[حسومات ]]-Table223[[#This Row],[سلف]]-Table223[[#This Row],[تامينات]]</f>
        <v>0</v>
      </c>
      <c r="AC55" s="40"/>
    </row>
    <row r="56" spans="1:29" s="41" customFormat="1" ht="35.1" customHeight="1" x14ac:dyDescent="0.25">
      <c r="A56" s="34" t="str">
        <f>IF(B56="","",SUBTOTAL(3,$B$3:B56))</f>
        <v/>
      </c>
      <c r="B56" s="35"/>
      <c r="C56" s="36"/>
      <c r="D56" s="36"/>
      <c r="E56" s="35"/>
      <c r="F56" s="37"/>
      <c r="G56" s="36"/>
      <c r="H56" s="36"/>
      <c r="I56" s="36"/>
      <c r="J56" s="36"/>
      <c r="K56" s="36"/>
      <c r="L56" s="36"/>
      <c r="M56" s="36"/>
      <c r="N56" s="36"/>
      <c r="O56" s="38"/>
      <c r="P56" s="38"/>
      <c r="Q56" s="38"/>
      <c r="R56" s="36"/>
      <c r="S56" s="36">
        <f>Table223[[#This Row],[الراتب الاساسي ]]+Table223[[#This Row],[بدلات اخري]]/30*Table223[[#This Row],[الجمع]]*1.5</f>
        <v>0</v>
      </c>
      <c r="T56" s="36"/>
      <c r="U56" s="36"/>
      <c r="V56" s="36"/>
      <c r="W56" s="36"/>
      <c r="X5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56" s="36"/>
      <c r="Z56" s="36"/>
      <c r="AA56" s="36"/>
      <c r="AB56" s="39">
        <f>Table223[[#This Row],[الاجمالى ]]-Table223[[#This Row],[حسومات ]]-Table223[[#This Row],[سلف]]-Table223[[#This Row],[تامينات]]</f>
        <v>0</v>
      </c>
      <c r="AC56" s="40"/>
    </row>
    <row r="57" spans="1:29" s="41" customFormat="1" ht="35.1" customHeight="1" x14ac:dyDescent="0.25">
      <c r="A57" s="34" t="str">
        <f>IF(B57="","",SUBTOTAL(3,$B$3:B57))</f>
        <v/>
      </c>
      <c r="B57" s="35"/>
      <c r="C57" s="36"/>
      <c r="D57" s="36"/>
      <c r="E57" s="35"/>
      <c r="F57" s="37"/>
      <c r="G57" s="36"/>
      <c r="H57" s="36"/>
      <c r="I57" s="36"/>
      <c r="J57" s="36"/>
      <c r="K57" s="36"/>
      <c r="L57" s="36"/>
      <c r="M57" s="36"/>
      <c r="N57" s="36"/>
      <c r="O57" s="38"/>
      <c r="P57" s="38"/>
      <c r="Q57" s="38"/>
      <c r="R57" s="36"/>
      <c r="S57" s="36">
        <f>Table223[[#This Row],[الراتب الاساسي ]]+Table223[[#This Row],[بدلات اخري]]/30*Table223[[#This Row],[الجمع]]*1.5</f>
        <v>0</v>
      </c>
      <c r="T57" s="36"/>
      <c r="U57" s="36"/>
      <c r="V57" s="36"/>
      <c r="W57" s="36"/>
      <c r="X5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57" s="36"/>
      <c r="Z57" s="36"/>
      <c r="AA57" s="36"/>
      <c r="AB57" s="39">
        <f>Table223[[#This Row],[الاجمالى ]]-Table223[[#This Row],[حسومات ]]-Table223[[#This Row],[سلف]]-Table223[[#This Row],[تامينات]]</f>
        <v>0</v>
      </c>
      <c r="AC57" s="40"/>
    </row>
    <row r="58" spans="1:29" s="41" customFormat="1" ht="35.1" customHeight="1" x14ac:dyDescent="0.25">
      <c r="A58" s="34" t="str">
        <f>IF(B58="","",SUBTOTAL(3,$B$3:B58))</f>
        <v/>
      </c>
      <c r="B58" s="35"/>
      <c r="C58" s="36"/>
      <c r="D58" s="36"/>
      <c r="E58" s="35"/>
      <c r="F58" s="37"/>
      <c r="G58" s="36"/>
      <c r="H58" s="36"/>
      <c r="I58" s="36"/>
      <c r="J58" s="36"/>
      <c r="K58" s="36"/>
      <c r="L58" s="36"/>
      <c r="M58" s="36"/>
      <c r="N58" s="36"/>
      <c r="O58" s="38"/>
      <c r="P58" s="38"/>
      <c r="Q58" s="38"/>
      <c r="R58" s="36"/>
      <c r="S58" s="36">
        <f>Table223[[#This Row],[الراتب الاساسي ]]+Table223[[#This Row],[بدلات اخري]]/30*Table223[[#This Row],[الجمع]]*1.5</f>
        <v>0</v>
      </c>
      <c r="T58" s="36"/>
      <c r="U58" s="36"/>
      <c r="V58" s="36"/>
      <c r="W58" s="36"/>
      <c r="X5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58" s="36"/>
      <c r="Z58" s="36"/>
      <c r="AA58" s="36"/>
      <c r="AB58" s="39">
        <f>Table223[[#This Row],[الاجمالى ]]-Table223[[#This Row],[حسومات ]]-Table223[[#This Row],[سلف]]-Table223[[#This Row],[تامينات]]</f>
        <v>0</v>
      </c>
      <c r="AC58" s="40"/>
    </row>
    <row r="59" spans="1:29" s="41" customFormat="1" ht="35.1" customHeight="1" x14ac:dyDescent="0.25">
      <c r="A59" s="34" t="str">
        <f>IF(B59="","",SUBTOTAL(3,$B$3:B59))</f>
        <v/>
      </c>
      <c r="B59" s="35"/>
      <c r="C59" s="36"/>
      <c r="D59" s="36"/>
      <c r="E59" s="35"/>
      <c r="F59" s="37"/>
      <c r="G59" s="36"/>
      <c r="H59" s="36"/>
      <c r="I59" s="36"/>
      <c r="J59" s="36"/>
      <c r="K59" s="36"/>
      <c r="L59" s="36"/>
      <c r="M59" s="36"/>
      <c r="N59" s="36"/>
      <c r="O59" s="38"/>
      <c r="P59" s="38"/>
      <c r="Q59" s="38"/>
      <c r="R59" s="36"/>
      <c r="S59" s="36">
        <f>Table223[[#This Row],[الراتب الاساسي ]]+Table223[[#This Row],[بدلات اخري]]/30*Table223[[#This Row],[الجمع]]*1.5</f>
        <v>0</v>
      </c>
      <c r="T59" s="36"/>
      <c r="U59" s="36"/>
      <c r="V59" s="36"/>
      <c r="W59" s="36"/>
      <c r="X5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59" s="36"/>
      <c r="Z59" s="36"/>
      <c r="AA59" s="36"/>
      <c r="AB59" s="39">
        <f>Table223[[#This Row],[الاجمالى ]]-Table223[[#This Row],[حسومات ]]-Table223[[#This Row],[سلف]]-Table223[[#This Row],[تامينات]]</f>
        <v>0</v>
      </c>
      <c r="AC59" s="40"/>
    </row>
    <row r="60" spans="1:29" s="41" customFormat="1" ht="35.1" customHeight="1" x14ac:dyDescent="0.25">
      <c r="A60" s="34" t="str">
        <f>IF(B60="","",SUBTOTAL(3,$B$3:B60))</f>
        <v/>
      </c>
      <c r="B60" s="35"/>
      <c r="C60" s="36"/>
      <c r="D60" s="36"/>
      <c r="E60" s="35"/>
      <c r="F60" s="37"/>
      <c r="G60" s="36"/>
      <c r="H60" s="36"/>
      <c r="I60" s="36"/>
      <c r="J60" s="36"/>
      <c r="K60" s="36"/>
      <c r="L60" s="36"/>
      <c r="M60" s="36"/>
      <c r="N60" s="36"/>
      <c r="O60" s="38"/>
      <c r="P60" s="38"/>
      <c r="Q60" s="38"/>
      <c r="R60" s="36"/>
      <c r="S60" s="36">
        <f>Table223[[#This Row],[الراتب الاساسي ]]+Table223[[#This Row],[بدلات اخري]]/30*Table223[[#This Row],[الجمع]]*1.5</f>
        <v>0</v>
      </c>
      <c r="T60" s="36"/>
      <c r="U60" s="36"/>
      <c r="V60" s="36"/>
      <c r="W60" s="36"/>
      <c r="X6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60" s="36"/>
      <c r="Z60" s="36"/>
      <c r="AA60" s="36"/>
      <c r="AB60" s="39">
        <f>Table223[[#This Row],[الاجمالى ]]-Table223[[#This Row],[حسومات ]]-Table223[[#This Row],[سلف]]-Table223[[#This Row],[تامينات]]</f>
        <v>0</v>
      </c>
      <c r="AC60" s="40"/>
    </row>
    <row r="61" spans="1:29" s="41" customFormat="1" ht="35.1" customHeight="1" x14ac:dyDescent="0.25">
      <c r="A61" s="34" t="str">
        <f>IF(B61="","",SUBTOTAL(3,$B$3:B61))</f>
        <v/>
      </c>
      <c r="B61" s="35"/>
      <c r="C61" s="36"/>
      <c r="D61" s="36"/>
      <c r="E61" s="35"/>
      <c r="F61" s="37"/>
      <c r="G61" s="36"/>
      <c r="H61" s="36"/>
      <c r="I61" s="36"/>
      <c r="J61" s="36"/>
      <c r="K61" s="36"/>
      <c r="L61" s="36"/>
      <c r="M61" s="36"/>
      <c r="N61" s="36"/>
      <c r="O61" s="38"/>
      <c r="P61" s="38"/>
      <c r="Q61" s="38"/>
      <c r="R61" s="36"/>
      <c r="S61" s="36">
        <f>Table223[[#This Row],[الراتب الاساسي ]]+Table223[[#This Row],[بدلات اخري]]/30*Table223[[#This Row],[الجمع]]*1.5</f>
        <v>0</v>
      </c>
      <c r="T61" s="36"/>
      <c r="U61" s="36"/>
      <c r="V61" s="36"/>
      <c r="W61" s="36"/>
      <c r="X6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61" s="36"/>
      <c r="Z61" s="36"/>
      <c r="AA61" s="36"/>
      <c r="AB61" s="39">
        <f>Table223[[#This Row],[الاجمالى ]]-Table223[[#This Row],[حسومات ]]-Table223[[#This Row],[سلف]]-Table223[[#This Row],[تامينات]]</f>
        <v>0</v>
      </c>
      <c r="AC61" s="40"/>
    </row>
    <row r="62" spans="1:29" s="41" customFormat="1" ht="35.1" customHeight="1" x14ac:dyDescent="0.25">
      <c r="A62" s="34" t="str">
        <f>IF(B62="","",SUBTOTAL(3,$B$3:B62))</f>
        <v/>
      </c>
      <c r="B62" s="35"/>
      <c r="C62" s="36"/>
      <c r="D62" s="36"/>
      <c r="E62" s="35"/>
      <c r="F62" s="37"/>
      <c r="G62" s="36"/>
      <c r="H62" s="36"/>
      <c r="I62" s="36"/>
      <c r="J62" s="36"/>
      <c r="K62" s="36"/>
      <c r="L62" s="36"/>
      <c r="M62" s="36"/>
      <c r="N62" s="36"/>
      <c r="O62" s="38"/>
      <c r="P62" s="38"/>
      <c r="Q62" s="38"/>
      <c r="R62" s="36"/>
      <c r="S62" s="36">
        <f>Table223[[#This Row],[الراتب الاساسي ]]+Table223[[#This Row],[بدلات اخري]]/30*Table223[[#This Row],[الجمع]]*1.5</f>
        <v>0</v>
      </c>
      <c r="T62" s="36"/>
      <c r="U62" s="36"/>
      <c r="V62" s="36"/>
      <c r="W62" s="36"/>
      <c r="X6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62" s="36"/>
      <c r="Z62" s="36"/>
      <c r="AA62" s="36"/>
      <c r="AB62" s="39">
        <f>Table223[[#This Row],[الاجمالى ]]-Table223[[#This Row],[حسومات ]]-Table223[[#This Row],[سلف]]-Table223[[#This Row],[تامينات]]</f>
        <v>0</v>
      </c>
      <c r="AC62" s="40"/>
    </row>
    <row r="63" spans="1:29" s="41" customFormat="1" ht="35.1" customHeight="1" x14ac:dyDescent="0.25">
      <c r="A63" s="34" t="str">
        <f>IF(B63="","",SUBTOTAL(3,$B$3:B63))</f>
        <v/>
      </c>
      <c r="B63" s="35"/>
      <c r="C63" s="36"/>
      <c r="D63" s="36"/>
      <c r="E63" s="35"/>
      <c r="F63" s="37"/>
      <c r="G63" s="36"/>
      <c r="H63" s="36"/>
      <c r="I63" s="36"/>
      <c r="J63" s="36"/>
      <c r="K63" s="36"/>
      <c r="L63" s="36"/>
      <c r="M63" s="36"/>
      <c r="N63" s="36"/>
      <c r="O63" s="38"/>
      <c r="P63" s="38"/>
      <c r="Q63" s="38"/>
      <c r="R63" s="36"/>
      <c r="S63" s="36">
        <f>Table223[[#This Row],[الراتب الاساسي ]]+Table223[[#This Row],[بدلات اخري]]/30*Table223[[#This Row],[الجمع]]*1.5</f>
        <v>0</v>
      </c>
      <c r="T63" s="36"/>
      <c r="U63" s="36"/>
      <c r="V63" s="36"/>
      <c r="W63" s="36"/>
      <c r="X6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63" s="36"/>
      <c r="Z63" s="36"/>
      <c r="AA63" s="36"/>
      <c r="AB63" s="39">
        <f>Table223[[#This Row],[الاجمالى ]]-Table223[[#This Row],[حسومات ]]-Table223[[#This Row],[سلف]]-Table223[[#This Row],[تامينات]]</f>
        <v>0</v>
      </c>
      <c r="AC63" s="40"/>
    </row>
    <row r="64" spans="1:29" s="41" customFormat="1" ht="35.1" customHeight="1" x14ac:dyDescent="0.25">
      <c r="A64" s="34" t="str">
        <f>IF(B64="","",SUBTOTAL(3,$B$3:B64))</f>
        <v/>
      </c>
      <c r="B64" s="35"/>
      <c r="C64" s="36"/>
      <c r="D64" s="36"/>
      <c r="E64" s="35"/>
      <c r="F64" s="37"/>
      <c r="G64" s="36"/>
      <c r="H64" s="36"/>
      <c r="I64" s="36"/>
      <c r="J64" s="36"/>
      <c r="K64" s="36"/>
      <c r="L64" s="36"/>
      <c r="M64" s="36"/>
      <c r="N64" s="36"/>
      <c r="O64" s="38"/>
      <c r="P64" s="38"/>
      <c r="Q64" s="38"/>
      <c r="R64" s="36"/>
      <c r="S64" s="36">
        <f>Table223[[#This Row],[الراتب الاساسي ]]+Table223[[#This Row],[بدلات اخري]]/30*Table223[[#This Row],[الجمع]]*1.5</f>
        <v>0</v>
      </c>
      <c r="T64" s="36"/>
      <c r="U64" s="36"/>
      <c r="V64" s="36"/>
      <c r="W64" s="36"/>
      <c r="X6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64" s="36"/>
      <c r="Z64" s="36"/>
      <c r="AA64" s="36"/>
      <c r="AB64" s="39">
        <f>Table223[[#This Row],[الاجمالى ]]-Table223[[#This Row],[حسومات ]]-Table223[[#This Row],[سلف]]-Table223[[#This Row],[تامينات]]</f>
        <v>0</v>
      </c>
      <c r="AC64" s="40"/>
    </row>
    <row r="65" spans="1:29" s="41" customFormat="1" ht="35.1" customHeight="1" x14ac:dyDescent="0.25">
      <c r="A65" s="34" t="str">
        <f>IF(B65="","",SUBTOTAL(3,$B$3:B65))</f>
        <v/>
      </c>
      <c r="B65" s="35"/>
      <c r="C65" s="36"/>
      <c r="D65" s="36"/>
      <c r="E65" s="35"/>
      <c r="F65" s="37"/>
      <c r="G65" s="36"/>
      <c r="H65" s="36"/>
      <c r="I65" s="36"/>
      <c r="J65" s="36"/>
      <c r="K65" s="36"/>
      <c r="L65" s="36"/>
      <c r="M65" s="36"/>
      <c r="N65" s="36"/>
      <c r="O65" s="38"/>
      <c r="P65" s="38"/>
      <c r="Q65" s="38"/>
      <c r="R65" s="36"/>
      <c r="S65" s="36">
        <f>Table223[[#This Row],[الراتب الاساسي ]]+Table223[[#This Row],[بدلات اخري]]/30*Table223[[#This Row],[الجمع]]*1.5</f>
        <v>0</v>
      </c>
      <c r="T65" s="36"/>
      <c r="U65" s="36"/>
      <c r="V65" s="36"/>
      <c r="W65" s="36"/>
      <c r="X6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65" s="36"/>
      <c r="Z65" s="36"/>
      <c r="AA65" s="36"/>
      <c r="AB65" s="39">
        <f>Table223[[#This Row],[الاجمالى ]]-Table223[[#This Row],[حسومات ]]-Table223[[#This Row],[سلف]]-Table223[[#This Row],[تامينات]]</f>
        <v>0</v>
      </c>
      <c r="AC65" s="40"/>
    </row>
    <row r="66" spans="1:29" s="41" customFormat="1" ht="35.1" customHeight="1" x14ac:dyDescent="0.25">
      <c r="A66" s="34" t="str">
        <f>IF(B66="","",SUBTOTAL(3,$B$3:B66))</f>
        <v/>
      </c>
      <c r="B66" s="35"/>
      <c r="C66" s="36"/>
      <c r="D66" s="36"/>
      <c r="E66" s="35"/>
      <c r="F66" s="37"/>
      <c r="G66" s="36"/>
      <c r="H66" s="36"/>
      <c r="I66" s="36"/>
      <c r="J66" s="36"/>
      <c r="K66" s="36"/>
      <c r="L66" s="36"/>
      <c r="M66" s="36"/>
      <c r="N66" s="36"/>
      <c r="O66" s="38"/>
      <c r="P66" s="38"/>
      <c r="Q66" s="38"/>
      <c r="R66" s="36"/>
      <c r="S66" s="36">
        <f>Table223[[#This Row],[الراتب الاساسي ]]+Table223[[#This Row],[بدلات اخري]]/30*Table223[[#This Row],[الجمع]]*1.5</f>
        <v>0</v>
      </c>
      <c r="T66" s="36"/>
      <c r="U66" s="36"/>
      <c r="V66" s="36"/>
      <c r="W66" s="36"/>
      <c r="X6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66" s="36"/>
      <c r="Z66" s="36"/>
      <c r="AA66" s="36"/>
      <c r="AB66" s="39">
        <f>Table223[[#This Row],[الاجمالى ]]-Table223[[#This Row],[حسومات ]]-Table223[[#This Row],[سلف]]-Table223[[#This Row],[تامينات]]</f>
        <v>0</v>
      </c>
      <c r="AC66" s="40"/>
    </row>
    <row r="67" spans="1:29" s="41" customFormat="1" ht="35.1" customHeight="1" x14ac:dyDescent="0.25">
      <c r="A67" s="34" t="str">
        <f>IF(B67="","",SUBTOTAL(3,$B$3:B67))</f>
        <v/>
      </c>
      <c r="B67" s="35"/>
      <c r="C67" s="36"/>
      <c r="D67" s="36"/>
      <c r="E67" s="35"/>
      <c r="F67" s="37"/>
      <c r="G67" s="36"/>
      <c r="H67" s="36"/>
      <c r="I67" s="36"/>
      <c r="J67" s="36"/>
      <c r="K67" s="36"/>
      <c r="L67" s="36"/>
      <c r="M67" s="36"/>
      <c r="N67" s="36"/>
      <c r="O67" s="38"/>
      <c r="P67" s="38"/>
      <c r="Q67" s="38"/>
      <c r="R67" s="36"/>
      <c r="S67" s="36">
        <f>Table223[[#This Row],[الراتب الاساسي ]]+Table223[[#This Row],[بدلات اخري]]/30*Table223[[#This Row],[الجمع]]*1.5</f>
        <v>0</v>
      </c>
      <c r="T67" s="36"/>
      <c r="U67" s="36"/>
      <c r="V67" s="36"/>
      <c r="W67" s="36"/>
      <c r="X6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67" s="36"/>
      <c r="Z67" s="36"/>
      <c r="AA67" s="36"/>
      <c r="AB67" s="39">
        <f>Table223[[#This Row],[الاجمالى ]]-Table223[[#This Row],[حسومات ]]-Table223[[#This Row],[سلف]]-Table223[[#This Row],[تامينات]]</f>
        <v>0</v>
      </c>
      <c r="AC67" s="40"/>
    </row>
    <row r="68" spans="1:29" s="41" customFormat="1" ht="35.1" customHeight="1" x14ac:dyDescent="0.25">
      <c r="A68" s="34" t="str">
        <f>IF(B68="","",SUBTOTAL(3,$B$3:B68))</f>
        <v/>
      </c>
      <c r="B68" s="35"/>
      <c r="C68" s="36"/>
      <c r="D68" s="36"/>
      <c r="E68" s="35"/>
      <c r="F68" s="37"/>
      <c r="G68" s="36"/>
      <c r="H68" s="36"/>
      <c r="I68" s="36"/>
      <c r="J68" s="36"/>
      <c r="K68" s="36"/>
      <c r="L68" s="36"/>
      <c r="M68" s="36"/>
      <c r="N68" s="36"/>
      <c r="O68" s="38"/>
      <c r="P68" s="38"/>
      <c r="Q68" s="38"/>
      <c r="R68" s="36"/>
      <c r="S68" s="36">
        <f>Table223[[#This Row],[الراتب الاساسي ]]+Table223[[#This Row],[بدلات اخري]]/30*Table223[[#This Row],[الجمع]]*1.5</f>
        <v>0</v>
      </c>
      <c r="T68" s="36"/>
      <c r="U68" s="36"/>
      <c r="V68" s="36"/>
      <c r="W68" s="36"/>
      <c r="X6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68" s="36"/>
      <c r="Z68" s="36"/>
      <c r="AA68" s="36"/>
      <c r="AB68" s="39">
        <f>Table223[[#This Row],[الاجمالى ]]-Table223[[#This Row],[حسومات ]]-Table223[[#This Row],[سلف]]-Table223[[#This Row],[تامينات]]</f>
        <v>0</v>
      </c>
      <c r="AC68" s="40"/>
    </row>
    <row r="69" spans="1:29" s="41" customFormat="1" ht="35.1" customHeight="1" x14ac:dyDescent="0.25">
      <c r="A69" s="34" t="str">
        <f>IF(B69="","",SUBTOTAL(3,$B$3:B69))</f>
        <v/>
      </c>
      <c r="B69" s="35"/>
      <c r="C69" s="36"/>
      <c r="D69" s="36"/>
      <c r="E69" s="35"/>
      <c r="F69" s="37"/>
      <c r="G69" s="36"/>
      <c r="H69" s="36"/>
      <c r="I69" s="36"/>
      <c r="J69" s="36"/>
      <c r="K69" s="36"/>
      <c r="L69" s="36"/>
      <c r="M69" s="36"/>
      <c r="N69" s="36"/>
      <c r="O69" s="38"/>
      <c r="P69" s="38"/>
      <c r="Q69" s="38"/>
      <c r="R69" s="36"/>
      <c r="S69" s="36">
        <f>Table223[[#This Row],[الراتب الاساسي ]]+Table223[[#This Row],[بدلات اخري]]/30*Table223[[#This Row],[الجمع]]*1.5</f>
        <v>0</v>
      </c>
      <c r="T69" s="36"/>
      <c r="U69" s="36"/>
      <c r="V69" s="36"/>
      <c r="W69" s="36"/>
      <c r="X6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69" s="36"/>
      <c r="Z69" s="36"/>
      <c r="AA69" s="36"/>
      <c r="AB69" s="39">
        <f>Table223[[#This Row],[الاجمالى ]]-Table223[[#This Row],[حسومات ]]-Table223[[#This Row],[سلف]]-Table223[[#This Row],[تامينات]]</f>
        <v>0</v>
      </c>
      <c r="AC69" s="40"/>
    </row>
    <row r="70" spans="1:29" s="41" customFormat="1" ht="35.1" customHeight="1" x14ac:dyDescent="0.25">
      <c r="A70" s="34" t="str">
        <f>IF(B70="","",SUBTOTAL(3,$B$3:B70))</f>
        <v/>
      </c>
      <c r="B70" s="35"/>
      <c r="C70" s="36"/>
      <c r="D70" s="36"/>
      <c r="E70" s="35"/>
      <c r="F70" s="37"/>
      <c r="G70" s="36"/>
      <c r="H70" s="36"/>
      <c r="I70" s="36"/>
      <c r="J70" s="36"/>
      <c r="K70" s="36"/>
      <c r="L70" s="36"/>
      <c r="M70" s="36"/>
      <c r="N70" s="36"/>
      <c r="O70" s="38"/>
      <c r="P70" s="38"/>
      <c r="Q70" s="38"/>
      <c r="R70" s="36"/>
      <c r="S70" s="36">
        <f>Table223[[#This Row],[الراتب الاساسي ]]+Table223[[#This Row],[بدلات اخري]]/30*Table223[[#This Row],[الجمع]]*1.5</f>
        <v>0</v>
      </c>
      <c r="T70" s="36"/>
      <c r="U70" s="36"/>
      <c r="V70" s="36"/>
      <c r="W70" s="36"/>
      <c r="X7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0" s="36"/>
      <c r="Z70" s="36"/>
      <c r="AA70" s="36"/>
      <c r="AB70" s="39">
        <f>Table223[[#This Row],[الاجمالى ]]-Table223[[#This Row],[حسومات ]]-Table223[[#This Row],[سلف]]-Table223[[#This Row],[تامينات]]</f>
        <v>0</v>
      </c>
      <c r="AC70" s="40"/>
    </row>
    <row r="71" spans="1:29" s="41" customFormat="1" ht="35.1" customHeight="1" x14ac:dyDescent="0.25">
      <c r="A71" s="34" t="str">
        <f>IF(B71="","",SUBTOTAL(3,$B$3:B71))</f>
        <v/>
      </c>
      <c r="B71" s="35"/>
      <c r="C71" s="36"/>
      <c r="D71" s="36"/>
      <c r="E71" s="35"/>
      <c r="F71" s="37"/>
      <c r="G71" s="36"/>
      <c r="H71" s="36"/>
      <c r="I71" s="36"/>
      <c r="J71" s="36"/>
      <c r="K71" s="36"/>
      <c r="L71" s="36"/>
      <c r="M71" s="36"/>
      <c r="N71" s="36"/>
      <c r="O71" s="38"/>
      <c r="P71" s="38"/>
      <c r="Q71" s="38"/>
      <c r="R71" s="36"/>
      <c r="S71" s="36">
        <f>Table223[[#This Row],[الراتب الاساسي ]]+Table223[[#This Row],[بدلات اخري]]/30*Table223[[#This Row],[الجمع]]*1.5</f>
        <v>0</v>
      </c>
      <c r="T71" s="36"/>
      <c r="U71" s="36"/>
      <c r="V71" s="36"/>
      <c r="W71" s="36"/>
      <c r="X7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1" s="36"/>
      <c r="Z71" s="36"/>
      <c r="AA71" s="36"/>
      <c r="AB71" s="39">
        <f>Table223[[#This Row],[الاجمالى ]]-Table223[[#This Row],[حسومات ]]-Table223[[#This Row],[سلف]]-Table223[[#This Row],[تامينات]]</f>
        <v>0</v>
      </c>
      <c r="AC71" s="40"/>
    </row>
    <row r="72" spans="1:29" s="41" customFormat="1" ht="35.1" customHeight="1" x14ac:dyDescent="0.25">
      <c r="A72" s="34" t="str">
        <f>IF(B72="","",SUBTOTAL(3,$B$3:B72))</f>
        <v/>
      </c>
      <c r="B72" s="35"/>
      <c r="C72" s="36"/>
      <c r="D72" s="36"/>
      <c r="E72" s="35"/>
      <c r="F72" s="37"/>
      <c r="G72" s="36"/>
      <c r="H72" s="36"/>
      <c r="I72" s="36"/>
      <c r="J72" s="36"/>
      <c r="K72" s="36"/>
      <c r="L72" s="36"/>
      <c r="M72" s="36"/>
      <c r="N72" s="36"/>
      <c r="O72" s="38"/>
      <c r="P72" s="38"/>
      <c r="Q72" s="38"/>
      <c r="R72" s="36"/>
      <c r="S72" s="36">
        <f>Table223[[#This Row],[الراتب الاساسي ]]+Table223[[#This Row],[بدلات اخري]]/30*Table223[[#This Row],[الجمع]]*1.5</f>
        <v>0</v>
      </c>
      <c r="T72" s="36"/>
      <c r="U72" s="36"/>
      <c r="V72" s="36"/>
      <c r="W72" s="36"/>
      <c r="X7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2" s="36"/>
      <c r="Z72" s="36"/>
      <c r="AA72" s="36"/>
      <c r="AB72" s="39">
        <f>Table223[[#This Row],[الاجمالى ]]-Table223[[#This Row],[حسومات ]]-Table223[[#This Row],[سلف]]-Table223[[#This Row],[تامينات]]</f>
        <v>0</v>
      </c>
      <c r="AC72" s="40"/>
    </row>
    <row r="73" spans="1:29" s="41" customFormat="1" ht="35.1" customHeight="1" x14ac:dyDescent="0.25">
      <c r="A73" s="34" t="str">
        <f>IF(B73="","",SUBTOTAL(3,$B$3:B73))</f>
        <v/>
      </c>
      <c r="B73" s="35"/>
      <c r="C73" s="36"/>
      <c r="D73" s="36"/>
      <c r="E73" s="35"/>
      <c r="F73" s="37"/>
      <c r="G73" s="36"/>
      <c r="H73" s="36"/>
      <c r="I73" s="36"/>
      <c r="J73" s="36"/>
      <c r="K73" s="36"/>
      <c r="L73" s="36"/>
      <c r="M73" s="36"/>
      <c r="N73" s="36"/>
      <c r="O73" s="38"/>
      <c r="P73" s="38"/>
      <c r="Q73" s="38"/>
      <c r="R73" s="36"/>
      <c r="S73" s="36">
        <f>Table223[[#This Row],[الراتب الاساسي ]]+Table223[[#This Row],[بدلات اخري]]/30*Table223[[#This Row],[الجمع]]*1.5</f>
        <v>0</v>
      </c>
      <c r="T73" s="36"/>
      <c r="U73" s="36"/>
      <c r="V73" s="36"/>
      <c r="W73" s="36"/>
      <c r="X7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3" s="36"/>
      <c r="Z73" s="36"/>
      <c r="AA73" s="36"/>
      <c r="AB73" s="39">
        <f>Table223[[#This Row],[الاجمالى ]]-Table223[[#This Row],[حسومات ]]-Table223[[#This Row],[سلف]]-Table223[[#This Row],[تامينات]]</f>
        <v>0</v>
      </c>
      <c r="AC73" s="40"/>
    </row>
    <row r="74" spans="1:29" s="41" customFormat="1" ht="35.1" customHeight="1" x14ac:dyDescent="0.25">
      <c r="A74" s="34" t="str">
        <f>IF(B74="","",SUBTOTAL(3,$B$3:B74))</f>
        <v/>
      </c>
      <c r="B74" s="35"/>
      <c r="C74" s="36"/>
      <c r="D74" s="36"/>
      <c r="E74" s="35"/>
      <c r="F74" s="37"/>
      <c r="G74" s="36"/>
      <c r="H74" s="36"/>
      <c r="I74" s="36"/>
      <c r="J74" s="36"/>
      <c r="K74" s="36"/>
      <c r="L74" s="36"/>
      <c r="M74" s="36"/>
      <c r="N74" s="36"/>
      <c r="O74" s="38"/>
      <c r="P74" s="38"/>
      <c r="Q74" s="38"/>
      <c r="R74" s="36"/>
      <c r="S74" s="36">
        <f>Table223[[#This Row],[الراتب الاساسي ]]+Table223[[#This Row],[بدلات اخري]]/30*Table223[[#This Row],[الجمع]]*1.5</f>
        <v>0</v>
      </c>
      <c r="T74" s="36"/>
      <c r="U74" s="36"/>
      <c r="V74" s="36"/>
      <c r="W74" s="36"/>
      <c r="X7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4" s="36"/>
      <c r="Z74" s="36"/>
      <c r="AA74" s="36"/>
      <c r="AB74" s="39">
        <f>Table223[[#This Row],[الاجمالى ]]-Table223[[#This Row],[حسومات ]]-Table223[[#This Row],[سلف]]-Table223[[#This Row],[تامينات]]</f>
        <v>0</v>
      </c>
      <c r="AC74" s="40"/>
    </row>
    <row r="75" spans="1:29" s="41" customFormat="1" ht="35.1" customHeight="1" x14ac:dyDescent="0.25">
      <c r="A75" s="34" t="str">
        <f>IF(B75="","",SUBTOTAL(3,$B$3:B75))</f>
        <v/>
      </c>
      <c r="B75" s="35"/>
      <c r="C75" s="36"/>
      <c r="D75" s="36"/>
      <c r="E75" s="35"/>
      <c r="F75" s="37"/>
      <c r="G75" s="36"/>
      <c r="H75" s="36"/>
      <c r="I75" s="36"/>
      <c r="J75" s="36"/>
      <c r="K75" s="36"/>
      <c r="L75" s="36"/>
      <c r="M75" s="36"/>
      <c r="N75" s="36"/>
      <c r="O75" s="38"/>
      <c r="P75" s="38"/>
      <c r="Q75" s="38"/>
      <c r="R75" s="36"/>
      <c r="S75" s="36">
        <f>Table223[[#This Row],[الراتب الاساسي ]]+Table223[[#This Row],[بدلات اخري]]/30*Table223[[#This Row],[الجمع]]*1.5</f>
        <v>0</v>
      </c>
      <c r="T75" s="36"/>
      <c r="U75" s="36"/>
      <c r="V75" s="36"/>
      <c r="W75" s="36"/>
      <c r="X7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5" s="36"/>
      <c r="Z75" s="36"/>
      <c r="AA75" s="36"/>
      <c r="AB75" s="39">
        <f>Table223[[#This Row],[الاجمالى ]]-Table223[[#This Row],[حسومات ]]-Table223[[#This Row],[سلف]]-Table223[[#This Row],[تامينات]]</f>
        <v>0</v>
      </c>
      <c r="AC75" s="40"/>
    </row>
    <row r="76" spans="1:29" s="41" customFormat="1" ht="35.1" customHeight="1" x14ac:dyDescent="0.25">
      <c r="A76" s="34" t="str">
        <f>IF(B76="","",SUBTOTAL(3,$B$3:B76))</f>
        <v/>
      </c>
      <c r="B76" s="35"/>
      <c r="C76" s="36"/>
      <c r="D76" s="36"/>
      <c r="E76" s="35"/>
      <c r="F76" s="37"/>
      <c r="G76" s="36"/>
      <c r="H76" s="36"/>
      <c r="I76" s="36"/>
      <c r="J76" s="36"/>
      <c r="K76" s="36"/>
      <c r="L76" s="36"/>
      <c r="M76" s="36"/>
      <c r="N76" s="36"/>
      <c r="O76" s="38"/>
      <c r="P76" s="38"/>
      <c r="Q76" s="38"/>
      <c r="R76" s="36"/>
      <c r="S76" s="36">
        <f>Table223[[#This Row],[الراتب الاساسي ]]+Table223[[#This Row],[بدلات اخري]]/30*Table223[[#This Row],[الجمع]]*1.5</f>
        <v>0</v>
      </c>
      <c r="T76" s="36"/>
      <c r="U76" s="36"/>
      <c r="V76" s="36"/>
      <c r="W76" s="36"/>
      <c r="X7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6" s="36"/>
      <c r="Z76" s="36"/>
      <c r="AA76" s="36"/>
      <c r="AB76" s="39">
        <f>Table223[[#This Row],[الاجمالى ]]-Table223[[#This Row],[حسومات ]]-Table223[[#This Row],[سلف]]-Table223[[#This Row],[تامينات]]</f>
        <v>0</v>
      </c>
      <c r="AC76" s="40"/>
    </row>
    <row r="77" spans="1:29" s="41" customFormat="1" ht="35.1" customHeight="1" x14ac:dyDescent="0.25">
      <c r="A77" s="34" t="str">
        <f>IF(B77="","",SUBTOTAL(3,$B$3:B77))</f>
        <v/>
      </c>
      <c r="B77" s="35"/>
      <c r="C77" s="36"/>
      <c r="D77" s="36"/>
      <c r="E77" s="35"/>
      <c r="F77" s="37"/>
      <c r="G77" s="36"/>
      <c r="H77" s="36"/>
      <c r="I77" s="36"/>
      <c r="J77" s="36"/>
      <c r="K77" s="36"/>
      <c r="L77" s="36"/>
      <c r="M77" s="36"/>
      <c r="N77" s="36"/>
      <c r="O77" s="38"/>
      <c r="P77" s="38"/>
      <c r="Q77" s="38"/>
      <c r="R77" s="36"/>
      <c r="S77" s="36">
        <f>Table223[[#This Row],[الراتب الاساسي ]]+Table223[[#This Row],[بدلات اخري]]/30*Table223[[#This Row],[الجمع]]*1.5</f>
        <v>0</v>
      </c>
      <c r="T77" s="36"/>
      <c r="U77" s="36"/>
      <c r="V77" s="36"/>
      <c r="W77" s="36"/>
      <c r="X7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7" s="36"/>
      <c r="Z77" s="36"/>
      <c r="AA77" s="36"/>
      <c r="AB77" s="39">
        <f>Table223[[#This Row],[الاجمالى ]]-Table223[[#This Row],[حسومات ]]-Table223[[#This Row],[سلف]]-Table223[[#This Row],[تامينات]]</f>
        <v>0</v>
      </c>
      <c r="AC77" s="40"/>
    </row>
    <row r="78" spans="1:29" s="41" customFormat="1" ht="35.1" customHeight="1" x14ac:dyDescent="0.25">
      <c r="A78" s="34" t="str">
        <f>IF(B78="","",SUBTOTAL(3,$B$3:B78))</f>
        <v/>
      </c>
      <c r="B78" s="35"/>
      <c r="C78" s="36"/>
      <c r="D78" s="36"/>
      <c r="E78" s="35"/>
      <c r="F78" s="37"/>
      <c r="G78" s="36"/>
      <c r="H78" s="36"/>
      <c r="I78" s="36"/>
      <c r="J78" s="36"/>
      <c r="K78" s="36"/>
      <c r="L78" s="36"/>
      <c r="M78" s="36"/>
      <c r="N78" s="36"/>
      <c r="O78" s="38"/>
      <c r="P78" s="38"/>
      <c r="Q78" s="38"/>
      <c r="R78" s="36"/>
      <c r="S78" s="36">
        <f>Table223[[#This Row],[الراتب الاساسي ]]+Table223[[#This Row],[بدلات اخري]]/30*Table223[[#This Row],[الجمع]]*1.5</f>
        <v>0</v>
      </c>
      <c r="T78" s="36"/>
      <c r="U78" s="36"/>
      <c r="V78" s="36"/>
      <c r="W78" s="36"/>
      <c r="X7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8" s="36"/>
      <c r="Z78" s="36"/>
      <c r="AA78" s="36"/>
      <c r="AB78" s="39">
        <f>Table223[[#This Row],[الاجمالى ]]-Table223[[#This Row],[حسومات ]]-Table223[[#This Row],[سلف]]-Table223[[#This Row],[تامينات]]</f>
        <v>0</v>
      </c>
      <c r="AC78" s="40"/>
    </row>
    <row r="79" spans="1:29" s="41" customFormat="1" ht="35.1" customHeight="1" x14ac:dyDescent="0.25">
      <c r="A79" s="34" t="str">
        <f>IF(B79="","",SUBTOTAL(3,$B$3:B79))</f>
        <v/>
      </c>
      <c r="B79" s="35"/>
      <c r="C79" s="36"/>
      <c r="D79" s="36"/>
      <c r="E79" s="35"/>
      <c r="F79" s="37"/>
      <c r="G79" s="36"/>
      <c r="H79" s="36"/>
      <c r="I79" s="36"/>
      <c r="J79" s="36"/>
      <c r="K79" s="36"/>
      <c r="L79" s="36"/>
      <c r="M79" s="36"/>
      <c r="N79" s="36"/>
      <c r="O79" s="38"/>
      <c r="P79" s="38"/>
      <c r="Q79" s="38"/>
      <c r="R79" s="36"/>
      <c r="S79" s="36">
        <f>Table223[[#This Row],[الراتب الاساسي ]]+Table223[[#This Row],[بدلات اخري]]/30*Table223[[#This Row],[الجمع]]*1.5</f>
        <v>0</v>
      </c>
      <c r="T79" s="36"/>
      <c r="U79" s="36"/>
      <c r="V79" s="36"/>
      <c r="W79" s="36"/>
      <c r="X7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79" s="36"/>
      <c r="Z79" s="36"/>
      <c r="AA79" s="36"/>
      <c r="AB79" s="39">
        <f>Table223[[#This Row],[الاجمالى ]]-Table223[[#This Row],[حسومات ]]-Table223[[#This Row],[سلف]]-Table223[[#This Row],[تامينات]]</f>
        <v>0</v>
      </c>
      <c r="AC79" s="40"/>
    </row>
    <row r="80" spans="1:29" s="41" customFormat="1" ht="35.1" customHeight="1" x14ac:dyDescent="0.25">
      <c r="A80" s="34" t="str">
        <f>IF(B80="","",SUBTOTAL(3,$B$3:B80))</f>
        <v/>
      </c>
      <c r="B80" s="35"/>
      <c r="C80" s="36"/>
      <c r="D80" s="36"/>
      <c r="E80" s="35"/>
      <c r="F80" s="37"/>
      <c r="G80" s="36"/>
      <c r="H80" s="36"/>
      <c r="I80" s="36"/>
      <c r="J80" s="36"/>
      <c r="K80" s="36"/>
      <c r="L80" s="36"/>
      <c r="M80" s="36"/>
      <c r="N80" s="36"/>
      <c r="O80" s="38"/>
      <c r="P80" s="38"/>
      <c r="Q80" s="38"/>
      <c r="R80" s="36"/>
      <c r="S80" s="36">
        <f>Table223[[#This Row],[الراتب الاساسي ]]+Table223[[#This Row],[بدلات اخري]]/30*Table223[[#This Row],[الجمع]]*1.5</f>
        <v>0</v>
      </c>
      <c r="T80" s="36"/>
      <c r="U80" s="36"/>
      <c r="V80" s="36"/>
      <c r="W80" s="36"/>
      <c r="X8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0" s="36"/>
      <c r="Z80" s="36"/>
      <c r="AA80" s="36"/>
      <c r="AB80" s="39">
        <f>Table223[[#This Row],[الاجمالى ]]-Table223[[#This Row],[حسومات ]]-Table223[[#This Row],[سلف]]-Table223[[#This Row],[تامينات]]</f>
        <v>0</v>
      </c>
      <c r="AC80" s="40"/>
    </row>
    <row r="81" spans="1:29" s="41" customFormat="1" ht="35.1" customHeight="1" x14ac:dyDescent="0.25">
      <c r="A81" s="34" t="str">
        <f>IF(B81="","",SUBTOTAL(3,$B$3:B81))</f>
        <v/>
      </c>
      <c r="B81" s="35"/>
      <c r="C81" s="36"/>
      <c r="D81" s="36"/>
      <c r="E81" s="35"/>
      <c r="F81" s="37"/>
      <c r="G81" s="36"/>
      <c r="H81" s="36"/>
      <c r="I81" s="36"/>
      <c r="J81" s="36"/>
      <c r="K81" s="36"/>
      <c r="L81" s="36"/>
      <c r="M81" s="36"/>
      <c r="N81" s="36"/>
      <c r="O81" s="38"/>
      <c r="P81" s="38"/>
      <c r="Q81" s="38"/>
      <c r="R81" s="36"/>
      <c r="S81" s="36">
        <f>Table223[[#This Row],[الراتب الاساسي ]]+Table223[[#This Row],[بدلات اخري]]/30*Table223[[#This Row],[الجمع]]*1.5</f>
        <v>0</v>
      </c>
      <c r="T81" s="36"/>
      <c r="U81" s="36"/>
      <c r="V81" s="36"/>
      <c r="W81" s="36"/>
      <c r="X8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1" s="36"/>
      <c r="Z81" s="36"/>
      <c r="AA81" s="36"/>
      <c r="AB81" s="39">
        <f>Table223[[#This Row],[الاجمالى ]]-Table223[[#This Row],[حسومات ]]-Table223[[#This Row],[سلف]]-Table223[[#This Row],[تامينات]]</f>
        <v>0</v>
      </c>
      <c r="AC81" s="40"/>
    </row>
    <row r="82" spans="1:29" s="41" customFormat="1" ht="35.1" customHeight="1" x14ac:dyDescent="0.25">
      <c r="A82" s="34" t="str">
        <f>IF(B82="","",SUBTOTAL(3,$B$3:B82))</f>
        <v/>
      </c>
      <c r="B82" s="35"/>
      <c r="C82" s="36"/>
      <c r="D82" s="36"/>
      <c r="E82" s="35"/>
      <c r="F82" s="37"/>
      <c r="G82" s="36"/>
      <c r="H82" s="36"/>
      <c r="I82" s="36"/>
      <c r="J82" s="36"/>
      <c r="K82" s="36"/>
      <c r="L82" s="36"/>
      <c r="M82" s="36"/>
      <c r="N82" s="36"/>
      <c r="O82" s="38"/>
      <c r="P82" s="38"/>
      <c r="Q82" s="38"/>
      <c r="R82" s="36"/>
      <c r="S82" s="36">
        <f>Table223[[#This Row],[الراتب الاساسي ]]+Table223[[#This Row],[بدلات اخري]]/30*Table223[[#This Row],[الجمع]]*1.5</f>
        <v>0</v>
      </c>
      <c r="T82" s="36"/>
      <c r="U82" s="36"/>
      <c r="V82" s="36"/>
      <c r="W82" s="36"/>
      <c r="X8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2" s="36"/>
      <c r="Z82" s="36"/>
      <c r="AA82" s="36"/>
      <c r="AB82" s="39">
        <f>Table223[[#This Row],[الاجمالى ]]-Table223[[#This Row],[حسومات ]]-Table223[[#This Row],[سلف]]-Table223[[#This Row],[تامينات]]</f>
        <v>0</v>
      </c>
      <c r="AC82" s="40"/>
    </row>
    <row r="83" spans="1:29" s="41" customFormat="1" ht="35.1" customHeight="1" x14ac:dyDescent="0.25">
      <c r="A83" s="34" t="str">
        <f>IF(B83="","",SUBTOTAL(3,$B$3:B83))</f>
        <v/>
      </c>
      <c r="B83" s="35"/>
      <c r="C83" s="36"/>
      <c r="D83" s="36"/>
      <c r="E83" s="35"/>
      <c r="F83" s="37"/>
      <c r="G83" s="36"/>
      <c r="H83" s="36"/>
      <c r="I83" s="36"/>
      <c r="J83" s="36"/>
      <c r="K83" s="36"/>
      <c r="L83" s="36"/>
      <c r="M83" s="36"/>
      <c r="N83" s="36"/>
      <c r="O83" s="38"/>
      <c r="P83" s="38"/>
      <c r="Q83" s="38"/>
      <c r="R83" s="36"/>
      <c r="S83" s="36">
        <f>Table223[[#This Row],[الراتب الاساسي ]]+Table223[[#This Row],[بدلات اخري]]/30*Table223[[#This Row],[الجمع]]*1.5</f>
        <v>0</v>
      </c>
      <c r="T83" s="36"/>
      <c r="U83" s="36"/>
      <c r="V83" s="36"/>
      <c r="W83" s="36"/>
      <c r="X8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3" s="36"/>
      <c r="Z83" s="36"/>
      <c r="AA83" s="36"/>
      <c r="AB83" s="39">
        <f>Table223[[#This Row],[الاجمالى ]]-Table223[[#This Row],[حسومات ]]-Table223[[#This Row],[سلف]]-Table223[[#This Row],[تامينات]]</f>
        <v>0</v>
      </c>
      <c r="AC83" s="40"/>
    </row>
    <row r="84" spans="1:29" s="41" customFormat="1" ht="35.1" customHeight="1" x14ac:dyDescent="0.25">
      <c r="A84" s="34" t="str">
        <f>IF(B84="","",SUBTOTAL(3,$B$3:B84))</f>
        <v/>
      </c>
      <c r="B84" s="35"/>
      <c r="C84" s="36"/>
      <c r="D84" s="36"/>
      <c r="E84" s="35"/>
      <c r="F84" s="37"/>
      <c r="G84" s="36"/>
      <c r="H84" s="36"/>
      <c r="I84" s="36"/>
      <c r="J84" s="36"/>
      <c r="K84" s="36"/>
      <c r="L84" s="36"/>
      <c r="M84" s="36"/>
      <c r="N84" s="36"/>
      <c r="O84" s="38"/>
      <c r="P84" s="38"/>
      <c r="Q84" s="38"/>
      <c r="R84" s="36"/>
      <c r="S84" s="36">
        <f>Table223[[#This Row],[الراتب الاساسي ]]+Table223[[#This Row],[بدلات اخري]]/30*Table223[[#This Row],[الجمع]]*1.5</f>
        <v>0</v>
      </c>
      <c r="T84" s="36"/>
      <c r="U84" s="36"/>
      <c r="V84" s="36"/>
      <c r="W84" s="36"/>
      <c r="X8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4" s="36"/>
      <c r="Z84" s="36"/>
      <c r="AA84" s="36"/>
      <c r="AB84" s="39">
        <f>Table223[[#This Row],[الاجمالى ]]-Table223[[#This Row],[حسومات ]]-Table223[[#This Row],[سلف]]-Table223[[#This Row],[تامينات]]</f>
        <v>0</v>
      </c>
      <c r="AC84" s="40"/>
    </row>
    <row r="85" spans="1:29" s="41" customFormat="1" ht="35.1" customHeight="1" x14ac:dyDescent="0.25">
      <c r="A85" s="34" t="str">
        <f>IF(B85="","",SUBTOTAL(3,$B$3:B85))</f>
        <v/>
      </c>
      <c r="B85" s="35"/>
      <c r="C85" s="36"/>
      <c r="D85" s="36"/>
      <c r="E85" s="35"/>
      <c r="F85" s="37"/>
      <c r="G85" s="36"/>
      <c r="H85" s="36"/>
      <c r="I85" s="36"/>
      <c r="J85" s="36"/>
      <c r="K85" s="36"/>
      <c r="L85" s="36"/>
      <c r="M85" s="36"/>
      <c r="N85" s="36"/>
      <c r="O85" s="38"/>
      <c r="P85" s="38"/>
      <c r="Q85" s="38"/>
      <c r="R85" s="36"/>
      <c r="S85" s="36">
        <f>Table223[[#This Row],[الراتب الاساسي ]]+Table223[[#This Row],[بدلات اخري]]/30*Table223[[#This Row],[الجمع]]*1.5</f>
        <v>0</v>
      </c>
      <c r="T85" s="36"/>
      <c r="U85" s="36"/>
      <c r="V85" s="36"/>
      <c r="W85" s="36"/>
      <c r="X8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5" s="36"/>
      <c r="Z85" s="36"/>
      <c r="AA85" s="36"/>
      <c r="AB85" s="39">
        <f>Table223[[#This Row],[الاجمالى ]]-Table223[[#This Row],[حسومات ]]-Table223[[#This Row],[سلف]]-Table223[[#This Row],[تامينات]]</f>
        <v>0</v>
      </c>
      <c r="AC85" s="40"/>
    </row>
    <row r="86" spans="1:29" s="41" customFormat="1" ht="35.1" customHeight="1" x14ac:dyDescent="0.25">
      <c r="A86" s="34" t="str">
        <f>IF(B86="","",SUBTOTAL(3,$B$3:B86))</f>
        <v/>
      </c>
      <c r="B86" s="35"/>
      <c r="C86" s="36"/>
      <c r="D86" s="36"/>
      <c r="E86" s="35"/>
      <c r="F86" s="37"/>
      <c r="G86" s="36"/>
      <c r="H86" s="36"/>
      <c r="I86" s="36"/>
      <c r="J86" s="36"/>
      <c r="K86" s="36"/>
      <c r="L86" s="36"/>
      <c r="M86" s="36"/>
      <c r="N86" s="36"/>
      <c r="O86" s="38"/>
      <c r="P86" s="38"/>
      <c r="Q86" s="38"/>
      <c r="R86" s="36"/>
      <c r="S86" s="36">
        <f>Table223[[#This Row],[الراتب الاساسي ]]+Table223[[#This Row],[بدلات اخري]]/30*Table223[[#This Row],[الجمع]]*1.5</f>
        <v>0</v>
      </c>
      <c r="T86" s="36"/>
      <c r="U86" s="36"/>
      <c r="V86" s="36"/>
      <c r="W86" s="36"/>
      <c r="X8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6" s="36"/>
      <c r="Z86" s="36"/>
      <c r="AA86" s="36"/>
      <c r="AB86" s="39">
        <f>Table223[[#This Row],[الاجمالى ]]-Table223[[#This Row],[حسومات ]]-Table223[[#This Row],[سلف]]-Table223[[#This Row],[تامينات]]</f>
        <v>0</v>
      </c>
      <c r="AC86" s="40"/>
    </row>
    <row r="87" spans="1:29" s="41" customFormat="1" ht="35.1" customHeight="1" x14ac:dyDescent="0.25">
      <c r="A87" s="34" t="str">
        <f>IF(B87="","",SUBTOTAL(3,$B$3:B87))</f>
        <v/>
      </c>
      <c r="B87" s="35"/>
      <c r="C87" s="36"/>
      <c r="D87" s="36"/>
      <c r="E87" s="35"/>
      <c r="F87" s="37"/>
      <c r="G87" s="36"/>
      <c r="H87" s="36"/>
      <c r="I87" s="36"/>
      <c r="J87" s="36"/>
      <c r="K87" s="36"/>
      <c r="L87" s="36"/>
      <c r="M87" s="36"/>
      <c r="N87" s="36"/>
      <c r="O87" s="38"/>
      <c r="P87" s="38"/>
      <c r="Q87" s="38"/>
      <c r="R87" s="36"/>
      <c r="S87" s="36">
        <f>Table223[[#This Row],[الراتب الاساسي ]]+Table223[[#This Row],[بدلات اخري]]/30*Table223[[#This Row],[الجمع]]*1.5</f>
        <v>0</v>
      </c>
      <c r="T87" s="36"/>
      <c r="U87" s="36"/>
      <c r="V87" s="36"/>
      <c r="W87" s="36"/>
      <c r="X8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7" s="36"/>
      <c r="Z87" s="36"/>
      <c r="AA87" s="36"/>
      <c r="AB87" s="39">
        <f>Table223[[#This Row],[الاجمالى ]]-Table223[[#This Row],[حسومات ]]-Table223[[#This Row],[سلف]]-Table223[[#This Row],[تامينات]]</f>
        <v>0</v>
      </c>
      <c r="AC87" s="40"/>
    </row>
    <row r="88" spans="1:29" s="41" customFormat="1" ht="35.1" customHeight="1" x14ac:dyDescent="0.25">
      <c r="A88" s="34" t="str">
        <f>IF(B88="","",SUBTOTAL(3,$B$3:B88))</f>
        <v/>
      </c>
      <c r="B88" s="35"/>
      <c r="C88" s="36"/>
      <c r="D88" s="36"/>
      <c r="E88" s="35"/>
      <c r="F88" s="37"/>
      <c r="G88" s="36"/>
      <c r="H88" s="36"/>
      <c r="I88" s="36"/>
      <c r="J88" s="36"/>
      <c r="K88" s="36"/>
      <c r="L88" s="36"/>
      <c r="M88" s="36"/>
      <c r="N88" s="36"/>
      <c r="O88" s="38"/>
      <c r="P88" s="38"/>
      <c r="Q88" s="38"/>
      <c r="R88" s="36"/>
      <c r="S88" s="36">
        <f>Table223[[#This Row],[الراتب الاساسي ]]+Table223[[#This Row],[بدلات اخري]]/30*Table223[[#This Row],[الجمع]]*1.5</f>
        <v>0</v>
      </c>
      <c r="T88" s="36"/>
      <c r="U88" s="36"/>
      <c r="V88" s="36"/>
      <c r="W88" s="36"/>
      <c r="X8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8" s="36"/>
      <c r="Z88" s="36"/>
      <c r="AA88" s="36"/>
      <c r="AB88" s="39">
        <f>Table223[[#This Row],[الاجمالى ]]-Table223[[#This Row],[حسومات ]]-Table223[[#This Row],[سلف]]-Table223[[#This Row],[تامينات]]</f>
        <v>0</v>
      </c>
      <c r="AC88" s="40"/>
    </row>
    <row r="89" spans="1:29" s="41" customFormat="1" ht="35.1" customHeight="1" x14ac:dyDescent="0.25">
      <c r="A89" s="34" t="str">
        <f>IF(B89="","",SUBTOTAL(3,$B$3:B89))</f>
        <v/>
      </c>
      <c r="B89" s="35"/>
      <c r="C89" s="36"/>
      <c r="D89" s="36"/>
      <c r="E89" s="35"/>
      <c r="F89" s="37"/>
      <c r="G89" s="36"/>
      <c r="H89" s="36"/>
      <c r="I89" s="36"/>
      <c r="J89" s="36"/>
      <c r="K89" s="36"/>
      <c r="L89" s="36"/>
      <c r="M89" s="36"/>
      <c r="N89" s="36"/>
      <c r="O89" s="38"/>
      <c r="P89" s="38"/>
      <c r="Q89" s="38"/>
      <c r="R89" s="36"/>
      <c r="S89" s="36">
        <f>Table223[[#This Row],[الراتب الاساسي ]]+Table223[[#This Row],[بدلات اخري]]/30*Table223[[#This Row],[الجمع]]*1.5</f>
        <v>0</v>
      </c>
      <c r="T89" s="36"/>
      <c r="U89" s="36"/>
      <c r="V89" s="36"/>
      <c r="W89" s="36"/>
      <c r="X8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89" s="36"/>
      <c r="Z89" s="36"/>
      <c r="AA89" s="36"/>
      <c r="AB89" s="39">
        <f>Table223[[#This Row],[الاجمالى ]]-Table223[[#This Row],[حسومات ]]-Table223[[#This Row],[سلف]]-Table223[[#This Row],[تامينات]]</f>
        <v>0</v>
      </c>
      <c r="AC89" s="40"/>
    </row>
    <row r="90" spans="1:29" s="41" customFormat="1" ht="35.1" customHeight="1" x14ac:dyDescent="0.25">
      <c r="A90" s="34" t="str">
        <f>IF(B90="","",SUBTOTAL(3,$B$3:B90))</f>
        <v/>
      </c>
      <c r="B90" s="35"/>
      <c r="C90" s="36"/>
      <c r="D90" s="36"/>
      <c r="E90" s="35"/>
      <c r="F90" s="37"/>
      <c r="G90" s="36"/>
      <c r="H90" s="36"/>
      <c r="I90" s="36"/>
      <c r="J90" s="36"/>
      <c r="K90" s="36"/>
      <c r="L90" s="36"/>
      <c r="M90" s="36"/>
      <c r="N90" s="36"/>
      <c r="O90" s="38"/>
      <c r="P90" s="38"/>
      <c r="Q90" s="38"/>
      <c r="R90" s="36"/>
      <c r="S90" s="36">
        <f>Table223[[#This Row],[الراتب الاساسي ]]+Table223[[#This Row],[بدلات اخري]]/30*Table223[[#This Row],[الجمع]]*1.5</f>
        <v>0</v>
      </c>
      <c r="T90" s="36"/>
      <c r="U90" s="36"/>
      <c r="V90" s="36"/>
      <c r="W90" s="36"/>
      <c r="X9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0" s="36"/>
      <c r="Z90" s="36"/>
      <c r="AA90" s="36"/>
      <c r="AB90" s="39">
        <f>Table223[[#This Row],[الاجمالى ]]-Table223[[#This Row],[حسومات ]]-Table223[[#This Row],[سلف]]-Table223[[#This Row],[تامينات]]</f>
        <v>0</v>
      </c>
      <c r="AC90" s="40"/>
    </row>
    <row r="91" spans="1:29" s="41" customFormat="1" ht="35.1" customHeight="1" x14ac:dyDescent="0.25">
      <c r="A91" s="34" t="str">
        <f>IF(B91="","",SUBTOTAL(3,$B$3:B91))</f>
        <v/>
      </c>
      <c r="B91" s="35"/>
      <c r="C91" s="36"/>
      <c r="D91" s="36"/>
      <c r="E91" s="35"/>
      <c r="F91" s="37"/>
      <c r="G91" s="36"/>
      <c r="H91" s="36"/>
      <c r="I91" s="36"/>
      <c r="J91" s="36"/>
      <c r="K91" s="36"/>
      <c r="L91" s="36"/>
      <c r="M91" s="36"/>
      <c r="N91" s="36"/>
      <c r="O91" s="38"/>
      <c r="P91" s="38"/>
      <c r="Q91" s="38"/>
      <c r="R91" s="36"/>
      <c r="S91" s="36">
        <f>Table223[[#This Row],[الراتب الاساسي ]]+Table223[[#This Row],[بدلات اخري]]/30*Table223[[#This Row],[الجمع]]*1.5</f>
        <v>0</v>
      </c>
      <c r="T91" s="36"/>
      <c r="U91" s="36"/>
      <c r="V91" s="36"/>
      <c r="W91" s="36"/>
      <c r="X9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1" s="36"/>
      <c r="Z91" s="36"/>
      <c r="AA91" s="36"/>
      <c r="AB91" s="39">
        <f>Table223[[#This Row],[الاجمالى ]]-Table223[[#This Row],[حسومات ]]-Table223[[#This Row],[سلف]]-Table223[[#This Row],[تامينات]]</f>
        <v>0</v>
      </c>
      <c r="AC91" s="40"/>
    </row>
    <row r="92" spans="1:29" s="41" customFormat="1" ht="35.1" customHeight="1" x14ac:dyDescent="0.25">
      <c r="A92" s="34" t="str">
        <f>IF(B92="","",SUBTOTAL(3,$B$3:B92))</f>
        <v/>
      </c>
      <c r="B92" s="35"/>
      <c r="C92" s="36"/>
      <c r="D92" s="36"/>
      <c r="E92" s="35"/>
      <c r="F92" s="37"/>
      <c r="G92" s="36"/>
      <c r="H92" s="36"/>
      <c r="I92" s="36"/>
      <c r="J92" s="36"/>
      <c r="K92" s="36"/>
      <c r="L92" s="36"/>
      <c r="M92" s="36"/>
      <c r="N92" s="36"/>
      <c r="O92" s="38"/>
      <c r="P92" s="38"/>
      <c r="Q92" s="38"/>
      <c r="R92" s="36"/>
      <c r="S92" s="36">
        <f>Table223[[#This Row],[الراتب الاساسي ]]+Table223[[#This Row],[بدلات اخري]]/30*Table223[[#This Row],[الجمع]]*1.5</f>
        <v>0</v>
      </c>
      <c r="T92" s="36"/>
      <c r="U92" s="36"/>
      <c r="V92" s="36"/>
      <c r="W92" s="36"/>
      <c r="X9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2" s="36"/>
      <c r="Z92" s="36"/>
      <c r="AA92" s="36"/>
      <c r="AB92" s="39">
        <f>Table223[[#This Row],[الاجمالى ]]-Table223[[#This Row],[حسومات ]]-Table223[[#This Row],[سلف]]-Table223[[#This Row],[تامينات]]</f>
        <v>0</v>
      </c>
      <c r="AC92" s="40"/>
    </row>
    <row r="93" spans="1:29" s="41" customFormat="1" ht="35.1" customHeight="1" x14ac:dyDescent="0.25">
      <c r="A93" s="34" t="str">
        <f>IF(B93="","",SUBTOTAL(3,$B$3:B93))</f>
        <v/>
      </c>
      <c r="B93" s="35"/>
      <c r="C93" s="36"/>
      <c r="D93" s="36"/>
      <c r="E93" s="35"/>
      <c r="F93" s="37"/>
      <c r="G93" s="36"/>
      <c r="H93" s="36"/>
      <c r="I93" s="36"/>
      <c r="J93" s="36"/>
      <c r="K93" s="36"/>
      <c r="L93" s="36"/>
      <c r="M93" s="36"/>
      <c r="N93" s="36"/>
      <c r="O93" s="38"/>
      <c r="P93" s="38"/>
      <c r="Q93" s="38"/>
      <c r="R93" s="36"/>
      <c r="S93" s="36">
        <f>Table223[[#This Row],[الراتب الاساسي ]]+Table223[[#This Row],[بدلات اخري]]/30*Table223[[#This Row],[الجمع]]*1.5</f>
        <v>0</v>
      </c>
      <c r="T93" s="36"/>
      <c r="U93" s="36"/>
      <c r="V93" s="36"/>
      <c r="W93" s="36"/>
      <c r="X9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3" s="36"/>
      <c r="Z93" s="36"/>
      <c r="AA93" s="36"/>
      <c r="AB93" s="39">
        <f>Table223[[#This Row],[الاجمالى ]]-Table223[[#This Row],[حسومات ]]-Table223[[#This Row],[سلف]]-Table223[[#This Row],[تامينات]]</f>
        <v>0</v>
      </c>
      <c r="AC93" s="40"/>
    </row>
    <row r="94" spans="1:29" s="41" customFormat="1" ht="35.1" customHeight="1" x14ac:dyDescent="0.25">
      <c r="A94" s="34" t="str">
        <f>IF(B94="","",SUBTOTAL(3,$B$3:B94))</f>
        <v/>
      </c>
      <c r="B94" s="35"/>
      <c r="C94" s="36"/>
      <c r="D94" s="36"/>
      <c r="E94" s="35"/>
      <c r="F94" s="37"/>
      <c r="G94" s="36"/>
      <c r="H94" s="36"/>
      <c r="I94" s="36"/>
      <c r="J94" s="36"/>
      <c r="K94" s="36"/>
      <c r="L94" s="36"/>
      <c r="M94" s="36"/>
      <c r="N94" s="36"/>
      <c r="O94" s="38"/>
      <c r="P94" s="38"/>
      <c r="Q94" s="38"/>
      <c r="R94" s="36"/>
      <c r="S94" s="36">
        <f>Table223[[#This Row],[الراتب الاساسي ]]+Table223[[#This Row],[بدلات اخري]]/30*Table223[[#This Row],[الجمع]]*1.5</f>
        <v>0</v>
      </c>
      <c r="T94" s="36"/>
      <c r="U94" s="36"/>
      <c r="V94" s="36"/>
      <c r="W94" s="36"/>
      <c r="X9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4" s="36"/>
      <c r="Z94" s="36"/>
      <c r="AA94" s="36"/>
      <c r="AB94" s="39">
        <f>Table223[[#This Row],[الاجمالى ]]-Table223[[#This Row],[حسومات ]]-Table223[[#This Row],[سلف]]-Table223[[#This Row],[تامينات]]</f>
        <v>0</v>
      </c>
      <c r="AC94" s="40"/>
    </row>
    <row r="95" spans="1:29" s="41" customFormat="1" ht="35.1" customHeight="1" x14ac:dyDescent="0.25">
      <c r="A95" s="34" t="str">
        <f>IF(B95="","",SUBTOTAL(3,$B$3:B95))</f>
        <v/>
      </c>
      <c r="B95" s="35"/>
      <c r="C95" s="36"/>
      <c r="D95" s="36"/>
      <c r="E95" s="35"/>
      <c r="F95" s="37"/>
      <c r="G95" s="36"/>
      <c r="H95" s="36"/>
      <c r="I95" s="36"/>
      <c r="J95" s="36"/>
      <c r="K95" s="36"/>
      <c r="L95" s="36"/>
      <c r="M95" s="36"/>
      <c r="N95" s="36"/>
      <c r="O95" s="38"/>
      <c r="P95" s="38"/>
      <c r="Q95" s="38"/>
      <c r="R95" s="36"/>
      <c r="S95" s="36">
        <f>Table223[[#This Row],[الراتب الاساسي ]]+Table223[[#This Row],[بدلات اخري]]/30*Table223[[#This Row],[الجمع]]*1.5</f>
        <v>0</v>
      </c>
      <c r="T95" s="36"/>
      <c r="U95" s="36"/>
      <c r="V95" s="36"/>
      <c r="W95" s="36"/>
      <c r="X9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5" s="36"/>
      <c r="Z95" s="36"/>
      <c r="AA95" s="36"/>
      <c r="AB95" s="39">
        <f>Table223[[#This Row],[الاجمالى ]]-Table223[[#This Row],[حسومات ]]-Table223[[#This Row],[سلف]]-Table223[[#This Row],[تامينات]]</f>
        <v>0</v>
      </c>
      <c r="AC95" s="40"/>
    </row>
    <row r="96" spans="1:29" s="41" customFormat="1" ht="35.1" customHeight="1" x14ac:dyDescent="0.25">
      <c r="A96" s="34" t="str">
        <f>IF(B96="","",SUBTOTAL(3,$B$3:B96))</f>
        <v/>
      </c>
      <c r="B96" s="35"/>
      <c r="C96" s="36"/>
      <c r="D96" s="36"/>
      <c r="E96" s="35"/>
      <c r="F96" s="37"/>
      <c r="G96" s="36"/>
      <c r="H96" s="36"/>
      <c r="I96" s="36"/>
      <c r="J96" s="36"/>
      <c r="K96" s="36"/>
      <c r="L96" s="36"/>
      <c r="M96" s="36"/>
      <c r="N96" s="36"/>
      <c r="O96" s="38"/>
      <c r="P96" s="38"/>
      <c r="Q96" s="38"/>
      <c r="R96" s="36"/>
      <c r="S96" s="36">
        <f>Table223[[#This Row],[الراتب الاساسي ]]+Table223[[#This Row],[بدلات اخري]]/30*Table223[[#This Row],[الجمع]]*1.5</f>
        <v>0</v>
      </c>
      <c r="T96" s="36"/>
      <c r="U96" s="36"/>
      <c r="V96" s="36"/>
      <c r="W96" s="36"/>
      <c r="X9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6" s="36"/>
      <c r="Z96" s="36"/>
      <c r="AA96" s="36"/>
      <c r="AB96" s="39">
        <f>Table223[[#This Row],[الاجمالى ]]-Table223[[#This Row],[حسومات ]]-Table223[[#This Row],[سلف]]-Table223[[#This Row],[تامينات]]</f>
        <v>0</v>
      </c>
      <c r="AC96" s="40"/>
    </row>
    <row r="97" spans="1:29" s="41" customFormat="1" ht="35.1" customHeight="1" x14ac:dyDescent="0.25">
      <c r="A97" s="34" t="str">
        <f>IF(B97="","",SUBTOTAL(3,$B$3:B97))</f>
        <v/>
      </c>
      <c r="B97" s="35"/>
      <c r="C97" s="36"/>
      <c r="D97" s="36"/>
      <c r="E97" s="35"/>
      <c r="F97" s="37"/>
      <c r="G97" s="36"/>
      <c r="H97" s="36"/>
      <c r="I97" s="36"/>
      <c r="J97" s="36"/>
      <c r="K97" s="36"/>
      <c r="L97" s="36"/>
      <c r="M97" s="36"/>
      <c r="N97" s="36"/>
      <c r="O97" s="38"/>
      <c r="P97" s="38"/>
      <c r="Q97" s="38"/>
      <c r="R97" s="36"/>
      <c r="S97" s="36">
        <f>Table223[[#This Row],[الراتب الاساسي ]]+Table223[[#This Row],[بدلات اخري]]/30*Table223[[#This Row],[الجمع]]*1.5</f>
        <v>0</v>
      </c>
      <c r="T97" s="36"/>
      <c r="U97" s="36"/>
      <c r="V97" s="36"/>
      <c r="W97" s="36"/>
      <c r="X9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7" s="36"/>
      <c r="Z97" s="36"/>
      <c r="AA97" s="36"/>
      <c r="AB97" s="39">
        <f>Table223[[#This Row],[الاجمالى ]]-Table223[[#This Row],[حسومات ]]-Table223[[#This Row],[سلف]]-Table223[[#This Row],[تامينات]]</f>
        <v>0</v>
      </c>
      <c r="AC97" s="40"/>
    </row>
    <row r="98" spans="1:29" s="41" customFormat="1" ht="35.1" customHeight="1" x14ac:dyDescent="0.25">
      <c r="A98" s="34" t="str">
        <f>IF(B98="","",SUBTOTAL(3,$B$3:B98))</f>
        <v/>
      </c>
      <c r="B98" s="35"/>
      <c r="C98" s="36"/>
      <c r="D98" s="36"/>
      <c r="E98" s="35"/>
      <c r="F98" s="37"/>
      <c r="G98" s="36"/>
      <c r="H98" s="36"/>
      <c r="I98" s="36"/>
      <c r="J98" s="36"/>
      <c r="K98" s="36"/>
      <c r="L98" s="36"/>
      <c r="M98" s="36"/>
      <c r="N98" s="36"/>
      <c r="O98" s="38"/>
      <c r="P98" s="38"/>
      <c r="Q98" s="38"/>
      <c r="R98" s="36"/>
      <c r="S98" s="36">
        <f>Table223[[#This Row],[الراتب الاساسي ]]+Table223[[#This Row],[بدلات اخري]]/30*Table223[[#This Row],[الجمع]]*1.5</f>
        <v>0</v>
      </c>
      <c r="T98" s="36"/>
      <c r="U98" s="36"/>
      <c r="V98" s="36"/>
      <c r="W98" s="36"/>
      <c r="X9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8" s="36"/>
      <c r="Z98" s="36"/>
      <c r="AA98" s="36"/>
      <c r="AB98" s="39">
        <f>Table223[[#This Row],[الاجمالى ]]-Table223[[#This Row],[حسومات ]]-Table223[[#This Row],[سلف]]-Table223[[#This Row],[تامينات]]</f>
        <v>0</v>
      </c>
      <c r="AC98" s="40"/>
    </row>
    <row r="99" spans="1:29" s="41" customFormat="1" ht="35.1" customHeight="1" x14ac:dyDescent="0.25">
      <c r="A99" s="34" t="str">
        <f>IF(B99="","",SUBTOTAL(3,$B$3:B99))</f>
        <v/>
      </c>
      <c r="B99" s="35"/>
      <c r="C99" s="36"/>
      <c r="D99" s="36"/>
      <c r="E99" s="35"/>
      <c r="F99" s="37"/>
      <c r="G99" s="36"/>
      <c r="H99" s="36"/>
      <c r="I99" s="36"/>
      <c r="J99" s="36"/>
      <c r="K99" s="36"/>
      <c r="L99" s="36"/>
      <c r="M99" s="36"/>
      <c r="N99" s="36"/>
      <c r="O99" s="38"/>
      <c r="P99" s="38"/>
      <c r="Q99" s="38"/>
      <c r="R99" s="36"/>
      <c r="S99" s="36">
        <f>Table223[[#This Row],[الراتب الاساسي ]]+Table223[[#This Row],[بدلات اخري]]/30*Table223[[#This Row],[الجمع]]*1.5</f>
        <v>0</v>
      </c>
      <c r="T99" s="36"/>
      <c r="U99" s="36"/>
      <c r="V99" s="36"/>
      <c r="W99" s="36"/>
      <c r="X9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99" s="36"/>
      <c r="Z99" s="36"/>
      <c r="AA99" s="36"/>
      <c r="AB99" s="39">
        <f>Table223[[#This Row],[الاجمالى ]]-Table223[[#This Row],[حسومات ]]-Table223[[#This Row],[سلف]]-Table223[[#This Row],[تامينات]]</f>
        <v>0</v>
      </c>
      <c r="AC99" s="40"/>
    </row>
    <row r="100" spans="1:29" s="41" customFormat="1" ht="35.1" customHeight="1" x14ac:dyDescent="0.25">
      <c r="A100" s="34" t="str">
        <f>IF(B100="","",SUBTOTAL(3,$B$3:B100))</f>
        <v/>
      </c>
      <c r="B100" s="35"/>
      <c r="C100" s="36"/>
      <c r="D100" s="36"/>
      <c r="E100" s="35"/>
      <c r="F100" s="37"/>
      <c r="G100" s="36"/>
      <c r="H100" s="36"/>
      <c r="I100" s="36"/>
      <c r="J100" s="36"/>
      <c r="K100" s="36"/>
      <c r="L100" s="36"/>
      <c r="M100" s="36"/>
      <c r="N100" s="36"/>
      <c r="O100" s="38"/>
      <c r="P100" s="38"/>
      <c r="Q100" s="38"/>
      <c r="R100" s="36"/>
      <c r="S100" s="36">
        <f>Table223[[#This Row],[الراتب الاساسي ]]+Table223[[#This Row],[بدلات اخري]]/30*Table223[[#This Row],[الجمع]]*1.5</f>
        <v>0</v>
      </c>
      <c r="T100" s="36"/>
      <c r="U100" s="36"/>
      <c r="V100" s="36"/>
      <c r="W100" s="36"/>
      <c r="X10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0" s="36"/>
      <c r="Z100" s="36"/>
      <c r="AA100" s="36"/>
      <c r="AB100" s="39">
        <f>Table223[[#This Row],[الاجمالى ]]-Table223[[#This Row],[حسومات ]]-Table223[[#This Row],[سلف]]-Table223[[#This Row],[تامينات]]</f>
        <v>0</v>
      </c>
      <c r="AC100" s="40"/>
    </row>
    <row r="101" spans="1:29" s="41" customFormat="1" ht="35.1" customHeight="1" x14ac:dyDescent="0.25">
      <c r="A101" s="34" t="str">
        <f>IF(B101="","",SUBTOTAL(3,$B$3:B101))</f>
        <v/>
      </c>
      <c r="B101" s="35"/>
      <c r="C101" s="36"/>
      <c r="D101" s="36"/>
      <c r="E101" s="35"/>
      <c r="F101" s="37"/>
      <c r="G101" s="36"/>
      <c r="H101" s="36"/>
      <c r="I101" s="36"/>
      <c r="J101" s="36"/>
      <c r="K101" s="36"/>
      <c r="L101" s="36"/>
      <c r="M101" s="36"/>
      <c r="N101" s="36"/>
      <c r="O101" s="38"/>
      <c r="P101" s="38"/>
      <c r="Q101" s="38"/>
      <c r="R101" s="36"/>
      <c r="S101" s="36">
        <f>Table223[[#This Row],[الراتب الاساسي ]]+Table223[[#This Row],[بدلات اخري]]/30*Table223[[#This Row],[الجمع]]*1.5</f>
        <v>0</v>
      </c>
      <c r="T101" s="36"/>
      <c r="U101" s="36"/>
      <c r="V101" s="36"/>
      <c r="W101" s="36"/>
      <c r="X10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1" s="36"/>
      <c r="Z101" s="36"/>
      <c r="AA101" s="36"/>
      <c r="AB101" s="39">
        <f>Table223[[#This Row],[الاجمالى ]]-Table223[[#This Row],[حسومات ]]-Table223[[#This Row],[سلف]]-Table223[[#This Row],[تامينات]]</f>
        <v>0</v>
      </c>
      <c r="AC101" s="40"/>
    </row>
    <row r="102" spans="1:29" s="41" customFormat="1" ht="35.1" customHeight="1" x14ac:dyDescent="0.25">
      <c r="A102" s="34" t="str">
        <f>IF(B102="","",SUBTOTAL(3,$B$3:B102))</f>
        <v/>
      </c>
      <c r="B102" s="35"/>
      <c r="C102" s="36"/>
      <c r="D102" s="36"/>
      <c r="E102" s="35"/>
      <c r="F102" s="37"/>
      <c r="G102" s="36"/>
      <c r="H102" s="36"/>
      <c r="I102" s="36"/>
      <c r="J102" s="36"/>
      <c r="K102" s="36"/>
      <c r="L102" s="36"/>
      <c r="M102" s="36"/>
      <c r="N102" s="36"/>
      <c r="O102" s="38"/>
      <c r="P102" s="38"/>
      <c r="Q102" s="38"/>
      <c r="R102" s="36"/>
      <c r="S102" s="36">
        <f>Table223[[#This Row],[الراتب الاساسي ]]+Table223[[#This Row],[بدلات اخري]]/30*Table223[[#This Row],[الجمع]]*1.5</f>
        <v>0</v>
      </c>
      <c r="T102" s="36"/>
      <c r="U102" s="36"/>
      <c r="V102" s="36"/>
      <c r="W102" s="36"/>
      <c r="X10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2" s="36"/>
      <c r="Z102" s="36"/>
      <c r="AA102" s="36"/>
      <c r="AB102" s="39">
        <f>Table223[[#This Row],[الاجمالى ]]-Table223[[#This Row],[حسومات ]]-Table223[[#This Row],[سلف]]-Table223[[#This Row],[تامينات]]</f>
        <v>0</v>
      </c>
      <c r="AC102" s="40"/>
    </row>
    <row r="103" spans="1:29" s="41" customFormat="1" ht="35.1" customHeight="1" x14ac:dyDescent="0.25">
      <c r="A103" s="34" t="str">
        <f>IF(B103="","",SUBTOTAL(3,$B$3:B103))</f>
        <v/>
      </c>
      <c r="B103" s="35"/>
      <c r="C103" s="36"/>
      <c r="D103" s="36"/>
      <c r="E103" s="35"/>
      <c r="F103" s="37"/>
      <c r="G103" s="36"/>
      <c r="H103" s="36"/>
      <c r="I103" s="36"/>
      <c r="J103" s="36"/>
      <c r="K103" s="36"/>
      <c r="L103" s="36"/>
      <c r="M103" s="36"/>
      <c r="N103" s="36"/>
      <c r="O103" s="38"/>
      <c r="P103" s="38"/>
      <c r="Q103" s="38"/>
      <c r="R103" s="36"/>
      <c r="S103" s="36">
        <f>Table223[[#This Row],[الراتب الاساسي ]]+Table223[[#This Row],[بدلات اخري]]/30*Table223[[#This Row],[الجمع]]*1.5</f>
        <v>0</v>
      </c>
      <c r="T103" s="36"/>
      <c r="U103" s="36"/>
      <c r="V103" s="36"/>
      <c r="W103" s="36"/>
      <c r="X10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3" s="36"/>
      <c r="Z103" s="36"/>
      <c r="AA103" s="36"/>
      <c r="AB103" s="39">
        <f>Table223[[#This Row],[الاجمالى ]]-Table223[[#This Row],[حسومات ]]-Table223[[#This Row],[سلف]]-Table223[[#This Row],[تامينات]]</f>
        <v>0</v>
      </c>
      <c r="AC103" s="40"/>
    </row>
    <row r="104" spans="1:29" s="41" customFormat="1" ht="35.1" customHeight="1" x14ac:dyDescent="0.25">
      <c r="A104" s="34" t="str">
        <f>IF(B104="","",SUBTOTAL(3,$B$3:B104))</f>
        <v/>
      </c>
      <c r="B104" s="35"/>
      <c r="C104" s="36"/>
      <c r="D104" s="36"/>
      <c r="E104" s="35"/>
      <c r="F104" s="37"/>
      <c r="G104" s="36"/>
      <c r="H104" s="36"/>
      <c r="I104" s="36"/>
      <c r="J104" s="36"/>
      <c r="K104" s="36"/>
      <c r="L104" s="36"/>
      <c r="M104" s="36"/>
      <c r="N104" s="36"/>
      <c r="O104" s="38"/>
      <c r="P104" s="38"/>
      <c r="Q104" s="38"/>
      <c r="R104" s="36"/>
      <c r="S104" s="36">
        <f>Table223[[#This Row],[الراتب الاساسي ]]+Table223[[#This Row],[بدلات اخري]]/30*Table223[[#This Row],[الجمع]]*1.5</f>
        <v>0</v>
      </c>
      <c r="T104" s="36"/>
      <c r="U104" s="36"/>
      <c r="V104" s="36"/>
      <c r="W104" s="36"/>
      <c r="X10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4" s="36"/>
      <c r="Z104" s="36"/>
      <c r="AA104" s="36"/>
      <c r="AB104" s="39">
        <f>Table223[[#This Row],[الاجمالى ]]-Table223[[#This Row],[حسومات ]]-Table223[[#This Row],[سلف]]-Table223[[#This Row],[تامينات]]</f>
        <v>0</v>
      </c>
      <c r="AC104" s="40"/>
    </row>
    <row r="105" spans="1:29" s="41" customFormat="1" ht="35.1" customHeight="1" x14ac:dyDescent="0.25">
      <c r="A105" s="34" t="str">
        <f>IF(B105="","",SUBTOTAL(3,$B$3:B105))</f>
        <v/>
      </c>
      <c r="B105" s="35"/>
      <c r="C105" s="36"/>
      <c r="D105" s="36"/>
      <c r="E105" s="35"/>
      <c r="F105" s="37"/>
      <c r="G105" s="36"/>
      <c r="H105" s="36"/>
      <c r="I105" s="36"/>
      <c r="J105" s="36"/>
      <c r="K105" s="36"/>
      <c r="L105" s="36"/>
      <c r="M105" s="36"/>
      <c r="N105" s="36"/>
      <c r="O105" s="38"/>
      <c r="P105" s="38"/>
      <c r="Q105" s="38"/>
      <c r="R105" s="36"/>
      <c r="S105" s="36">
        <f>Table223[[#This Row],[الراتب الاساسي ]]+Table223[[#This Row],[بدلات اخري]]/30*Table223[[#This Row],[الجمع]]*1.5</f>
        <v>0</v>
      </c>
      <c r="T105" s="36"/>
      <c r="U105" s="36"/>
      <c r="V105" s="36"/>
      <c r="W105" s="36"/>
      <c r="X10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5" s="36"/>
      <c r="Z105" s="36"/>
      <c r="AA105" s="36"/>
      <c r="AB105" s="39">
        <f>Table223[[#This Row],[الاجمالى ]]-Table223[[#This Row],[حسومات ]]-Table223[[#This Row],[سلف]]-Table223[[#This Row],[تامينات]]</f>
        <v>0</v>
      </c>
      <c r="AC105" s="40"/>
    </row>
    <row r="106" spans="1:29" s="41" customFormat="1" ht="35.1" customHeight="1" x14ac:dyDescent="0.25">
      <c r="A106" s="34" t="str">
        <f>IF(B106="","",SUBTOTAL(3,$B$3:B106))</f>
        <v/>
      </c>
      <c r="B106" s="35"/>
      <c r="C106" s="36"/>
      <c r="D106" s="36"/>
      <c r="E106" s="35"/>
      <c r="F106" s="37"/>
      <c r="G106" s="36"/>
      <c r="H106" s="36"/>
      <c r="I106" s="36"/>
      <c r="J106" s="36"/>
      <c r="K106" s="36"/>
      <c r="L106" s="36"/>
      <c r="M106" s="36"/>
      <c r="N106" s="36"/>
      <c r="O106" s="38"/>
      <c r="P106" s="38"/>
      <c r="Q106" s="38"/>
      <c r="R106" s="36"/>
      <c r="S106" s="36">
        <f>Table223[[#This Row],[الراتب الاساسي ]]+Table223[[#This Row],[بدلات اخري]]/30*Table223[[#This Row],[الجمع]]*1.5</f>
        <v>0</v>
      </c>
      <c r="T106" s="36"/>
      <c r="U106" s="36"/>
      <c r="V106" s="36"/>
      <c r="W106" s="36"/>
      <c r="X10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6" s="36"/>
      <c r="Z106" s="36"/>
      <c r="AA106" s="36"/>
      <c r="AB106" s="39">
        <f>Table223[[#This Row],[الاجمالى ]]-Table223[[#This Row],[حسومات ]]-Table223[[#This Row],[سلف]]-Table223[[#This Row],[تامينات]]</f>
        <v>0</v>
      </c>
      <c r="AC106" s="40"/>
    </row>
    <row r="107" spans="1:29" s="41" customFormat="1" ht="35.1" customHeight="1" x14ac:dyDescent="0.25">
      <c r="A107" s="34" t="str">
        <f>IF(B107="","",SUBTOTAL(3,$B$3:B107))</f>
        <v/>
      </c>
      <c r="B107" s="35"/>
      <c r="C107" s="36"/>
      <c r="D107" s="36"/>
      <c r="E107" s="35"/>
      <c r="F107" s="37"/>
      <c r="G107" s="36"/>
      <c r="H107" s="36"/>
      <c r="I107" s="36"/>
      <c r="J107" s="36"/>
      <c r="K107" s="36"/>
      <c r="L107" s="36"/>
      <c r="M107" s="36"/>
      <c r="N107" s="36"/>
      <c r="O107" s="38"/>
      <c r="P107" s="38"/>
      <c r="Q107" s="38"/>
      <c r="R107" s="36"/>
      <c r="S107" s="36">
        <f>Table223[[#This Row],[الراتب الاساسي ]]+Table223[[#This Row],[بدلات اخري]]/30*Table223[[#This Row],[الجمع]]*1.5</f>
        <v>0</v>
      </c>
      <c r="T107" s="36"/>
      <c r="U107" s="36"/>
      <c r="V107" s="36"/>
      <c r="W107" s="36"/>
      <c r="X10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7" s="36"/>
      <c r="Z107" s="36"/>
      <c r="AA107" s="36"/>
      <c r="AB107" s="39">
        <f>Table223[[#This Row],[الاجمالى ]]-Table223[[#This Row],[حسومات ]]-Table223[[#This Row],[سلف]]-Table223[[#This Row],[تامينات]]</f>
        <v>0</v>
      </c>
      <c r="AC107" s="40"/>
    </row>
    <row r="108" spans="1:29" s="41" customFormat="1" ht="35.1" customHeight="1" x14ac:dyDescent="0.25">
      <c r="A108" s="34" t="str">
        <f>IF(B108="","",SUBTOTAL(3,$B$3:B108))</f>
        <v/>
      </c>
      <c r="B108" s="35"/>
      <c r="C108" s="36"/>
      <c r="D108" s="36"/>
      <c r="E108" s="35"/>
      <c r="F108" s="37"/>
      <c r="G108" s="36"/>
      <c r="H108" s="36"/>
      <c r="I108" s="36"/>
      <c r="J108" s="36"/>
      <c r="K108" s="36"/>
      <c r="L108" s="36"/>
      <c r="M108" s="36"/>
      <c r="N108" s="36"/>
      <c r="O108" s="38"/>
      <c r="P108" s="38"/>
      <c r="Q108" s="38"/>
      <c r="R108" s="36"/>
      <c r="S108" s="36">
        <f>Table223[[#This Row],[الراتب الاساسي ]]+Table223[[#This Row],[بدلات اخري]]/30*Table223[[#This Row],[الجمع]]*1.5</f>
        <v>0</v>
      </c>
      <c r="T108" s="36"/>
      <c r="U108" s="36"/>
      <c r="V108" s="36"/>
      <c r="W108" s="36"/>
      <c r="X10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8" s="36"/>
      <c r="Z108" s="36"/>
      <c r="AA108" s="36"/>
      <c r="AB108" s="39">
        <f>Table223[[#This Row],[الاجمالى ]]-Table223[[#This Row],[حسومات ]]-Table223[[#This Row],[سلف]]-Table223[[#This Row],[تامينات]]</f>
        <v>0</v>
      </c>
      <c r="AC108" s="40"/>
    </row>
    <row r="109" spans="1:29" s="41" customFormat="1" ht="35.1" customHeight="1" x14ac:dyDescent="0.25">
      <c r="A109" s="34" t="str">
        <f>IF(B109="","",SUBTOTAL(3,$B$3:B109))</f>
        <v/>
      </c>
      <c r="B109" s="35"/>
      <c r="C109" s="36"/>
      <c r="D109" s="36"/>
      <c r="E109" s="35"/>
      <c r="F109" s="37"/>
      <c r="G109" s="36"/>
      <c r="H109" s="36"/>
      <c r="I109" s="36"/>
      <c r="J109" s="36"/>
      <c r="K109" s="36"/>
      <c r="L109" s="36"/>
      <c r="M109" s="36"/>
      <c r="N109" s="36"/>
      <c r="O109" s="38"/>
      <c r="P109" s="38"/>
      <c r="Q109" s="38"/>
      <c r="R109" s="36"/>
      <c r="S109" s="36">
        <f>Table223[[#This Row],[الراتب الاساسي ]]+Table223[[#This Row],[بدلات اخري]]/30*Table223[[#This Row],[الجمع]]*1.5</f>
        <v>0</v>
      </c>
      <c r="T109" s="36"/>
      <c r="U109" s="36"/>
      <c r="V109" s="36"/>
      <c r="W109" s="36"/>
      <c r="X10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09" s="36"/>
      <c r="Z109" s="36"/>
      <c r="AA109" s="36"/>
      <c r="AB109" s="39">
        <f>Table223[[#This Row],[الاجمالى ]]-Table223[[#This Row],[حسومات ]]-Table223[[#This Row],[سلف]]-Table223[[#This Row],[تامينات]]</f>
        <v>0</v>
      </c>
      <c r="AC109" s="40"/>
    </row>
    <row r="110" spans="1:29" s="41" customFormat="1" ht="35.1" customHeight="1" x14ac:dyDescent="0.25">
      <c r="A110" s="34" t="str">
        <f>IF(B110="","",SUBTOTAL(3,$B$3:B110))</f>
        <v/>
      </c>
      <c r="B110" s="35"/>
      <c r="C110" s="36"/>
      <c r="D110" s="36"/>
      <c r="E110" s="35"/>
      <c r="F110" s="37"/>
      <c r="G110" s="36"/>
      <c r="H110" s="36"/>
      <c r="I110" s="36"/>
      <c r="J110" s="36"/>
      <c r="K110" s="36"/>
      <c r="L110" s="36"/>
      <c r="M110" s="36"/>
      <c r="N110" s="36"/>
      <c r="O110" s="38"/>
      <c r="P110" s="38"/>
      <c r="Q110" s="38"/>
      <c r="R110" s="36"/>
      <c r="S110" s="36">
        <f>Table223[[#This Row],[الراتب الاساسي ]]+Table223[[#This Row],[بدلات اخري]]/30*Table223[[#This Row],[الجمع]]*1.5</f>
        <v>0</v>
      </c>
      <c r="T110" s="36"/>
      <c r="U110" s="36"/>
      <c r="V110" s="36"/>
      <c r="W110" s="36"/>
      <c r="X11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0" s="36"/>
      <c r="Z110" s="36"/>
      <c r="AA110" s="36"/>
      <c r="AB110" s="39">
        <f>Table223[[#This Row],[الاجمالى ]]-Table223[[#This Row],[حسومات ]]-Table223[[#This Row],[سلف]]-Table223[[#This Row],[تامينات]]</f>
        <v>0</v>
      </c>
      <c r="AC110" s="40"/>
    </row>
    <row r="111" spans="1:29" s="41" customFormat="1" ht="35.1" customHeight="1" x14ac:dyDescent="0.25">
      <c r="A111" s="34" t="str">
        <f>IF(B111="","",SUBTOTAL(3,$B$3:B111))</f>
        <v/>
      </c>
      <c r="B111" s="35"/>
      <c r="C111" s="36"/>
      <c r="D111" s="36"/>
      <c r="E111" s="35"/>
      <c r="F111" s="37"/>
      <c r="G111" s="36"/>
      <c r="H111" s="36"/>
      <c r="I111" s="36"/>
      <c r="J111" s="36"/>
      <c r="K111" s="36"/>
      <c r="L111" s="36"/>
      <c r="M111" s="36"/>
      <c r="N111" s="36"/>
      <c r="O111" s="38"/>
      <c r="P111" s="38"/>
      <c r="Q111" s="38"/>
      <c r="R111" s="36"/>
      <c r="S111" s="36">
        <f>Table223[[#This Row],[الراتب الاساسي ]]+Table223[[#This Row],[بدلات اخري]]/30*Table223[[#This Row],[الجمع]]*1.5</f>
        <v>0</v>
      </c>
      <c r="T111" s="36"/>
      <c r="U111" s="36"/>
      <c r="V111" s="36"/>
      <c r="W111" s="36"/>
      <c r="X11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1" s="36"/>
      <c r="Z111" s="36"/>
      <c r="AA111" s="36"/>
      <c r="AB111" s="39">
        <f>Table223[[#This Row],[الاجمالى ]]-Table223[[#This Row],[حسومات ]]-Table223[[#This Row],[سلف]]-Table223[[#This Row],[تامينات]]</f>
        <v>0</v>
      </c>
      <c r="AC111" s="40"/>
    </row>
    <row r="112" spans="1:29" s="41" customFormat="1" ht="35.1" customHeight="1" x14ac:dyDescent="0.25">
      <c r="A112" s="34" t="str">
        <f>IF(B112="","",SUBTOTAL(3,$B$3:B112))</f>
        <v/>
      </c>
      <c r="B112" s="35"/>
      <c r="C112" s="36"/>
      <c r="D112" s="36"/>
      <c r="E112" s="35"/>
      <c r="F112" s="37"/>
      <c r="G112" s="36"/>
      <c r="H112" s="36"/>
      <c r="I112" s="36"/>
      <c r="J112" s="36"/>
      <c r="K112" s="36"/>
      <c r="L112" s="36"/>
      <c r="M112" s="36"/>
      <c r="N112" s="36"/>
      <c r="O112" s="38"/>
      <c r="P112" s="38"/>
      <c r="Q112" s="38"/>
      <c r="R112" s="36"/>
      <c r="S112" s="36">
        <f>Table223[[#This Row],[الراتب الاساسي ]]+Table223[[#This Row],[بدلات اخري]]/30*Table223[[#This Row],[الجمع]]*1.5</f>
        <v>0</v>
      </c>
      <c r="T112" s="36"/>
      <c r="U112" s="36"/>
      <c r="V112" s="36"/>
      <c r="W112" s="36"/>
      <c r="X11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2" s="36"/>
      <c r="Z112" s="36"/>
      <c r="AA112" s="36"/>
      <c r="AB112" s="39">
        <f>Table223[[#This Row],[الاجمالى ]]-Table223[[#This Row],[حسومات ]]-Table223[[#This Row],[سلف]]-Table223[[#This Row],[تامينات]]</f>
        <v>0</v>
      </c>
      <c r="AC112" s="40"/>
    </row>
    <row r="113" spans="1:29" s="41" customFormat="1" ht="35.1" customHeight="1" x14ac:dyDescent="0.25">
      <c r="A113" s="34" t="str">
        <f>IF(B113="","",SUBTOTAL(3,$B$3:B113))</f>
        <v/>
      </c>
      <c r="B113" s="35"/>
      <c r="C113" s="36"/>
      <c r="D113" s="36"/>
      <c r="E113" s="35"/>
      <c r="F113" s="37"/>
      <c r="G113" s="36"/>
      <c r="H113" s="36"/>
      <c r="I113" s="36"/>
      <c r="J113" s="36"/>
      <c r="K113" s="36"/>
      <c r="L113" s="36"/>
      <c r="M113" s="36"/>
      <c r="N113" s="36"/>
      <c r="O113" s="38"/>
      <c r="P113" s="38"/>
      <c r="Q113" s="38"/>
      <c r="R113" s="36"/>
      <c r="S113" s="36">
        <f>Table223[[#This Row],[الراتب الاساسي ]]+Table223[[#This Row],[بدلات اخري]]/30*Table223[[#This Row],[الجمع]]*1.5</f>
        <v>0</v>
      </c>
      <c r="T113" s="36"/>
      <c r="U113" s="36"/>
      <c r="V113" s="36"/>
      <c r="W113" s="36"/>
      <c r="X11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3" s="36"/>
      <c r="Z113" s="36"/>
      <c r="AA113" s="36"/>
      <c r="AB113" s="39">
        <f>Table223[[#This Row],[الاجمالى ]]-Table223[[#This Row],[حسومات ]]-Table223[[#This Row],[سلف]]-Table223[[#This Row],[تامينات]]</f>
        <v>0</v>
      </c>
      <c r="AC113" s="40"/>
    </row>
    <row r="114" spans="1:29" s="41" customFormat="1" ht="35.1" customHeight="1" x14ac:dyDescent="0.25">
      <c r="A114" s="34" t="str">
        <f>IF(B114="","",SUBTOTAL(3,$B$3:B114))</f>
        <v/>
      </c>
      <c r="B114" s="35"/>
      <c r="C114" s="36"/>
      <c r="D114" s="36"/>
      <c r="E114" s="35"/>
      <c r="F114" s="37"/>
      <c r="G114" s="36"/>
      <c r="H114" s="36"/>
      <c r="I114" s="36"/>
      <c r="J114" s="36"/>
      <c r="K114" s="36"/>
      <c r="L114" s="36"/>
      <c r="M114" s="36"/>
      <c r="N114" s="36"/>
      <c r="O114" s="38"/>
      <c r="P114" s="38"/>
      <c r="Q114" s="38"/>
      <c r="R114" s="36"/>
      <c r="S114" s="36">
        <f>Table223[[#This Row],[الراتب الاساسي ]]+Table223[[#This Row],[بدلات اخري]]/30*Table223[[#This Row],[الجمع]]*1.5</f>
        <v>0</v>
      </c>
      <c r="T114" s="36"/>
      <c r="U114" s="36"/>
      <c r="V114" s="36"/>
      <c r="W114" s="36"/>
      <c r="X11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4" s="36"/>
      <c r="Z114" s="36"/>
      <c r="AA114" s="36"/>
      <c r="AB114" s="39">
        <f>Table223[[#This Row],[الاجمالى ]]-Table223[[#This Row],[حسومات ]]-Table223[[#This Row],[سلف]]-Table223[[#This Row],[تامينات]]</f>
        <v>0</v>
      </c>
      <c r="AC114" s="40"/>
    </row>
    <row r="115" spans="1:29" s="41" customFormat="1" ht="35.1" customHeight="1" x14ac:dyDescent="0.25">
      <c r="A115" s="34" t="str">
        <f>IF(B115="","",SUBTOTAL(3,$B$3:B115))</f>
        <v/>
      </c>
      <c r="B115" s="35"/>
      <c r="C115" s="36"/>
      <c r="D115" s="36"/>
      <c r="E115" s="35"/>
      <c r="F115" s="37"/>
      <c r="G115" s="36"/>
      <c r="H115" s="36"/>
      <c r="I115" s="36"/>
      <c r="J115" s="36"/>
      <c r="K115" s="36"/>
      <c r="L115" s="36"/>
      <c r="M115" s="36"/>
      <c r="N115" s="36"/>
      <c r="O115" s="38"/>
      <c r="P115" s="38"/>
      <c r="Q115" s="38"/>
      <c r="R115" s="36"/>
      <c r="S115" s="36">
        <f>Table223[[#This Row],[الراتب الاساسي ]]+Table223[[#This Row],[بدلات اخري]]/30*Table223[[#This Row],[الجمع]]*1.5</f>
        <v>0</v>
      </c>
      <c r="T115" s="36"/>
      <c r="U115" s="36"/>
      <c r="V115" s="36"/>
      <c r="W115" s="36"/>
      <c r="X11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5" s="36"/>
      <c r="Z115" s="36"/>
      <c r="AA115" s="36"/>
      <c r="AB115" s="39">
        <f>Table223[[#This Row],[الاجمالى ]]-Table223[[#This Row],[حسومات ]]-Table223[[#This Row],[سلف]]-Table223[[#This Row],[تامينات]]</f>
        <v>0</v>
      </c>
      <c r="AC115" s="40"/>
    </row>
    <row r="116" spans="1:29" s="41" customFormat="1" ht="35.1" customHeight="1" x14ac:dyDescent="0.25">
      <c r="A116" s="34" t="str">
        <f>IF(B116="","",SUBTOTAL(3,$B$3:B116))</f>
        <v/>
      </c>
      <c r="B116" s="35"/>
      <c r="C116" s="36"/>
      <c r="D116" s="36"/>
      <c r="E116" s="35"/>
      <c r="F116" s="37"/>
      <c r="G116" s="36"/>
      <c r="H116" s="36"/>
      <c r="I116" s="36"/>
      <c r="J116" s="36"/>
      <c r="K116" s="36"/>
      <c r="L116" s="36"/>
      <c r="M116" s="36"/>
      <c r="N116" s="36"/>
      <c r="O116" s="38"/>
      <c r="P116" s="38"/>
      <c r="Q116" s="38"/>
      <c r="R116" s="36"/>
      <c r="S116" s="36">
        <f>Table223[[#This Row],[الراتب الاساسي ]]+Table223[[#This Row],[بدلات اخري]]/30*Table223[[#This Row],[الجمع]]*1.5</f>
        <v>0</v>
      </c>
      <c r="T116" s="36"/>
      <c r="U116" s="36"/>
      <c r="V116" s="36"/>
      <c r="W116" s="36"/>
      <c r="X11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6" s="36"/>
      <c r="Z116" s="36"/>
      <c r="AA116" s="36"/>
      <c r="AB116" s="39">
        <f>Table223[[#This Row],[الاجمالى ]]-Table223[[#This Row],[حسومات ]]-Table223[[#This Row],[سلف]]-Table223[[#This Row],[تامينات]]</f>
        <v>0</v>
      </c>
      <c r="AC116" s="40"/>
    </row>
    <row r="117" spans="1:29" s="41" customFormat="1" ht="35.1" customHeight="1" x14ac:dyDescent="0.25">
      <c r="A117" s="34" t="str">
        <f>IF(B117="","",SUBTOTAL(3,$B$3:B117))</f>
        <v/>
      </c>
      <c r="B117" s="35"/>
      <c r="C117" s="36"/>
      <c r="D117" s="36"/>
      <c r="E117" s="35"/>
      <c r="F117" s="37"/>
      <c r="G117" s="36"/>
      <c r="H117" s="36"/>
      <c r="I117" s="36"/>
      <c r="J117" s="36"/>
      <c r="K117" s="36"/>
      <c r="L117" s="36"/>
      <c r="M117" s="36"/>
      <c r="N117" s="36"/>
      <c r="O117" s="38"/>
      <c r="P117" s="38"/>
      <c r="Q117" s="38"/>
      <c r="R117" s="36"/>
      <c r="S117" s="36">
        <f>Table223[[#This Row],[الراتب الاساسي ]]+Table223[[#This Row],[بدلات اخري]]/30*Table223[[#This Row],[الجمع]]*1.5</f>
        <v>0</v>
      </c>
      <c r="T117" s="36"/>
      <c r="U117" s="36"/>
      <c r="V117" s="36"/>
      <c r="W117" s="36"/>
      <c r="X11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7" s="36"/>
      <c r="Z117" s="36"/>
      <c r="AA117" s="36"/>
      <c r="AB117" s="39">
        <f>Table223[[#This Row],[الاجمالى ]]-Table223[[#This Row],[حسومات ]]-Table223[[#This Row],[سلف]]-Table223[[#This Row],[تامينات]]</f>
        <v>0</v>
      </c>
      <c r="AC117" s="40"/>
    </row>
    <row r="118" spans="1:29" s="41" customFormat="1" ht="35.1" customHeight="1" x14ac:dyDescent="0.25">
      <c r="A118" s="34" t="str">
        <f>IF(B118="","",SUBTOTAL(3,$B$3:B118))</f>
        <v/>
      </c>
      <c r="B118" s="35"/>
      <c r="C118" s="36"/>
      <c r="D118" s="36"/>
      <c r="E118" s="35"/>
      <c r="F118" s="37"/>
      <c r="G118" s="36"/>
      <c r="H118" s="36"/>
      <c r="I118" s="36"/>
      <c r="J118" s="36"/>
      <c r="K118" s="36"/>
      <c r="L118" s="36"/>
      <c r="M118" s="36"/>
      <c r="N118" s="36"/>
      <c r="O118" s="38"/>
      <c r="P118" s="38"/>
      <c r="Q118" s="38"/>
      <c r="R118" s="36"/>
      <c r="S118" s="36">
        <f>Table223[[#This Row],[الراتب الاساسي ]]+Table223[[#This Row],[بدلات اخري]]/30*Table223[[#This Row],[الجمع]]*1.5</f>
        <v>0</v>
      </c>
      <c r="T118" s="36"/>
      <c r="U118" s="36"/>
      <c r="V118" s="36"/>
      <c r="W118" s="36"/>
      <c r="X11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8" s="36"/>
      <c r="Z118" s="36"/>
      <c r="AA118" s="36"/>
      <c r="AB118" s="39">
        <f>Table223[[#This Row],[الاجمالى ]]-Table223[[#This Row],[حسومات ]]-Table223[[#This Row],[سلف]]-Table223[[#This Row],[تامينات]]</f>
        <v>0</v>
      </c>
      <c r="AC118" s="40"/>
    </row>
    <row r="119" spans="1:29" s="41" customFormat="1" ht="35.1" customHeight="1" x14ac:dyDescent="0.25">
      <c r="A119" s="34" t="str">
        <f>IF(B119="","",SUBTOTAL(3,$B$3:B119))</f>
        <v/>
      </c>
      <c r="B119" s="35"/>
      <c r="C119" s="36"/>
      <c r="D119" s="36"/>
      <c r="E119" s="35"/>
      <c r="F119" s="37"/>
      <c r="G119" s="36"/>
      <c r="H119" s="36"/>
      <c r="I119" s="36"/>
      <c r="J119" s="36"/>
      <c r="K119" s="36"/>
      <c r="L119" s="36"/>
      <c r="M119" s="36"/>
      <c r="N119" s="36"/>
      <c r="O119" s="38"/>
      <c r="P119" s="38"/>
      <c r="Q119" s="38"/>
      <c r="R119" s="36"/>
      <c r="S119" s="36">
        <f>Table223[[#This Row],[الراتب الاساسي ]]+Table223[[#This Row],[بدلات اخري]]/30*Table223[[#This Row],[الجمع]]*1.5</f>
        <v>0</v>
      </c>
      <c r="T119" s="36"/>
      <c r="U119" s="36"/>
      <c r="V119" s="36"/>
      <c r="W119" s="36"/>
      <c r="X11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19" s="36"/>
      <c r="Z119" s="36"/>
      <c r="AA119" s="36"/>
      <c r="AB119" s="39">
        <f>Table223[[#This Row],[الاجمالى ]]-Table223[[#This Row],[حسومات ]]-Table223[[#This Row],[سلف]]-Table223[[#This Row],[تامينات]]</f>
        <v>0</v>
      </c>
      <c r="AC119" s="40"/>
    </row>
    <row r="120" spans="1:29" s="41" customFormat="1" ht="35.1" customHeight="1" x14ac:dyDescent="0.25">
      <c r="A120" s="34" t="str">
        <f>IF(B120="","",SUBTOTAL(3,$B$3:B120))</f>
        <v/>
      </c>
      <c r="B120" s="35"/>
      <c r="C120" s="36"/>
      <c r="D120" s="36"/>
      <c r="E120" s="35"/>
      <c r="F120" s="37"/>
      <c r="G120" s="36"/>
      <c r="H120" s="36"/>
      <c r="I120" s="36"/>
      <c r="J120" s="36"/>
      <c r="K120" s="36"/>
      <c r="L120" s="36"/>
      <c r="M120" s="36"/>
      <c r="N120" s="36"/>
      <c r="O120" s="38"/>
      <c r="P120" s="38"/>
      <c r="Q120" s="38"/>
      <c r="R120" s="36"/>
      <c r="S120" s="36">
        <f>Table223[[#This Row],[الراتب الاساسي ]]+Table223[[#This Row],[بدلات اخري]]/30*Table223[[#This Row],[الجمع]]*1.5</f>
        <v>0</v>
      </c>
      <c r="T120" s="36"/>
      <c r="U120" s="36"/>
      <c r="V120" s="36"/>
      <c r="W120" s="36"/>
      <c r="X12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0" s="36"/>
      <c r="Z120" s="36"/>
      <c r="AA120" s="36"/>
      <c r="AB120" s="39">
        <f>Table223[[#This Row],[الاجمالى ]]-Table223[[#This Row],[حسومات ]]-Table223[[#This Row],[سلف]]-Table223[[#This Row],[تامينات]]</f>
        <v>0</v>
      </c>
      <c r="AC120" s="40"/>
    </row>
    <row r="121" spans="1:29" s="41" customFormat="1" ht="35.1" customHeight="1" x14ac:dyDescent="0.25">
      <c r="A121" s="34" t="str">
        <f>IF(B121="","",SUBTOTAL(3,$B$3:B121))</f>
        <v/>
      </c>
      <c r="B121" s="35"/>
      <c r="C121" s="36"/>
      <c r="D121" s="36"/>
      <c r="E121" s="35"/>
      <c r="F121" s="37"/>
      <c r="G121" s="36"/>
      <c r="H121" s="36"/>
      <c r="I121" s="36"/>
      <c r="J121" s="36"/>
      <c r="K121" s="36"/>
      <c r="L121" s="36"/>
      <c r="M121" s="36"/>
      <c r="N121" s="36"/>
      <c r="O121" s="38"/>
      <c r="P121" s="38"/>
      <c r="Q121" s="38"/>
      <c r="R121" s="36"/>
      <c r="S121" s="36">
        <f>Table223[[#This Row],[الراتب الاساسي ]]+Table223[[#This Row],[بدلات اخري]]/30*Table223[[#This Row],[الجمع]]*1.5</f>
        <v>0</v>
      </c>
      <c r="T121" s="36"/>
      <c r="U121" s="36"/>
      <c r="V121" s="36"/>
      <c r="W121" s="36"/>
      <c r="X12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1" s="36"/>
      <c r="Z121" s="36"/>
      <c r="AA121" s="36"/>
      <c r="AB121" s="39">
        <f>Table223[[#This Row],[الاجمالى ]]-Table223[[#This Row],[حسومات ]]-Table223[[#This Row],[سلف]]-Table223[[#This Row],[تامينات]]</f>
        <v>0</v>
      </c>
      <c r="AC121" s="40"/>
    </row>
    <row r="122" spans="1:29" s="41" customFormat="1" ht="35.1" customHeight="1" x14ac:dyDescent="0.25">
      <c r="A122" s="34" t="str">
        <f>IF(B122="","",SUBTOTAL(3,$B$3:B122))</f>
        <v/>
      </c>
      <c r="B122" s="35"/>
      <c r="C122" s="36"/>
      <c r="D122" s="36"/>
      <c r="E122" s="35"/>
      <c r="F122" s="37"/>
      <c r="G122" s="36"/>
      <c r="H122" s="36"/>
      <c r="I122" s="36"/>
      <c r="J122" s="36"/>
      <c r="K122" s="36"/>
      <c r="L122" s="36"/>
      <c r="M122" s="36"/>
      <c r="N122" s="36"/>
      <c r="O122" s="38"/>
      <c r="P122" s="38"/>
      <c r="Q122" s="38"/>
      <c r="R122" s="36"/>
      <c r="S122" s="36">
        <f>Table223[[#This Row],[الراتب الاساسي ]]+Table223[[#This Row],[بدلات اخري]]/30*Table223[[#This Row],[الجمع]]*1.5</f>
        <v>0</v>
      </c>
      <c r="T122" s="36"/>
      <c r="U122" s="36"/>
      <c r="V122" s="36"/>
      <c r="W122" s="36"/>
      <c r="X12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2" s="36"/>
      <c r="Z122" s="36"/>
      <c r="AA122" s="36"/>
      <c r="AB122" s="39">
        <f>Table223[[#This Row],[الاجمالى ]]-Table223[[#This Row],[حسومات ]]-Table223[[#This Row],[سلف]]-Table223[[#This Row],[تامينات]]</f>
        <v>0</v>
      </c>
      <c r="AC122" s="40"/>
    </row>
    <row r="123" spans="1:29" s="41" customFormat="1" ht="35.1" customHeight="1" x14ac:dyDescent="0.25">
      <c r="A123" s="34" t="str">
        <f>IF(B123="","",SUBTOTAL(3,$B$3:B123))</f>
        <v/>
      </c>
      <c r="B123" s="35"/>
      <c r="C123" s="36"/>
      <c r="D123" s="36"/>
      <c r="E123" s="35"/>
      <c r="F123" s="37"/>
      <c r="G123" s="36"/>
      <c r="H123" s="36"/>
      <c r="I123" s="36"/>
      <c r="J123" s="36"/>
      <c r="K123" s="36"/>
      <c r="L123" s="36"/>
      <c r="M123" s="36"/>
      <c r="N123" s="36"/>
      <c r="O123" s="38"/>
      <c r="P123" s="38"/>
      <c r="Q123" s="38"/>
      <c r="R123" s="36"/>
      <c r="S123" s="36">
        <f>Table223[[#This Row],[الراتب الاساسي ]]+Table223[[#This Row],[بدلات اخري]]/30*Table223[[#This Row],[الجمع]]*1.5</f>
        <v>0</v>
      </c>
      <c r="T123" s="36"/>
      <c r="U123" s="36"/>
      <c r="V123" s="36"/>
      <c r="W123" s="36"/>
      <c r="X12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3" s="36"/>
      <c r="Z123" s="36"/>
      <c r="AA123" s="36"/>
      <c r="AB123" s="39">
        <f>Table223[[#This Row],[الاجمالى ]]-Table223[[#This Row],[حسومات ]]-Table223[[#This Row],[سلف]]-Table223[[#This Row],[تامينات]]</f>
        <v>0</v>
      </c>
      <c r="AC123" s="40"/>
    </row>
    <row r="124" spans="1:29" s="41" customFormat="1" ht="35.1" customHeight="1" x14ac:dyDescent="0.25">
      <c r="A124" s="34" t="str">
        <f>IF(B124="","",SUBTOTAL(3,$B$3:B124))</f>
        <v/>
      </c>
      <c r="B124" s="35"/>
      <c r="C124" s="36"/>
      <c r="D124" s="36"/>
      <c r="E124" s="35"/>
      <c r="F124" s="37"/>
      <c r="G124" s="36"/>
      <c r="H124" s="36"/>
      <c r="I124" s="36"/>
      <c r="J124" s="36"/>
      <c r="K124" s="36"/>
      <c r="L124" s="36"/>
      <c r="M124" s="36"/>
      <c r="N124" s="36"/>
      <c r="O124" s="38"/>
      <c r="P124" s="38"/>
      <c r="Q124" s="38"/>
      <c r="R124" s="36"/>
      <c r="S124" s="36">
        <f>Table223[[#This Row],[الراتب الاساسي ]]+Table223[[#This Row],[بدلات اخري]]/30*Table223[[#This Row],[الجمع]]*1.5</f>
        <v>0</v>
      </c>
      <c r="T124" s="36"/>
      <c r="U124" s="36"/>
      <c r="V124" s="36"/>
      <c r="W124" s="36"/>
      <c r="X12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4" s="36"/>
      <c r="Z124" s="36"/>
      <c r="AA124" s="36"/>
      <c r="AB124" s="39">
        <f>Table223[[#This Row],[الاجمالى ]]-Table223[[#This Row],[حسومات ]]-Table223[[#This Row],[سلف]]-Table223[[#This Row],[تامينات]]</f>
        <v>0</v>
      </c>
      <c r="AC124" s="40"/>
    </row>
    <row r="125" spans="1:29" s="41" customFormat="1" ht="35.1" customHeight="1" x14ac:dyDescent="0.25">
      <c r="A125" s="34" t="str">
        <f>IF(B125="","",SUBTOTAL(3,$B$3:B125))</f>
        <v/>
      </c>
      <c r="B125" s="35"/>
      <c r="C125" s="36"/>
      <c r="D125" s="36"/>
      <c r="E125" s="35"/>
      <c r="F125" s="37"/>
      <c r="G125" s="36"/>
      <c r="H125" s="36"/>
      <c r="I125" s="36"/>
      <c r="J125" s="36"/>
      <c r="K125" s="36"/>
      <c r="L125" s="36"/>
      <c r="M125" s="36"/>
      <c r="N125" s="36"/>
      <c r="O125" s="38"/>
      <c r="P125" s="38"/>
      <c r="Q125" s="38"/>
      <c r="R125" s="36"/>
      <c r="S125" s="36">
        <f>Table223[[#This Row],[الراتب الاساسي ]]+Table223[[#This Row],[بدلات اخري]]/30*Table223[[#This Row],[الجمع]]*1.5</f>
        <v>0</v>
      </c>
      <c r="T125" s="36"/>
      <c r="U125" s="36"/>
      <c r="V125" s="36"/>
      <c r="W125" s="36"/>
      <c r="X12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5" s="36"/>
      <c r="Z125" s="36"/>
      <c r="AA125" s="36"/>
      <c r="AB125" s="39">
        <f>Table223[[#This Row],[الاجمالى ]]-Table223[[#This Row],[حسومات ]]-Table223[[#This Row],[سلف]]-Table223[[#This Row],[تامينات]]</f>
        <v>0</v>
      </c>
      <c r="AC125" s="40"/>
    </row>
    <row r="126" spans="1:29" s="41" customFormat="1" ht="35.1" customHeight="1" x14ac:dyDescent="0.25">
      <c r="A126" s="34" t="str">
        <f>IF(B126="","",SUBTOTAL(3,$B$3:B126))</f>
        <v/>
      </c>
      <c r="B126" s="35"/>
      <c r="C126" s="36"/>
      <c r="D126" s="36"/>
      <c r="E126" s="35"/>
      <c r="F126" s="37"/>
      <c r="G126" s="36"/>
      <c r="H126" s="36"/>
      <c r="I126" s="36"/>
      <c r="J126" s="36"/>
      <c r="K126" s="36"/>
      <c r="L126" s="36"/>
      <c r="M126" s="36"/>
      <c r="N126" s="36"/>
      <c r="O126" s="38"/>
      <c r="P126" s="38"/>
      <c r="Q126" s="38"/>
      <c r="R126" s="36"/>
      <c r="S126" s="36">
        <f>Table223[[#This Row],[الراتب الاساسي ]]+Table223[[#This Row],[بدلات اخري]]/30*Table223[[#This Row],[الجمع]]*1.5</f>
        <v>0</v>
      </c>
      <c r="T126" s="36"/>
      <c r="U126" s="36"/>
      <c r="V126" s="36"/>
      <c r="W126" s="36"/>
      <c r="X12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6" s="36"/>
      <c r="Z126" s="36"/>
      <c r="AA126" s="36"/>
      <c r="AB126" s="39">
        <f>Table223[[#This Row],[الاجمالى ]]-Table223[[#This Row],[حسومات ]]-Table223[[#This Row],[سلف]]-Table223[[#This Row],[تامينات]]</f>
        <v>0</v>
      </c>
      <c r="AC126" s="40"/>
    </row>
    <row r="127" spans="1:29" s="41" customFormat="1" ht="35.1" customHeight="1" x14ac:dyDescent="0.25">
      <c r="A127" s="34" t="str">
        <f>IF(B127="","",SUBTOTAL(3,$B$3:B127))</f>
        <v/>
      </c>
      <c r="B127" s="35"/>
      <c r="C127" s="36"/>
      <c r="D127" s="36"/>
      <c r="E127" s="35"/>
      <c r="F127" s="37"/>
      <c r="G127" s="36"/>
      <c r="H127" s="36"/>
      <c r="I127" s="36"/>
      <c r="J127" s="36"/>
      <c r="K127" s="36"/>
      <c r="L127" s="36"/>
      <c r="M127" s="36"/>
      <c r="N127" s="36"/>
      <c r="O127" s="38"/>
      <c r="P127" s="38"/>
      <c r="Q127" s="38"/>
      <c r="R127" s="36"/>
      <c r="S127" s="36">
        <f>Table223[[#This Row],[الراتب الاساسي ]]+Table223[[#This Row],[بدلات اخري]]/30*Table223[[#This Row],[الجمع]]*1.5</f>
        <v>0</v>
      </c>
      <c r="T127" s="36"/>
      <c r="U127" s="36"/>
      <c r="V127" s="36"/>
      <c r="W127" s="36"/>
      <c r="X12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7" s="36"/>
      <c r="Z127" s="36"/>
      <c r="AA127" s="36"/>
      <c r="AB127" s="39">
        <f>Table223[[#This Row],[الاجمالى ]]-Table223[[#This Row],[حسومات ]]-Table223[[#This Row],[سلف]]-Table223[[#This Row],[تامينات]]</f>
        <v>0</v>
      </c>
      <c r="AC127" s="40"/>
    </row>
    <row r="128" spans="1:29" s="41" customFormat="1" ht="35.1" customHeight="1" x14ac:dyDescent="0.25">
      <c r="A128" s="34" t="str">
        <f>IF(B128="","",SUBTOTAL(3,$B$3:B128))</f>
        <v/>
      </c>
      <c r="B128" s="35"/>
      <c r="C128" s="36"/>
      <c r="D128" s="36"/>
      <c r="E128" s="35"/>
      <c r="F128" s="37"/>
      <c r="G128" s="36"/>
      <c r="H128" s="36"/>
      <c r="I128" s="36"/>
      <c r="J128" s="36"/>
      <c r="K128" s="36"/>
      <c r="L128" s="36"/>
      <c r="M128" s="36"/>
      <c r="N128" s="36"/>
      <c r="O128" s="38"/>
      <c r="P128" s="38"/>
      <c r="Q128" s="38"/>
      <c r="R128" s="36"/>
      <c r="S128" s="36">
        <f>Table223[[#This Row],[الراتب الاساسي ]]+Table223[[#This Row],[بدلات اخري]]/30*Table223[[#This Row],[الجمع]]*1.5</f>
        <v>0</v>
      </c>
      <c r="T128" s="36"/>
      <c r="U128" s="36"/>
      <c r="V128" s="36"/>
      <c r="W128" s="36"/>
      <c r="X12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8" s="36"/>
      <c r="Z128" s="36"/>
      <c r="AA128" s="36"/>
      <c r="AB128" s="39">
        <f>Table223[[#This Row],[الاجمالى ]]-Table223[[#This Row],[حسومات ]]-Table223[[#This Row],[سلف]]-Table223[[#This Row],[تامينات]]</f>
        <v>0</v>
      </c>
      <c r="AC128" s="40"/>
    </row>
    <row r="129" spans="1:29" s="41" customFormat="1" ht="35.1" customHeight="1" x14ac:dyDescent="0.25">
      <c r="A129" s="34" t="str">
        <f>IF(B129="","",SUBTOTAL(3,$B$3:B129))</f>
        <v/>
      </c>
      <c r="B129" s="35"/>
      <c r="C129" s="36"/>
      <c r="D129" s="36"/>
      <c r="E129" s="35"/>
      <c r="F129" s="37"/>
      <c r="G129" s="36"/>
      <c r="H129" s="36"/>
      <c r="I129" s="36"/>
      <c r="J129" s="36"/>
      <c r="K129" s="36"/>
      <c r="L129" s="36"/>
      <c r="M129" s="36"/>
      <c r="N129" s="36"/>
      <c r="O129" s="38"/>
      <c r="P129" s="38"/>
      <c r="Q129" s="38"/>
      <c r="R129" s="36"/>
      <c r="S129" s="36">
        <f>Table223[[#This Row],[الراتب الاساسي ]]+Table223[[#This Row],[بدلات اخري]]/30*Table223[[#This Row],[الجمع]]*1.5</f>
        <v>0</v>
      </c>
      <c r="T129" s="36"/>
      <c r="U129" s="36"/>
      <c r="V129" s="36"/>
      <c r="W129" s="36"/>
      <c r="X12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29" s="36"/>
      <c r="Z129" s="36"/>
      <c r="AA129" s="36"/>
      <c r="AB129" s="39">
        <f>Table223[[#This Row],[الاجمالى ]]-Table223[[#This Row],[حسومات ]]-Table223[[#This Row],[سلف]]-Table223[[#This Row],[تامينات]]</f>
        <v>0</v>
      </c>
      <c r="AC129" s="40"/>
    </row>
    <row r="130" spans="1:29" s="41" customFormat="1" ht="35.1" customHeight="1" x14ac:dyDescent="0.25">
      <c r="A130" s="34" t="str">
        <f>IF(B130="","",SUBTOTAL(3,$B$3:B130))</f>
        <v/>
      </c>
      <c r="B130" s="35"/>
      <c r="C130" s="36"/>
      <c r="D130" s="36"/>
      <c r="E130" s="35"/>
      <c r="F130" s="37"/>
      <c r="G130" s="36"/>
      <c r="H130" s="36"/>
      <c r="I130" s="36"/>
      <c r="J130" s="36"/>
      <c r="K130" s="36"/>
      <c r="L130" s="36"/>
      <c r="M130" s="36"/>
      <c r="N130" s="36"/>
      <c r="O130" s="38"/>
      <c r="P130" s="38"/>
      <c r="Q130" s="38"/>
      <c r="R130" s="36"/>
      <c r="S130" s="36">
        <f>Table223[[#This Row],[الراتب الاساسي ]]+Table223[[#This Row],[بدلات اخري]]/30*Table223[[#This Row],[الجمع]]*1.5</f>
        <v>0</v>
      </c>
      <c r="T130" s="36"/>
      <c r="U130" s="36"/>
      <c r="V130" s="36"/>
      <c r="W130" s="36"/>
      <c r="X13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0" s="36"/>
      <c r="Z130" s="36"/>
      <c r="AA130" s="36"/>
      <c r="AB130" s="39">
        <f>Table223[[#This Row],[الاجمالى ]]-Table223[[#This Row],[حسومات ]]-Table223[[#This Row],[سلف]]-Table223[[#This Row],[تامينات]]</f>
        <v>0</v>
      </c>
      <c r="AC130" s="40"/>
    </row>
    <row r="131" spans="1:29" s="41" customFormat="1" ht="35.1" customHeight="1" x14ac:dyDescent="0.25">
      <c r="A131" s="34" t="str">
        <f>IF(B131="","",SUBTOTAL(3,$B$3:B131))</f>
        <v/>
      </c>
      <c r="B131" s="35"/>
      <c r="C131" s="36"/>
      <c r="D131" s="36"/>
      <c r="E131" s="35"/>
      <c r="F131" s="37"/>
      <c r="G131" s="36"/>
      <c r="H131" s="36"/>
      <c r="I131" s="36"/>
      <c r="J131" s="36"/>
      <c r="K131" s="36"/>
      <c r="L131" s="36"/>
      <c r="M131" s="36"/>
      <c r="N131" s="36"/>
      <c r="O131" s="38"/>
      <c r="P131" s="38"/>
      <c r="Q131" s="38"/>
      <c r="R131" s="36"/>
      <c r="S131" s="36">
        <f>Table223[[#This Row],[الراتب الاساسي ]]+Table223[[#This Row],[بدلات اخري]]/30*Table223[[#This Row],[الجمع]]*1.5</f>
        <v>0</v>
      </c>
      <c r="T131" s="36"/>
      <c r="U131" s="36"/>
      <c r="V131" s="36"/>
      <c r="W131" s="36"/>
      <c r="X13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1" s="36"/>
      <c r="Z131" s="36"/>
      <c r="AA131" s="36"/>
      <c r="AB131" s="39">
        <f>Table223[[#This Row],[الاجمالى ]]-Table223[[#This Row],[حسومات ]]-Table223[[#This Row],[سلف]]-Table223[[#This Row],[تامينات]]</f>
        <v>0</v>
      </c>
      <c r="AC131" s="40"/>
    </row>
    <row r="132" spans="1:29" s="41" customFormat="1" ht="35.1" customHeight="1" x14ac:dyDescent="0.25">
      <c r="A132" s="34" t="str">
        <f>IF(B132="","",SUBTOTAL(3,$B$3:B132))</f>
        <v/>
      </c>
      <c r="B132" s="35"/>
      <c r="C132" s="36"/>
      <c r="D132" s="36"/>
      <c r="E132" s="35"/>
      <c r="F132" s="37"/>
      <c r="G132" s="36"/>
      <c r="H132" s="36"/>
      <c r="I132" s="36"/>
      <c r="J132" s="36"/>
      <c r="K132" s="36"/>
      <c r="L132" s="36"/>
      <c r="M132" s="36"/>
      <c r="N132" s="36"/>
      <c r="O132" s="38"/>
      <c r="P132" s="38"/>
      <c r="Q132" s="38"/>
      <c r="R132" s="36"/>
      <c r="S132" s="36">
        <f>Table223[[#This Row],[الراتب الاساسي ]]+Table223[[#This Row],[بدلات اخري]]/30*Table223[[#This Row],[الجمع]]*1.5</f>
        <v>0</v>
      </c>
      <c r="T132" s="36"/>
      <c r="U132" s="36"/>
      <c r="V132" s="36"/>
      <c r="W132" s="36"/>
      <c r="X13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2" s="36"/>
      <c r="Z132" s="36"/>
      <c r="AA132" s="36"/>
      <c r="AB132" s="39">
        <f>Table223[[#This Row],[الاجمالى ]]-Table223[[#This Row],[حسومات ]]-Table223[[#This Row],[سلف]]-Table223[[#This Row],[تامينات]]</f>
        <v>0</v>
      </c>
      <c r="AC132" s="40"/>
    </row>
    <row r="133" spans="1:29" s="41" customFormat="1" ht="35.1" customHeight="1" x14ac:dyDescent="0.25">
      <c r="A133" s="34" t="str">
        <f>IF(B133="","",SUBTOTAL(3,$B$3:B133))</f>
        <v/>
      </c>
      <c r="B133" s="35"/>
      <c r="C133" s="36"/>
      <c r="D133" s="36"/>
      <c r="E133" s="35"/>
      <c r="F133" s="37"/>
      <c r="G133" s="36"/>
      <c r="H133" s="36"/>
      <c r="I133" s="36"/>
      <c r="J133" s="36"/>
      <c r="K133" s="36"/>
      <c r="L133" s="36"/>
      <c r="M133" s="36"/>
      <c r="N133" s="36"/>
      <c r="O133" s="38"/>
      <c r="P133" s="38"/>
      <c r="Q133" s="38"/>
      <c r="R133" s="36"/>
      <c r="S133" s="36">
        <f>Table223[[#This Row],[الراتب الاساسي ]]+Table223[[#This Row],[بدلات اخري]]/30*Table223[[#This Row],[الجمع]]*1.5</f>
        <v>0</v>
      </c>
      <c r="T133" s="36"/>
      <c r="U133" s="36"/>
      <c r="V133" s="36"/>
      <c r="W133" s="36"/>
      <c r="X13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3" s="36"/>
      <c r="Z133" s="36"/>
      <c r="AA133" s="36"/>
      <c r="AB133" s="39">
        <f>Table223[[#This Row],[الاجمالى ]]-Table223[[#This Row],[حسومات ]]-Table223[[#This Row],[سلف]]-Table223[[#This Row],[تامينات]]</f>
        <v>0</v>
      </c>
      <c r="AC133" s="40"/>
    </row>
    <row r="134" spans="1:29" s="41" customFormat="1" ht="35.1" customHeight="1" x14ac:dyDescent="0.25">
      <c r="A134" s="34" t="str">
        <f>IF(B134="","",SUBTOTAL(3,$B$3:B134))</f>
        <v/>
      </c>
      <c r="B134" s="35"/>
      <c r="C134" s="36"/>
      <c r="D134" s="36"/>
      <c r="E134" s="35"/>
      <c r="F134" s="37"/>
      <c r="G134" s="36"/>
      <c r="H134" s="36"/>
      <c r="I134" s="36"/>
      <c r="J134" s="36"/>
      <c r="K134" s="36"/>
      <c r="L134" s="36"/>
      <c r="M134" s="36"/>
      <c r="N134" s="36"/>
      <c r="O134" s="38"/>
      <c r="P134" s="38"/>
      <c r="Q134" s="38"/>
      <c r="R134" s="36"/>
      <c r="S134" s="36">
        <f>Table223[[#This Row],[الراتب الاساسي ]]+Table223[[#This Row],[بدلات اخري]]/30*Table223[[#This Row],[الجمع]]*1.5</f>
        <v>0</v>
      </c>
      <c r="T134" s="36"/>
      <c r="U134" s="36"/>
      <c r="V134" s="36"/>
      <c r="W134" s="36"/>
      <c r="X13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4" s="36"/>
      <c r="Z134" s="36"/>
      <c r="AA134" s="36"/>
      <c r="AB134" s="39">
        <f>Table223[[#This Row],[الاجمالى ]]-Table223[[#This Row],[حسومات ]]-Table223[[#This Row],[سلف]]-Table223[[#This Row],[تامينات]]</f>
        <v>0</v>
      </c>
      <c r="AC134" s="40"/>
    </row>
    <row r="135" spans="1:29" s="41" customFormat="1" ht="35.1" customHeight="1" x14ac:dyDescent="0.25">
      <c r="A135" s="34" t="str">
        <f>IF(B135="","",SUBTOTAL(3,$B$3:B135))</f>
        <v/>
      </c>
      <c r="B135" s="35"/>
      <c r="C135" s="36"/>
      <c r="D135" s="36"/>
      <c r="E135" s="35"/>
      <c r="F135" s="37"/>
      <c r="G135" s="36"/>
      <c r="H135" s="36"/>
      <c r="I135" s="36"/>
      <c r="J135" s="36"/>
      <c r="K135" s="36"/>
      <c r="L135" s="36"/>
      <c r="M135" s="36"/>
      <c r="N135" s="36"/>
      <c r="O135" s="38"/>
      <c r="P135" s="38"/>
      <c r="Q135" s="38"/>
      <c r="R135" s="36"/>
      <c r="S135" s="36">
        <f>Table223[[#This Row],[الراتب الاساسي ]]+Table223[[#This Row],[بدلات اخري]]/30*Table223[[#This Row],[الجمع]]*1.5</f>
        <v>0</v>
      </c>
      <c r="T135" s="36"/>
      <c r="U135" s="36"/>
      <c r="V135" s="36"/>
      <c r="W135" s="36"/>
      <c r="X13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5" s="36"/>
      <c r="Z135" s="36"/>
      <c r="AA135" s="36"/>
      <c r="AB135" s="39">
        <f>Table223[[#This Row],[الاجمالى ]]-Table223[[#This Row],[حسومات ]]-Table223[[#This Row],[سلف]]-Table223[[#This Row],[تامينات]]</f>
        <v>0</v>
      </c>
      <c r="AC135" s="40"/>
    </row>
    <row r="136" spans="1:29" s="41" customFormat="1" ht="35.1" customHeight="1" x14ac:dyDescent="0.25">
      <c r="A136" s="34" t="str">
        <f>IF(B136="","",SUBTOTAL(3,$B$3:B136))</f>
        <v/>
      </c>
      <c r="B136" s="35"/>
      <c r="C136" s="36"/>
      <c r="D136" s="36"/>
      <c r="E136" s="35"/>
      <c r="F136" s="37"/>
      <c r="G136" s="36"/>
      <c r="H136" s="36"/>
      <c r="I136" s="36"/>
      <c r="J136" s="36"/>
      <c r="K136" s="36"/>
      <c r="L136" s="36"/>
      <c r="M136" s="36"/>
      <c r="N136" s="36"/>
      <c r="O136" s="38"/>
      <c r="P136" s="38"/>
      <c r="Q136" s="38"/>
      <c r="R136" s="36"/>
      <c r="S136" s="36">
        <f>Table223[[#This Row],[الراتب الاساسي ]]+Table223[[#This Row],[بدلات اخري]]/30*Table223[[#This Row],[الجمع]]*1.5</f>
        <v>0</v>
      </c>
      <c r="T136" s="36"/>
      <c r="U136" s="36"/>
      <c r="V136" s="36"/>
      <c r="W136" s="36"/>
      <c r="X13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6" s="36"/>
      <c r="Z136" s="36"/>
      <c r="AA136" s="36"/>
      <c r="AB136" s="39">
        <f>Table223[[#This Row],[الاجمالى ]]-Table223[[#This Row],[حسومات ]]-Table223[[#This Row],[سلف]]-Table223[[#This Row],[تامينات]]</f>
        <v>0</v>
      </c>
      <c r="AC136" s="40"/>
    </row>
    <row r="137" spans="1:29" s="41" customFormat="1" ht="35.1" customHeight="1" x14ac:dyDescent="0.25">
      <c r="A137" s="34" t="str">
        <f>IF(B137="","",SUBTOTAL(3,$B$3:B137))</f>
        <v/>
      </c>
      <c r="B137" s="35"/>
      <c r="C137" s="36"/>
      <c r="D137" s="36"/>
      <c r="E137" s="35"/>
      <c r="F137" s="37"/>
      <c r="G137" s="36"/>
      <c r="H137" s="36"/>
      <c r="I137" s="36"/>
      <c r="J137" s="36"/>
      <c r="K137" s="36"/>
      <c r="L137" s="36"/>
      <c r="M137" s="36"/>
      <c r="N137" s="36"/>
      <c r="O137" s="38"/>
      <c r="P137" s="38"/>
      <c r="Q137" s="38"/>
      <c r="R137" s="36"/>
      <c r="S137" s="36">
        <f>Table223[[#This Row],[الراتب الاساسي ]]+Table223[[#This Row],[بدلات اخري]]/30*Table223[[#This Row],[الجمع]]*1.5</f>
        <v>0</v>
      </c>
      <c r="T137" s="36"/>
      <c r="U137" s="36"/>
      <c r="V137" s="36"/>
      <c r="W137" s="36"/>
      <c r="X13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7" s="36"/>
      <c r="Z137" s="36"/>
      <c r="AA137" s="36"/>
      <c r="AB137" s="39">
        <f>Table223[[#This Row],[الاجمالى ]]-Table223[[#This Row],[حسومات ]]-Table223[[#This Row],[سلف]]-Table223[[#This Row],[تامينات]]</f>
        <v>0</v>
      </c>
      <c r="AC137" s="40"/>
    </row>
    <row r="138" spans="1:29" s="41" customFormat="1" ht="35.1" customHeight="1" x14ac:dyDescent="0.25">
      <c r="A138" s="34" t="str">
        <f>IF(B138="","",SUBTOTAL(3,$B$3:B138))</f>
        <v/>
      </c>
      <c r="B138" s="35"/>
      <c r="C138" s="36"/>
      <c r="D138" s="36"/>
      <c r="E138" s="35"/>
      <c r="F138" s="37"/>
      <c r="G138" s="36"/>
      <c r="H138" s="36"/>
      <c r="I138" s="36"/>
      <c r="J138" s="36"/>
      <c r="K138" s="36"/>
      <c r="L138" s="36"/>
      <c r="M138" s="36"/>
      <c r="N138" s="36"/>
      <c r="O138" s="38"/>
      <c r="P138" s="38"/>
      <c r="Q138" s="38"/>
      <c r="R138" s="36"/>
      <c r="S138" s="36">
        <f>Table223[[#This Row],[الراتب الاساسي ]]+Table223[[#This Row],[بدلات اخري]]/30*Table223[[#This Row],[الجمع]]*1.5</f>
        <v>0</v>
      </c>
      <c r="T138" s="36"/>
      <c r="U138" s="36"/>
      <c r="V138" s="36"/>
      <c r="W138" s="36"/>
      <c r="X13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8" s="36"/>
      <c r="Z138" s="36"/>
      <c r="AA138" s="36"/>
      <c r="AB138" s="39">
        <f>Table223[[#This Row],[الاجمالى ]]-Table223[[#This Row],[حسومات ]]-Table223[[#This Row],[سلف]]-Table223[[#This Row],[تامينات]]</f>
        <v>0</v>
      </c>
      <c r="AC138" s="40"/>
    </row>
    <row r="139" spans="1:29" s="41" customFormat="1" ht="35.1" customHeight="1" x14ac:dyDescent="0.25">
      <c r="A139" s="34" t="str">
        <f>IF(B139="","",SUBTOTAL(3,$B$3:B139))</f>
        <v/>
      </c>
      <c r="B139" s="35"/>
      <c r="C139" s="36"/>
      <c r="D139" s="36"/>
      <c r="E139" s="35"/>
      <c r="F139" s="37"/>
      <c r="G139" s="36"/>
      <c r="H139" s="36"/>
      <c r="I139" s="36"/>
      <c r="J139" s="36"/>
      <c r="K139" s="36"/>
      <c r="L139" s="36"/>
      <c r="M139" s="36"/>
      <c r="N139" s="36"/>
      <c r="O139" s="38"/>
      <c r="P139" s="38"/>
      <c r="Q139" s="38"/>
      <c r="R139" s="36"/>
      <c r="S139" s="36">
        <f>Table223[[#This Row],[الراتب الاساسي ]]+Table223[[#This Row],[بدلات اخري]]/30*Table223[[#This Row],[الجمع]]*1.5</f>
        <v>0</v>
      </c>
      <c r="T139" s="36"/>
      <c r="U139" s="36"/>
      <c r="V139" s="36"/>
      <c r="W139" s="36"/>
      <c r="X13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39" s="36"/>
      <c r="Z139" s="36"/>
      <c r="AA139" s="36"/>
      <c r="AB139" s="39">
        <f>Table223[[#This Row],[الاجمالى ]]-Table223[[#This Row],[حسومات ]]-Table223[[#This Row],[سلف]]-Table223[[#This Row],[تامينات]]</f>
        <v>0</v>
      </c>
      <c r="AC139" s="40"/>
    </row>
    <row r="140" spans="1:29" s="41" customFormat="1" ht="35.1" customHeight="1" x14ac:dyDescent="0.25">
      <c r="A140" s="34" t="str">
        <f>IF(B140="","",SUBTOTAL(3,$B$3:B140))</f>
        <v/>
      </c>
      <c r="B140" s="35"/>
      <c r="C140" s="36"/>
      <c r="D140" s="36"/>
      <c r="E140" s="35"/>
      <c r="F140" s="37"/>
      <c r="G140" s="36"/>
      <c r="H140" s="36"/>
      <c r="I140" s="36"/>
      <c r="J140" s="36"/>
      <c r="K140" s="36"/>
      <c r="L140" s="36"/>
      <c r="M140" s="36"/>
      <c r="N140" s="36"/>
      <c r="O140" s="38"/>
      <c r="P140" s="38"/>
      <c r="Q140" s="38"/>
      <c r="R140" s="36"/>
      <c r="S140" s="36">
        <f>Table223[[#This Row],[الراتب الاساسي ]]+Table223[[#This Row],[بدلات اخري]]/30*Table223[[#This Row],[الجمع]]*1.5</f>
        <v>0</v>
      </c>
      <c r="T140" s="36"/>
      <c r="U140" s="36"/>
      <c r="V140" s="36"/>
      <c r="W140" s="36"/>
      <c r="X14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0" s="36"/>
      <c r="Z140" s="36"/>
      <c r="AA140" s="36"/>
      <c r="AB140" s="39">
        <f>Table223[[#This Row],[الاجمالى ]]-Table223[[#This Row],[حسومات ]]-Table223[[#This Row],[سلف]]-Table223[[#This Row],[تامينات]]</f>
        <v>0</v>
      </c>
      <c r="AC140" s="40"/>
    </row>
    <row r="141" spans="1:29" s="41" customFormat="1" ht="35.1" customHeight="1" x14ac:dyDescent="0.25">
      <c r="A141" s="34" t="str">
        <f>IF(B141="","",SUBTOTAL(3,$B$3:B141))</f>
        <v/>
      </c>
      <c r="B141" s="35"/>
      <c r="C141" s="36"/>
      <c r="D141" s="36"/>
      <c r="E141" s="35"/>
      <c r="F141" s="37"/>
      <c r="G141" s="36"/>
      <c r="H141" s="36"/>
      <c r="I141" s="36"/>
      <c r="J141" s="36"/>
      <c r="K141" s="36"/>
      <c r="L141" s="36"/>
      <c r="M141" s="36"/>
      <c r="N141" s="36"/>
      <c r="O141" s="38"/>
      <c r="P141" s="38"/>
      <c r="Q141" s="38"/>
      <c r="R141" s="36"/>
      <c r="S141" s="36">
        <f>Table223[[#This Row],[الراتب الاساسي ]]+Table223[[#This Row],[بدلات اخري]]/30*Table223[[#This Row],[الجمع]]*1.5</f>
        <v>0</v>
      </c>
      <c r="T141" s="36"/>
      <c r="U141" s="36"/>
      <c r="V141" s="36"/>
      <c r="W141" s="36"/>
      <c r="X14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1" s="36"/>
      <c r="Z141" s="36"/>
      <c r="AA141" s="36"/>
      <c r="AB141" s="39">
        <f>Table223[[#This Row],[الاجمالى ]]-Table223[[#This Row],[حسومات ]]-Table223[[#This Row],[سلف]]-Table223[[#This Row],[تامينات]]</f>
        <v>0</v>
      </c>
      <c r="AC141" s="40"/>
    </row>
    <row r="142" spans="1:29" s="41" customFormat="1" ht="35.1" customHeight="1" x14ac:dyDescent="0.25">
      <c r="A142" s="34" t="str">
        <f>IF(B142="","",SUBTOTAL(3,$B$3:B142))</f>
        <v/>
      </c>
      <c r="B142" s="35"/>
      <c r="C142" s="36"/>
      <c r="D142" s="36"/>
      <c r="E142" s="35"/>
      <c r="F142" s="37"/>
      <c r="G142" s="36"/>
      <c r="H142" s="36"/>
      <c r="I142" s="36"/>
      <c r="J142" s="36"/>
      <c r="K142" s="36"/>
      <c r="L142" s="36"/>
      <c r="M142" s="36"/>
      <c r="N142" s="36"/>
      <c r="O142" s="38"/>
      <c r="P142" s="38"/>
      <c r="Q142" s="38"/>
      <c r="R142" s="36"/>
      <c r="S142" s="36">
        <f>Table223[[#This Row],[الراتب الاساسي ]]+Table223[[#This Row],[بدلات اخري]]/30*Table223[[#This Row],[الجمع]]*1.5</f>
        <v>0</v>
      </c>
      <c r="T142" s="36"/>
      <c r="U142" s="36"/>
      <c r="V142" s="36"/>
      <c r="W142" s="36"/>
      <c r="X14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2" s="36"/>
      <c r="Z142" s="36"/>
      <c r="AA142" s="36"/>
      <c r="AB142" s="39">
        <f>Table223[[#This Row],[الاجمالى ]]-Table223[[#This Row],[حسومات ]]-Table223[[#This Row],[سلف]]-Table223[[#This Row],[تامينات]]</f>
        <v>0</v>
      </c>
      <c r="AC142" s="40"/>
    </row>
    <row r="143" spans="1:29" s="41" customFormat="1" ht="35.1" customHeight="1" x14ac:dyDescent="0.25">
      <c r="A143" s="34" t="str">
        <f>IF(B143="","",SUBTOTAL(3,$B$3:B143))</f>
        <v/>
      </c>
      <c r="B143" s="35"/>
      <c r="C143" s="36"/>
      <c r="D143" s="36"/>
      <c r="E143" s="35"/>
      <c r="F143" s="37"/>
      <c r="G143" s="36"/>
      <c r="H143" s="36"/>
      <c r="I143" s="36"/>
      <c r="J143" s="36"/>
      <c r="K143" s="36"/>
      <c r="L143" s="36"/>
      <c r="M143" s="36"/>
      <c r="N143" s="36"/>
      <c r="O143" s="38"/>
      <c r="P143" s="38"/>
      <c r="Q143" s="38"/>
      <c r="R143" s="36"/>
      <c r="S143" s="36">
        <f>Table223[[#This Row],[الراتب الاساسي ]]+Table223[[#This Row],[بدلات اخري]]/30*Table223[[#This Row],[الجمع]]*1.5</f>
        <v>0</v>
      </c>
      <c r="T143" s="36"/>
      <c r="U143" s="36"/>
      <c r="V143" s="36"/>
      <c r="W143" s="36"/>
      <c r="X14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3" s="36"/>
      <c r="Z143" s="36"/>
      <c r="AA143" s="36"/>
      <c r="AB143" s="39">
        <f>Table223[[#This Row],[الاجمالى ]]-Table223[[#This Row],[حسومات ]]-Table223[[#This Row],[سلف]]-Table223[[#This Row],[تامينات]]</f>
        <v>0</v>
      </c>
      <c r="AC143" s="40"/>
    </row>
    <row r="144" spans="1:29" s="41" customFormat="1" ht="35.1" customHeight="1" x14ac:dyDescent="0.25">
      <c r="A144" s="34" t="str">
        <f>IF(B144="","",SUBTOTAL(3,$B$3:B144))</f>
        <v/>
      </c>
      <c r="B144" s="35"/>
      <c r="C144" s="36"/>
      <c r="D144" s="36"/>
      <c r="E144" s="35"/>
      <c r="F144" s="37"/>
      <c r="G144" s="36"/>
      <c r="H144" s="36"/>
      <c r="I144" s="36"/>
      <c r="J144" s="36"/>
      <c r="K144" s="36"/>
      <c r="L144" s="36"/>
      <c r="M144" s="36"/>
      <c r="N144" s="36"/>
      <c r="O144" s="38"/>
      <c r="P144" s="38"/>
      <c r="Q144" s="38"/>
      <c r="R144" s="36"/>
      <c r="S144" s="36">
        <f>Table223[[#This Row],[الراتب الاساسي ]]+Table223[[#This Row],[بدلات اخري]]/30*Table223[[#This Row],[الجمع]]*1.5</f>
        <v>0</v>
      </c>
      <c r="T144" s="36"/>
      <c r="U144" s="36"/>
      <c r="V144" s="36"/>
      <c r="W144" s="36"/>
      <c r="X14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4" s="36"/>
      <c r="Z144" s="36"/>
      <c r="AA144" s="36"/>
      <c r="AB144" s="39">
        <f>Table223[[#This Row],[الاجمالى ]]-Table223[[#This Row],[حسومات ]]-Table223[[#This Row],[سلف]]-Table223[[#This Row],[تامينات]]</f>
        <v>0</v>
      </c>
      <c r="AC144" s="40"/>
    </row>
    <row r="145" spans="1:29" s="41" customFormat="1" ht="35.1" customHeight="1" x14ac:dyDescent="0.25">
      <c r="A145" s="34" t="str">
        <f>IF(B145="","",SUBTOTAL(3,$B$3:B145))</f>
        <v/>
      </c>
      <c r="B145" s="35"/>
      <c r="C145" s="36"/>
      <c r="D145" s="36"/>
      <c r="E145" s="35"/>
      <c r="F145" s="37"/>
      <c r="G145" s="36"/>
      <c r="H145" s="36"/>
      <c r="I145" s="36"/>
      <c r="J145" s="36"/>
      <c r="K145" s="36"/>
      <c r="L145" s="36"/>
      <c r="M145" s="36"/>
      <c r="N145" s="36"/>
      <c r="O145" s="38"/>
      <c r="P145" s="38"/>
      <c r="Q145" s="38"/>
      <c r="R145" s="36"/>
      <c r="S145" s="36">
        <f>Table223[[#This Row],[الراتب الاساسي ]]+Table223[[#This Row],[بدلات اخري]]/30*Table223[[#This Row],[الجمع]]*1.5</f>
        <v>0</v>
      </c>
      <c r="T145" s="36"/>
      <c r="U145" s="36"/>
      <c r="V145" s="36"/>
      <c r="W145" s="36"/>
      <c r="X14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5" s="36"/>
      <c r="Z145" s="36"/>
      <c r="AA145" s="36"/>
      <c r="AB145" s="39">
        <f>Table223[[#This Row],[الاجمالى ]]-Table223[[#This Row],[حسومات ]]-Table223[[#This Row],[سلف]]-Table223[[#This Row],[تامينات]]</f>
        <v>0</v>
      </c>
      <c r="AC145" s="40"/>
    </row>
    <row r="146" spans="1:29" s="41" customFormat="1" ht="35.1" customHeight="1" x14ac:dyDescent="0.25">
      <c r="A146" s="34" t="str">
        <f>IF(B146="","",SUBTOTAL(3,$B$3:B146))</f>
        <v/>
      </c>
      <c r="B146" s="35"/>
      <c r="C146" s="36"/>
      <c r="D146" s="36"/>
      <c r="E146" s="35"/>
      <c r="F146" s="37"/>
      <c r="G146" s="36"/>
      <c r="H146" s="36"/>
      <c r="I146" s="36"/>
      <c r="J146" s="36"/>
      <c r="K146" s="36"/>
      <c r="L146" s="36"/>
      <c r="M146" s="36"/>
      <c r="N146" s="36"/>
      <c r="O146" s="38"/>
      <c r="P146" s="38"/>
      <c r="Q146" s="38"/>
      <c r="R146" s="36"/>
      <c r="S146" s="36">
        <f>Table223[[#This Row],[الراتب الاساسي ]]+Table223[[#This Row],[بدلات اخري]]/30*Table223[[#This Row],[الجمع]]*1.5</f>
        <v>0</v>
      </c>
      <c r="T146" s="36"/>
      <c r="U146" s="36"/>
      <c r="V146" s="36"/>
      <c r="W146" s="36"/>
      <c r="X14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6" s="36"/>
      <c r="Z146" s="36"/>
      <c r="AA146" s="36"/>
      <c r="AB146" s="39">
        <f>Table223[[#This Row],[الاجمالى ]]-Table223[[#This Row],[حسومات ]]-Table223[[#This Row],[سلف]]-Table223[[#This Row],[تامينات]]</f>
        <v>0</v>
      </c>
      <c r="AC146" s="40"/>
    </row>
    <row r="147" spans="1:29" s="41" customFormat="1" ht="35.1" customHeight="1" x14ac:dyDescent="0.25">
      <c r="A147" s="34" t="str">
        <f>IF(B147="","",SUBTOTAL(3,$B$3:B147))</f>
        <v/>
      </c>
      <c r="B147" s="35"/>
      <c r="C147" s="36"/>
      <c r="D147" s="36"/>
      <c r="E147" s="35"/>
      <c r="F147" s="37"/>
      <c r="G147" s="36"/>
      <c r="H147" s="36"/>
      <c r="I147" s="36"/>
      <c r="J147" s="36"/>
      <c r="K147" s="36"/>
      <c r="L147" s="36"/>
      <c r="M147" s="36"/>
      <c r="N147" s="36"/>
      <c r="O147" s="38"/>
      <c r="P147" s="38"/>
      <c r="Q147" s="38"/>
      <c r="R147" s="36"/>
      <c r="S147" s="36">
        <f>Table223[[#This Row],[الراتب الاساسي ]]+Table223[[#This Row],[بدلات اخري]]/30*Table223[[#This Row],[الجمع]]*1.5</f>
        <v>0</v>
      </c>
      <c r="T147" s="36"/>
      <c r="U147" s="36"/>
      <c r="V147" s="36"/>
      <c r="W147" s="36"/>
      <c r="X14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7" s="36"/>
      <c r="Z147" s="36"/>
      <c r="AA147" s="36"/>
      <c r="AB147" s="39">
        <f>Table223[[#This Row],[الاجمالى ]]-Table223[[#This Row],[حسومات ]]-Table223[[#This Row],[سلف]]-Table223[[#This Row],[تامينات]]</f>
        <v>0</v>
      </c>
      <c r="AC147" s="40"/>
    </row>
    <row r="148" spans="1:29" s="41" customFormat="1" ht="35.1" customHeight="1" x14ac:dyDescent="0.25">
      <c r="A148" s="34" t="str">
        <f>IF(B148="","",SUBTOTAL(3,$B$3:B148))</f>
        <v/>
      </c>
      <c r="B148" s="35"/>
      <c r="C148" s="36"/>
      <c r="D148" s="36"/>
      <c r="E148" s="35"/>
      <c r="F148" s="37"/>
      <c r="G148" s="36"/>
      <c r="H148" s="36"/>
      <c r="I148" s="36"/>
      <c r="J148" s="36"/>
      <c r="K148" s="36"/>
      <c r="L148" s="36"/>
      <c r="M148" s="36"/>
      <c r="N148" s="36"/>
      <c r="O148" s="38"/>
      <c r="P148" s="38"/>
      <c r="Q148" s="38"/>
      <c r="R148" s="36"/>
      <c r="S148" s="36">
        <f>Table223[[#This Row],[الراتب الاساسي ]]+Table223[[#This Row],[بدلات اخري]]/30*Table223[[#This Row],[الجمع]]*1.5</f>
        <v>0</v>
      </c>
      <c r="T148" s="36"/>
      <c r="U148" s="36"/>
      <c r="V148" s="36"/>
      <c r="W148" s="36"/>
      <c r="X14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8" s="36"/>
      <c r="Z148" s="36"/>
      <c r="AA148" s="36"/>
      <c r="AB148" s="39">
        <f>Table223[[#This Row],[الاجمالى ]]-Table223[[#This Row],[حسومات ]]-Table223[[#This Row],[سلف]]-Table223[[#This Row],[تامينات]]</f>
        <v>0</v>
      </c>
      <c r="AC148" s="40"/>
    </row>
    <row r="149" spans="1:29" s="41" customFormat="1" ht="35.1" customHeight="1" x14ac:dyDescent="0.25">
      <c r="A149" s="34" t="str">
        <f>IF(B149="","",SUBTOTAL(3,$B$3:B149))</f>
        <v/>
      </c>
      <c r="B149" s="35"/>
      <c r="C149" s="36"/>
      <c r="D149" s="36"/>
      <c r="E149" s="35"/>
      <c r="F149" s="37"/>
      <c r="G149" s="36"/>
      <c r="H149" s="36"/>
      <c r="I149" s="36"/>
      <c r="J149" s="36"/>
      <c r="K149" s="36"/>
      <c r="L149" s="36"/>
      <c r="M149" s="36"/>
      <c r="N149" s="36"/>
      <c r="O149" s="38"/>
      <c r="P149" s="38"/>
      <c r="Q149" s="38"/>
      <c r="R149" s="36"/>
      <c r="S149" s="36">
        <f>Table223[[#This Row],[الراتب الاساسي ]]+Table223[[#This Row],[بدلات اخري]]/30*Table223[[#This Row],[الجمع]]*1.5</f>
        <v>0</v>
      </c>
      <c r="T149" s="36"/>
      <c r="U149" s="36"/>
      <c r="V149" s="36"/>
      <c r="W149" s="36"/>
      <c r="X14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49" s="36"/>
      <c r="Z149" s="36"/>
      <c r="AA149" s="36"/>
      <c r="AB149" s="39">
        <f>Table223[[#This Row],[الاجمالى ]]-Table223[[#This Row],[حسومات ]]-Table223[[#This Row],[سلف]]-Table223[[#This Row],[تامينات]]</f>
        <v>0</v>
      </c>
      <c r="AC149" s="40"/>
    </row>
    <row r="150" spans="1:29" s="41" customFormat="1" ht="35.1" customHeight="1" x14ac:dyDescent="0.25">
      <c r="A150" s="34" t="str">
        <f>IF(B150="","",SUBTOTAL(3,$B$3:B150))</f>
        <v/>
      </c>
      <c r="B150" s="35"/>
      <c r="C150" s="36"/>
      <c r="D150" s="36"/>
      <c r="E150" s="35"/>
      <c r="F150" s="37"/>
      <c r="G150" s="36"/>
      <c r="H150" s="36"/>
      <c r="I150" s="36"/>
      <c r="J150" s="36"/>
      <c r="K150" s="36"/>
      <c r="L150" s="36"/>
      <c r="M150" s="36"/>
      <c r="N150" s="36"/>
      <c r="O150" s="38"/>
      <c r="P150" s="38"/>
      <c r="Q150" s="38"/>
      <c r="R150" s="36"/>
      <c r="S150" s="36">
        <f>Table223[[#This Row],[الراتب الاساسي ]]+Table223[[#This Row],[بدلات اخري]]/30*Table223[[#This Row],[الجمع]]*1.5</f>
        <v>0</v>
      </c>
      <c r="T150" s="36"/>
      <c r="U150" s="36"/>
      <c r="V150" s="36"/>
      <c r="W150" s="36"/>
      <c r="X15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0" s="36"/>
      <c r="Z150" s="36"/>
      <c r="AA150" s="36"/>
      <c r="AB150" s="39">
        <f>Table223[[#This Row],[الاجمالى ]]-Table223[[#This Row],[حسومات ]]-Table223[[#This Row],[سلف]]-Table223[[#This Row],[تامينات]]</f>
        <v>0</v>
      </c>
      <c r="AC150" s="40"/>
    </row>
    <row r="151" spans="1:29" s="41" customFormat="1" ht="35.1" customHeight="1" x14ac:dyDescent="0.25">
      <c r="A151" s="34" t="str">
        <f>IF(B151="","",SUBTOTAL(3,$B$3:B151))</f>
        <v/>
      </c>
      <c r="B151" s="35"/>
      <c r="C151" s="36"/>
      <c r="D151" s="36"/>
      <c r="E151" s="35"/>
      <c r="F151" s="37"/>
      <c r="G151" s="36"/>
      <c r="H151" s="36"/>
      <c r="I151" s="36"/>
      <c r="J151" s="36"/>
      <c r="K151" s="36"/>
      <c r="L151" s="36"/>
      <c r="M151" s="36"/>
      <c r="N151" s="36"/>
      <c r="O151" s="38"/>
      <c r="P151" s="38"/>
      <c r="Q151" s="38"/>
      <c r="R151" s="36"/>
      <c r="S151" s="36">
        <f>Table223[[#This Row],[الراتب الاساسي ]]+Table223[[#This Row],[بدلات اخري]]/30*Table223[[#This Row],[الجمع]]*1.5</f>
        <v>0</v>
      </c>
      <c r="T151" s="36"/>
      <c r="U151" s="36"/>
      <c r="V151" s="36"/>
      <c r="W151" s="36"/>
      <c r="X15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1" s="36"/>
      <c r="Z151" s="36"/>
      <c r="AA151" s="36"/>
      <c r="AB151" s="39">
        <f>Table223[[#This Row],[الاجمالى ]]-Table223[[#This Row],[حسومات ]]-Table223[[#This Row],[سلف]]-Table223[[#This Row],[تامينات]]</f>
        <v>0</v>
      </c>
      <c r="AC151" s="40"/>
    </row>
    <row r="152" spans="1:29" s="41" customFormat="1" ht="35.1" customHeight="1" x14ac:dyDescent="0.25">
      <c r="A152" s="34" t="str">
        <f>IF(B152="","",SUBTOTAL(3,$B$3:B152))</f>
        <v/>
      </c>
      <c r="B152" s="35"/>
      <c r="C152" s="36"/>
      <c r="D152" s="36"/>
      <c r="E152" s="35"/>
      <c r="F152" s="37"/>
      <c r="G152" s="36"/>
      <c r="H152" s="36"/>
      <c r="I152" s="36"/>
      <c r="J152" s="36"/>
      <c r="K152" s="36"/>
      <c r="L152" s="36"/>
      <c r="M152" s="36"/>
      <c r="N152" s="36"/>
      <c r="O152" s="38"/>
      <c r="P152" s="38"/>
      <c r="Q152" s="38"/>
      <c r="R152" s="36"/>
      <c r="S152" s="36">
        <f>Table223[[#This Row],[الراتب الاساسي ]]+Table223[[#This Row],[بدلات اخري]]/30*Table223[[#This Row],[الجمع]]*1.5</f>
        <v>0</v>
      </c>
      <c r="T152" s="36"/>
      <c r="U152" s="36"/>
      <c r="V152" s="36"/>
      <c r="W152" s="36"/>
      <c r="X15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2" s="36"/>
      <c r="Z152" s="36"/>
      <c r="AA152" s="36"/>
      <c r="AB152" s="39">
        <f>Table223[[#This Row],[الاجمالى ]]-Table223[[#This Row],[حسومات ]]-Table223[[#This Row],[سلف]]-Table223[[#This Row],[تامينات]]</f>
        <v>0</v>
      </c>
      <c r="AC152" s="40"/>
    </row>
    <row r="153" spans="1:29" s="41" customFormat="1" ht="35.1" customHeight="1" x14ac:dyDescent="0.25">
      <c r="A153" s="34" t="str">
        <f>IF(B153="","",SUBTOTAL(3,$B$3:B153))</f>
        <v/>
      </c>
      <c r="B153" s="35"/>
      <c r="C153" s="36"/>
      <c r="D153" s="36"/>
      <c r="E153" s="35"/>
      <c r="F153" s="37"/>
      <c r="G153" s="36"/>
      <c r="H153" s="36"/>
      <c r="I153" s="36"/>
      <c r="J153" s="36"/>
      <c r="K153" s="36"/>
      <c r="L153" s="36"/>
      <c r="M153" s="36"/>
      <c r="N153" s="36"/>
      <c r="O153" s="38"/>
      <c r="P153" s="38"/>
      <c r="Q153" s="38"/>
      <c r="R153" s="36"/>
      <c r="S153" s="36">
        <f>Table223[[#This Row],[الراتب الاساسي ]]+Table223[[#This Row],[بدلات اخري]]/30*Table223[[#This Row],[الجمع]]*1.5</f>
        <v>0</v>
      </c>
      <c r="T153" s="36"/>
      <c r="U153" s="36"/>
      <c r="V153" s="36"/>
      <c r="W153" s="36"/>
      <c r="X15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3" s="36"/>
      <c r="Z153" s="36"/>
      <c r="AA153" s="36"/>
      <c r="AB153" s="39">
        <f>Table223[[#This Row],[الاجمالى ]]-Table223[[#This Row],[حسومات ]]-Table223[[#This Row],[سلف]]-Table223[[#This Row],[تامينات]]</f>
        <v>0</v>
      </c>
      <c r="AC153" s="40"/>
    </row>
    <row r="154" spans="1:29" s="41" customFormat="1" ht="35.1" customHeight="1" x14ac:dyDescent="0.25">
      <c r="A154" s="34" t="str">
        <f>IF(B154="","",SUBTOTAL(3,$B$3:B154))</f>
        <v/>
      </c>
      <c r="B154" s="35"/>
      <c r="C154" s="36"/>
      <c r="D154" s="36"/>
      <c r="E154" s="35"/>
      <c r="F154" s="37"/>
      <c r="G154" s="36"/>
      <c r="H154" s="36"/>
      <c r="I154" s="36"/>
      <c r="J154" s="36"/>
      <c r="K154" s="36"/>
      <c r="L154" s="36"/>
      <c r="M154" s="36"/>
      <c r="N154" s="36"/>
      <c r="O154" s="38"/>
      <c r="P154" s="38"/>
      <c r="Q154" s="38"/>
      <c r="R154" s="36"/>
      <c r="S154" s="36">
        <f>Table223[[#This Row],[الراتب الاساسي ]]+Table223[[#This Row],[بدلات اخري]]/30*Table223[[#This Row],[الجمع]]*1.5</f>
        <v>0</v>
      </c>
      <c r="T154" s="36"/>
      <c r="U154" s="36"/>
      <c r="V154" s="36"/>
      <c r="W154" s="36"/>
      <c r="X15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4" s="36"/>
      <c r="Z154" s="36"/>
      <c r="AA154" s="36"/>
      <c r="AB154" s="39">
        <f>Table223[[#This Row],[الاجمالى ]]-Table223[[#This Row],[حسومات ]]-Table223[[#This Row],[سلف]]-Table223[[#This Row],[تامينات]]</f>
        <v>0</v>
      </c>
      <c r="AC154" s="40"/>
    </row>
    <row r="155" spans="1:29" s="41" customFormat="1" ht="35.1" customHeight="1" x14ac:dyDescent="0.25">
      <c r="A155" s="34" t="str">
        <f>IF(B155="","",SUBTOTAL(3,$B$3:B155))</f>
        <v/>
      </c>
      <c r="B155" s="35"/>
      <c r="C155" s="36"/>
      <c r="D155" s="36"/>
      <c r="E155" s="35"/>
      <c r="F155" s="37"/>
      <c r="G155" s="36"/>
      <c r="H155" s="36"/>
      <c r="I155" s="36"/>
      <c r="J155" s="36"/>
      <c r="K155" s="36"/>
      <c r="L155" s="36"/>
      <c r="M155" s="36"/>
      <c r="N155" s="36"/>
      <c r="O155" s="38"/>
      <c r="P155" s="38"/>
      <c r="Q155" s="38"/>
      <c r="R155" s="36"/>
      <c r="S155" s="36">
        <f>Table223[[#This Row],[الراتب الاساسي ]]+Table223[[#This Row],[بدلات اخري]]/30*Table223[[#This Row],[الجمع]]*1.5</f>
        <v>0</v>
      </c>
      <c r="T155" s="36"/>
      <c r="U155" s="36"/>
      <c r="V155" s="36"/>
      <c r="W155" s="36"/>
      <c r="X15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5" s="36"/>
      <c r="Z155" s="36"/>
      <c r="AA155" s="36"/>
      <c r="AB155" s="39">
        <f>Table223[[#This Row],[الاجمالى ]]-Table223[[#This Row],[حسومات ]]-Table223[[#This Row],[سلف]]-Table223[[#This Row],[تامينات]]</f>
        <v>0</v>
      </c>
      <c r="AC155" s="40"/>
    </row>
    <row r="156" spans="1:29" s="41" customFormat="1" ht="35.1" customHeight="1" x14ac:dyDescent="0.25">
      <c r="A156" s="34" t="str">
        <f>IF(B156="","",SUBTOTAL(3,$B$3:B156))</f>
        <v/>
      </c>
      <c r="B156" s="35"/>
      <c r="C156" s="36"/>
      <c r="D156" s="36"/>
      <c r="E156" s="35"/>
      <c r="F156" s="37"/>
      <c r="G156" s="36"/>
      <c r="H156" s="36"/>
      <c r="I156" s="36"/>
      <c r="J156" s="36"/>
      <c r="K156" s="36"/>
      <c r="L156" s="36"/>
      <c r="M156" s="36"/>
      <c r="N156" s="36"/>
      <c r="O156" s="38"/>
      <c r="P156" s="38"/>
      <c r="Q156" s="38"/>
      <c r="R156" s="36"/>
      <c r="S156" s="36">
        <f>Table223[[#This Row],[الراتب الاساسي ]]+Table223[[#This Row],[بدلات اخري]]/30*Table223[[#This Row],[الجمع]]*1.5</f>
        <v>0</v>
      </c>
      <c r="T156" s="36"/>
      <c r="U156" s="36"/>
      <c r="V156" s="36"/>
      <c r="W156" s="36"/>
      <c r="X15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6" s="36"/>
      <c r="Z156" s="36"/>
      <c r="AA156" s="36"/>
      <c r="AB156" s="39">
        <f>Table223[[#This Row],[الاجمالى ]]-Table223[[#This Row],[حسومات ]]-Table223[[#This Row],[سلف]]-Table223[[#This Row],[تامينات]]</f>
        <v>0</v>
      </c>
      <c r="AC156" s="40"/>
    </row>
    <row r="157" spans="1:29" s="41" customFormat="1" ht="35.1" customHeight="1" x14ac:dyDescent="0.25">
      <c r="A157" s="34" t="str">
        <f>IF(B157="","",SUBTOTAL(3,$B$3:B157))</f>
        <v/>
      </c>
      <c r="B157" s="35"/>
      <c r="C157" s="36"/>
      <c r="D157" s="36"/>
      <c r="E157" s="35"/>
      <c r="F157" s="37"/>
      <c r="G157" s="36"/>
      <c r="H157" s="36"/>
      <c r="I157" s="36"/>
      <c r="J157" s="36"/>
      <c r="K157" s="36"/>
      <c r="L157" s="36"/>
      <c r="M157" s="36"/>
      <c r="N157" s="36"/>
      <c r="O157" s="38"/>
      <c r="P157" s="38"/>
      <c r="Q157" s="38"/>
      <c r="R157" s="36"/>
      <c r="S157" s="36">
        <f>Table223[[#This Row],[الراتب الاساسي ]]+Table223[[#This Row],[بدلات اخري]]/30*Table223[[#This Row],[الجمع]]*1.5</f>
        <v>0</v>
      </c>
      <c r="T157" s="36"/>
      <c r="U157" s="36"/>
      <c r="V157" s="36"/>
      <c r="W157" s="36"/>
      <c r="X15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7" s="36"/>
      <c r="Z157" s="36"/>
      <c r="AA157" s="36"/>
      <c r="AB157" s="39">
        <f>Table223[[#This Row],[الاجمالى ]]-Table223[[#This Row],[حسومات ]]-Table223[[#This Row],[سلف]]-Table223[[#This Row],[تامينات]]</f>
        <v>0</v>
      </c>
      <c r="AC157" s="40"/>
    </row>
    <row r="158" spans="1:29" s="41" customFormat="1" ht="35.1" customHeight="1" x14ac:dyDescent="0.25">
      <c r="A158" s="34" t="str">
        <f>IF(B158="","",SUBTOTAL(3,$B$3:B158))</f>
        <v/>
      </c>
      <c r="B158" s="35"/>
      <c r="C158" s="36"/>
      <c r="D158" s="36"/>
      <c r="E158" s="35"/>
      <c r="F158" s="37"/>
      <c r="G158" s="36"/>
      <c r="H158" s="36"/>
      <c r="I158" s="36"/>
      <c r="J158" s="36"/>
      <c r="K158" s="36"/>
      <c r="L158" s="36"/>
      <c r="M158" s="36"/>
      <c r="N158" s="36"/>
      <c r="O158" s="38"/>
      <c r="P158" s="38"/>
      <c r="Q158" s="38"/>
      <c r="R158" s="36"/>
      <c r="S158" s="36">
        <f>Table223[[#This Row],[الراتب الاساسي ]]+Table223[[#This Row],[بدلات اخري]]/30*Table223[[#This Row],[الجمع]]*1.5</f>
        <v>0</v>
      </c>
      <c r="T158" s="36"/>
      <c r="U158" s="36"/>
      <c r="V158" s="36"/>
      <c r="W158" s="36"/>
      <c r="X15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8" s="36"/>
      <c r="Z158" s="36"/>
      <c r="AA158" s="36"/>
      <c r="AB158" s="39">
        <f>Table223[[#This Row],[الاجمالى ]]-Table223[[#This Row],[حسومات ]]-Table223[[#This Row],[سلف]]-Table223[[#This Row],[تامينات]]</f>
        <v>0</v>
      </c>
      <c r="AC158" s="40"/>
    </row>
    <row r="159" spans="1:29" s="41" customFormat="1" ht="35.1" customHeight="1" x14ac:dyDescent="0.25">
      <c r="A159" s="34" t="str">
        <f>IF(B159="","",SUBTOTAL(3,$B$3:B159))</f>
        <v/>
      </c>
      <c r="B159" s="35"/>
      <c r="C159" s="36"/>
      <c r="D159" s="36"/>
      <c r="E159" s="35"/>
      <c r="F159" s="37"/>
      <c r="G159" s="36"/>
      <c r="H159" s="36"/>
      <c r="I159" s="36"/>
      <c r="J159" s="36"/>
      <c r="K159" s="36"/>
      <c r="L159" s="36"/>
      <c r="M159" s="36"/>
      <c r="N159" s="36"/>
      <c r="O159" s="38"/>
      <c r="P159" s="38"/>
      <c r="Q159" s="38"/>
      <c r="R159" s="36"/>
      <c r="S159" s="36">
        <f>Table223[[#This Row],[الراتب الاساسي ]]+Table223[[#This Row],[بدلات اخري]]/30*Table223[[#This Row],[الجمع]]*1.5</f>
        <v>0</v>
      </c>
      <c r="T159" s="36"/>
      <c r="U159" s="36"/>
      <c r="V159" s="36"/>
      <c r="W159" s="36"/>
      <c r="X15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59" s="36"/>
      <c r="Z159" s="36"/>
      <c r="AA159" s="36"/>
      <c r="AB159" s="39">
        <f>Table223[[#This Row],[الاجمالى ]]-Table223[[#This Row],[حسومات ]]-Table223[[#This Row],[سلف]]-Table223[[#This Row],[تامينات]]</f>
        <v>0</v>
      </c>
      <c r="AC159" s="40"/>
    </row>
    <row r="160" spans="1:29" s="41" customFormat="1" ht="35.1" customHeight="1" x14ac:dyDescent="0.25">
      <c r="A160" s="34" t="str">
        <f>IF(B160="","",SUBTOTAL(3,$B$3:B160))</f>
        <v/>
      </c>
      <c r="B160" s="35"/>
      <c r="C160" s="36"/>
      <c r="D160" s="36"/>
      <c r="E160" s="35"/>
      <c r="F160" s="37"/>
      <c r="G160" s="36"/>
      <c r="H160" s="36"/>
      <c r="I160" s="36"/>
      <c r="J160" s="36"/>
      <c r="K160" s="36"/>
      <c r="L160" s="36"/>
      <c r="M160" s="36"/>
      <c r="N160" s="36"/>
      <c r="O160" s="38"/>
      <c r="P160" s="38"/>
      <c r="Q160" s="38"/>
      <c r="R160" s="36"/>
      <c r="S160" s="36">
        <f>Table223[[#This Row],[الراتب الاساسي ]]+Table223[[#This Row],[بدلات اخري]]/30*Table223[[#This Row],[الجمع]]*1.5</f>
        <v>0</v>
      </c>
      <c r="T160" s="36"/>
      <c r="U160" s="36"/>
      <c r="V160" s="36"/>
      <c r="W160" s="36"/>
      <c r="X16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0" s="36"/>
      <c r="Z160" s="36"/>
      <c r="AA160" s="36"/>
      <c r="AB160" s="39">
        <f>Table223[[#This Row],[الاجمالى ]]-Table223[[#This Row],[حسومات ]]-Table223[[#This Row],[سلف]]-Table223[[#This Row],[تامينات]]</f>
        <v>0</v>
      </c>
      <c r="AC160" s="40"/>
    </row>
    <row r="161" spans="1:29" s="41" customFormat="1" ht="35.1" customHeight="1" x14ac:dyDescent="0.25">
      <c r="A161" s="34" t="str">
        <f>IF(B161="","",SUBTOTAL(3,$B$3:B161))</f>
        <v/>
      </c>
      <c r="B161" s="35"/>
      <c r="C161" s="36"/>
      <c r="D161" s="36"/>
      <c r="E161" s="35"/>
      <c r="F161" s="37"/>
      <c r="G161" s="36"/>
      <c r="H161" s="36"/>
      <c r="I161" s="36"/>
      <c r="J161" s="36"/>
      <c r="K161" s="36"/>
      <c r="L161" s="36"/>
      <c r="M161" s="36"/>
      <c r="N161" s="36"/>
      <c r="O161" s="38"/>
      <c r="P161" s="38"/>
      <c r="Q161" s="38"/>
      <c r="R161" s="36"/>
      <c r="S161" s="36">
        <f>Table223[[#This Row],[الراتب الاساسي ]]+Table223[[#This Row],[بدلات اخري]]/30*Table223[[#This Row],[الجمع]]*1.5</f>
        <v>0</v>
      </c>
      <c r="T161" s="36"/>
      <c r="U161" s="36"/>
      <c r="V161" s="36"/>
      <c r="W161" s="36"/>
      <c r="X16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1" s="36"/>
      <c r="Z161" s="36"/>
      <c r="AA161" s="36"/>
      <c r="AB161" s="39">
        <f>Table223[[#This Row],[الاجمالى ]]-Table223[[#This Row],[حسومات ]]-Table223[[#This Row],[سلف]]-Table223[[#This Row],[تامينات]]</f>
        <v>0</v>
      </c>
      <c r="AC161" s="40"/>
    </row>
    <row r="162" spans="1:29" s="41" customFormat="1" ht="35.1" customHeight="1" x14ac:dyDescent="0.25">
      <c r="A162" s="34" t="str">
        <f>IF(B162="","",SUBTOTAL(3,$B$3:B162))</f>
        <v/>
      </c>
      <c r="B162" s="35"/>
      <c r="C162" s="36"/>
      <c r="D162" s="36"/>
      <c r="E162" s="35"/>
      <c r="F162" s="37"/>
      <c r="G162" s="36"/>
      <c r="H162" s="36"/>
      <c r="I162" s="36"/>
      <c r="J162" s="36"/>
      <c r="K162" s="36"/>
      <c r="L162" s="36"/>
      <c r="M162" s="36"/>
      <c r="N162" s="36"/>
      <c r="O162" s="38"/>
      <c r="P162" s="38"/>
      <c r="Q162" s="38"/>
      <c r="R162" s="36"/>
      <c r="S162" s="36">
        <f>Table223[[#This Row],[الراتب الاساسي ]]+Table223[[#This Row],[بدلات اخري]]/30*Table223[[#This Row],[الجمع]]*1.5</f>
        <v>0</v>
      </c>
      <c r="T162" s="36"/>
      <c r="U162" s="36"/>
      <c r="V162" s="36"/>
      <c r="W162" s="36"/>
      <c r="X16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2" s="36"/>
      <c r="Z162" s="36"/>
      <c r="AA162" s="36"/>
      <c r="AB162" s="39">
        <f>Table223[[#This Row],[الاجمالى ]]-Table223[[#This Row],[حسومات ]]-Table223[[#This Row],[سلف]]-Table223[[#This Row],[تامينات]]</f>
        <v>0</v>
      </c>
      <c r="AC162" s="40"/>
    </row>
    <row r="163" spans="1:29" s="41" customFormat="1" ht="35.1" customHeight="1" x14ac:dyDescent="0.25">
      <c r="A163" s="34" t="str">
        <f>IF(B163="","",SUBTOTAL(3,$B$3:B163))</f>
        <v/>
      </c>
      <c r="B163" s="35"/>
      <c r="C163" s="36"/>
      <c r="D163" s="36"/>
      <c r="E163" s="35"/>
      <c r="F163" s="37"/>
      <c r="G163" s="36"/>
      <c r="H163" s="36"/>
      <c r="I163" s="36"/>
      <c r="J163" s="36"/>
      <c r="K163" s="36"/>
      <c r="L163" s="36"/>
      <c r="M163" s="36"/>
      <c r="N163" s="36"/>
      <c r="O163" s="38"/>
      <c r="P163" s="38"/>
      <c r="Q163" s="38"/>
      <c r="R163" s="36"/>
      <c r="S163" s="36">
        <f>Table223[[#This Row],[الراتب الاساسي ]]+Table223[[#This Row],[بدلات اخري]]/30*Table223[[#This Row],[الجمع]]*1.5</f>
        <v>0</v>
      </c>
      <c r="T163" s="36"/>
      <c r="U163" s="36"/>
      <c r="V163" s="36"/>
      <c r="W163" s="36"/>
      <c r="X16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3" s="36"/>
      <c r="Z163" s="36"/>
      <c r="AA163" s="36"/>
      <c r="AB163" s="39">
        <f>Table223[[#This Row],[الاجمالى ]]-Table223[[#This Row],[حسومات ]]-Table223[[#This Row],[سلف]]-Table223[[#This Row],[تامينات]]</f>
        <v>0</v>
      </c>
      <c r="AC163" s="40"/>
    </row>
    <row r="164" spans="1:29" s="41" customFormat="1" ht="35.1" customHeight="1" x14ac:dyDescent="0.25">
      <c r="A164" s="34" t="str">
        <f>IF(B164="","",SUBTOTAL(3,$B$3:B164))</f>
        <v/>
      </c>
      <c r="B164" s="35"/>
      <c r="C164" s="36"/>
      <c r="D164" s="36"/>
      <c r="E164" s="35"/>
      <c r="F164" s="37"/>
      <c r="G164" s="36"/>
      <c r="H164" s="36"/>
      <c r="I164" s="36"/>
      <c r="J164" s="36"/>
      <c r="K164" s="36"/>
      <c r="L164" s="36"/>
      <c r="M164" s="36"/>
      <c r="N164" s="36"/>
      <c r="O164" s="38"/>
      <c r="P164" s="38"/>
      <c r="Q164" s="38"/>
      <c r="R164" s="36"/>
      <c r="S164" s="36">
        <f>Table223[[#This Row],[الراتب الاساسي ]]+Table223[[#This Row],[بدلات اخري]]/30*Table223[[#This Row],[الجمع]]*1.5</f>
        <v>0</v>
      </c>
      <c r="T164" s="36"/>
      <c r="U164" s="36"/>
      <c r="V164" s="36"/>
      <c r="W164" s="36"/>
      <c r="X16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4" s="36"/>
      <c r="Z164" s="36"/>
      <c r="AA164" s="36"/>
      <c r="AB164" s="39">
        <f>Table223[[#This Row],[الاجمالى ]]-Table223[[#This Row],[حسومات ]]-Table223[[#This Row],[سلف]]-Table223[[#This Row],[تامينات]]</f>
        <v>0</v>
      </c>
      <c r="AC164" s="40"/>
    </row>
    <row r="165" spans="1:29" s="41" customFormat="1" ht="35.1" customHeight="1" x14ac:dyDescent="0.25">
      <c r="A165" s="34" t="str">
        <f>IF(B165="","",SUBTOTAL(3,$B$3:B165))</f>
        <v/>
      </c>
      <c r="B165" s="35"/>
      <c r="C165" s="36"/>
      <c r="D165" s="36"/>
      <c r="E165" s="35"/>
      <c r="F165" s="37"/>
      <c r="G165" s="36"/>
      <c r="H165" s="36"/>
      <c r="I165" s="36"/>
      <c r="J165" s="36"/>
      <c r="K165" s="36"/>
      <c r="L165" s="36"/>
      <c r="M165" s="36"/>
      <c r="N165" s="36"/>
      <c r="O165" s="38"/>
      <c r="P165" s="38"/>
      <c r="Q165" s="38"/>
      <c r="R165" s="36"/>
      <c r="S165" s="36">
        <f>Table223[[#This Row],[الراتب الاساسي ]]+Table223[[#This Row],[بدلات اخري]]/30*Table223[[#This Row],[الجمع]]*1.5</f>
        <v>0</v>
      </c>
      <c r="T165" s="36"/>
      <c r="U165" s="36"/>
      <c r="V165" s="36"/>
      <c r="W165" s="36"/>
      <c r="X16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5" s="36"/>
      <c r="Z165" s="36"/>
      <c r="AA165" s="36"/>
      <c r="AB165" s="39">
        <f>Table223[[#This Row],[الاجمالى ]]-Table223[[#This Row],[حسومات ]]-Table223[[#This Row],[سلف]]-Table223[[#This Row],[تامينات]]</f>
        <v>0</v>
      </c>
      <c r="AC165" s="40"/>
    </row>
    <row r="166" spans="1:29" s="41" customFormat="1" ht="35.1" customHeight="1" x14ac:dyDescent="0.25">
      <c r="A166" s="34" t="str">
        <f>IF(B166="","",SUBTOTAL(3,$B$3:B166))</f>
        <v/>
      </c>
      <c r="B166" s="35"/>
      <c r="C166" s="36"/>
      <c r="D166" s="36"/>
      <c r="E166" s="35"/>
      <c r="F166" s="37"/>
      <c r="G166" s="36"/>
      <c r="H166" s="36"/>
      <c r="I166" s="36"/>
      <c r="J166" s="36"/>
      <c r="K166" s="36"/>
      <c r="L166" s="36"/>
      <c r="M166" s="36"/>
      <c r="N166" s="36"/>
      <c r="O166" s="38"/>
      <c r="P166" s="38"/>
      <c r="Q166" s="38"/>
      <c r="R166" s="36"/>
      <c r="S166" s="36">
        <f>Table223[[#This Row],[الراتب الاساسي ]]+Table223[[#This Row],[بدلات اخري]]/30*Table223[[#This Row],[الجمع]]*1.5</f>
        <v>0</v>
      </c>
      <c r="T166" s="36"/>
      <c r="U166" s="36"/>
      <c r="V166" s="36"/>
      <c r="W166" s="36"/>
      <c r="X16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6" s="36"/>
      <c r="Z166" s="36"/>
      <c r="AA166" s="36"/>
      <c r="AB166" s="39">
        <f>Table223[[#This Row],[الاجمالى ]]-Table223[[#This Row],[حسومات ]]-Table223[[#This Row],[سلف]]-Table223[[#This Row],[تامينات]]</f>
        <v>0</v>
      </c>
      <c r="AC166" s="40"/>
    </row>
    <row r="167" spans="1:29" s="41" customFormat="1" ht="35.1" customHeight="1" x14ac:dyDescent="0.25">
      <c r="A167" s="34" t="str">
        <f>IF(B167="","",SUBTOTAL(3,$B$3:B167))</f>
        <v/>
      </c>
      <c r="B167" s="35"/>
      <c r="C167" s="36"/>
      <c r="D167" s="36"/>
      <c r="E167" s="35"/>
      <c r="F167" s="37"/>
      <c r="G167" s="36"/>
      <c r="H167" s="36"/>
      <c r="I167" s="36"/>
      <c r="J167" s="36"/>
      <c r="K167" s="36"/>
      <c r="L167" s="36"/>
      <c r="M167" s="36"/>
      <c r="N167" s="36"/>
      <c r="O167" s="38"/>
      <c r="P167" s="38"/>
      <c r="Q167" s="38"/>
      <c r="R167" s="36"/>
      <c r="S167" s="36">
        <f>Table223[[#This Row],[الراتب الاساسي ]]+Table223[[#This Row],[بدلات اخري]]/30*Table223[[#This Row],[الجمع]]*1.5</f>
        <v>0</v>
      </c>
      <c r="T167" s="36"/>
      <c r="U167" s="36"/>
      <c r="V167" s="36"/>
      <c r="W167" s="36"/>
      <c r="X16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7" s="36"/>
      <c r="Z167" s="36"/>
      <c r="AA167" s="36"/>
      <c r="AB167" s="39">
        <f>Table223[[#This Row],[الاجمالى ]]-Table223[[#This Row],[حسومات ]]-Table223[[#This Row],[سلف]]-Table223[[#This Row],[تامينات]]</f>
        <v>0</v>
      </c>
      <c r="AC167" s="40"/>
    </row>
    <row r="168" spans="1:29" s="41" customFormat="1" ht="35.1" customHeight="1" x14ac:dyDescent="0.25">
      <c r="A168" s="34" t="str">
        <f>IF(B168="","",SUBTOTAL(3,$B$3:B168))</f>
        <v/>
      </c>
      <c r="B168" s="35"/>
      <c r="C168" s="36"/>
      <c r="D168" s="36"/>
      <c r="E168" s="35"/>
      <c r="F168" s="37"/>
      <c r="G168" s="36"/>
      <c r="H168" s="36"/>
      <c r="I168" s="36"/>
      <c r="J168" s="36"/>
      <c r="K168" s="36"/>
      <c r="L168" s="36"/>
      <c r="M168" s="36"/>
      <c r="N168" s="36"/>
      <c r="O168" s="38"/>
      <c r="P168" s="38"/>
      <c r="Q168" s="38"/>
      <c r="R168" s="36"/>
      <c r="S168" s="36">
        <f>Table223[[#This Row],[الراتب الاساسي ]]+Table223[[#This Row],[بدلات اخري]]/30*Table223[[#This Row],[الجمع]]*1.5</f>
        <v>0</v>
      </c>
      <c r="T168" s="36"/>
      <c r="U168" s="36"/>
      <c r="V168" s="36"/>
      <c r="W168" s="36"/>
      <c r="X16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8" s="36"/>
      <c r="Z168" s="36"/>
      <c r="AA168" s="36"/>
      <c r="AB168" s="39">
        <f>Table223[[#This Row],[الاجمالى ]]-Table223[[#This Row],[حسومات ]]-Table223[[#This Row],[سلف]]-Table223[[#This Row],[تامينات]]</f>
        <v>0</v>
      </c>
      <c r="AC168" s="40"/>
    </row>
    <row r="169" spans="1:29" s="41" customFormat="1" ht="35.1" customHeight="1" x14ac:dyDescent="0.25">
      <c r="A169" s="34" t="str">
        <f>IF(B169="","",SUBTOTAL(3,$B$3:B169))</f>
        <v/>
      </c>
      <c r="B169" s="35"/>
      <c r="C169" s="36"/>
      <c r="D169" s="36"/>
      <c r="E169" s="35"/>
      <c r="F169" s="37"/>
      <c r="G169" s="36"/>
      <c r="H169" s="36"/>
      <c r="I169" s="36"/>
      <c r="J169" s="36"/>
      <c r="K169" s="36"/>
      <c r="L169" s="36"/>
      <c r="M169" s="36"/>
      <c r="N169" s="36"/>
      <c r="O169" s="38"/>
      <c r="P169" s="38"/>
      <c r="Q169" s="38"/>
      <c r="R169" s="36"/>
      <c r="S169" s="36">
        <f>Table223[[#This Row],[الراتب الاساسي ]]+Table223[[#This Row],[بدلات اخري]]/30*Table223[[#This Row],[الجمع]]*1.5</f>
        <v>0</v>
      </c>
      <c r="T169" s="36"/>
      <c r="U169" s="36"/>
      <c r="V169" s="36"/>
      <c r="W169" s="36"/>
      <c r="X16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69" s="36"/>
      <c r="Z169" s="36"/>
      <c r="AA169" s="36"/>
      <c r="AB169" s="39">
        <f>Table223[[#This Row],[الاجمالى ]]-Table223[[#This Row],[حسومات ]]-Table223[[#This Row],[سلف]]-Table223[[#This Row],[تامينات]]</f>
        <v>0</v>
      </c>
      <c r="AC169" s="40"/>
    </row>
    <row r="170" spans="1:29" s="41" customFormat="1" ht="35.1" customHeight="1" x14ac:dyDescent="0.25">
      <c r="A170" s="34" t="str">
        <f>IF(B170="","",SUBTOTAL(3,$B$3:B170))</f>
        <v/>
      </c>
      <c r="B170" s="35"/>
      <c r="C170" s="36"/>
      <c r="D170" s="36"/>
      <c r="E170" s="35"/>
      <c r="F170" s="37"/>
      <c r="G170" s="36"/>
      <c r="H170" s="36"/>
      <c r="I170" s="36"/>
      <c r="J170" s="36"/>
      <c r="K170" s="36"/>
      <c r="L170" s="36"/>
      <c r="M170" s="36"/>
      <c r="N170" s="36"/>
      <c r="O170" s="38"/>
      <c r="P170" s="38"/>
      <c r="Q170" s="38"/>
      <c r="R170" s="36"/>
      <c r="S170" s="36">
        <f>Table223[[#This Row],[الراتب الاساسي ]]+Table223[[#This Row],[بدلات اخري]]/30*Table223[[#This Row],[الجمع]]*1.5</f>
        <v>0</v>
      </c>
      <c r="T170" s="36"/>
      <c r="U170" s="36"/>
      <c r="V170" s="36"/>
      <c r="W170" s="36"/>
      <c r="X17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0" s="36"/>
      <c r="Z170" s="36"/>
      <c r="AA170" s="36"/>
      <c r="AB170" s="39">
        <f>Table223[[#This Row],[الاجمالى ]]-Table223[[#This Row],[حسومات ]]-Table223[[#This Row],[سلف]]-Table223[[#This Row],[تامينات]]</f>
        <v>0</v>
      </c>
      <c r="AC170" s="40"/>
    </row>
    <row r="171" spans="1:29" s="41" customFormat="1" ht="35.1" customHeight="1" x14ac:dyDescent="0.25">
      <c r="A171" s="34" t="str">
        <f>IF(B171="","",SUBTOTAL(3,$B$3:B171))</f>
        <v/>
      </c>
      <c r="B171" s="35"/>
      <c r="C171" s="36"/>
      <c r="D171" s="36"/>
      <c r="E171" s="35"/>
      <c r="F171" s="37"/>
      <c r="G171" s="36"/>
      <c r="H171" s="36"/>
      <c r="I171" s="36"/>
      <c r="J171" s="36"/>
      <c r="K171" s="36"/>
      <c r="L171" s="36"/>
      <c r="M171" s="36"/>
      <c r="N171" s="36"/>
      <c r="O171" s="38"/>
      <c r="P171" s="38"/>
      <c r="Q171" s="38"/>
      <c r="R171" s="36"/>
      <c r="S171" s="36">
        <f>Table223[[#This Row],[الراتب الاساسي ]]+Table223[[#This Row],[بدلات اخري]]/30*Table223[[#This Row],[الجمع]]*1.5</f>
        <v>0</v>
      </c>
      <c r="T171" s="36"/>
      <c r="U171" s="36"/>
      <c r="V171" s="36"/>
      <c r="W171" s="36"/>
      <c r="X17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1" s="36"/>
      <c r="Z171" s="36"/>
      <c r="AA171" s="36"/>
      <c r="AB171" s="39">
        <f>Table223[[#This Row],[الاجمالى ]]-Table223[[#This Row],[حسومات ]]-Table223[[#This Row],[سلف]]-Table223[[#This Row],[تامينات]]</f>
        <v>0</v>
      </c>
      <c r="AC171" s="40"/>
    </row>
    <row r="172" spans="1:29" s="41" customFormat="1" ht="35.1" customHeight="1" x14ac:dyDescent="0.25">
      <c r="A172" s="34" t="str">
        <f>IF(B172="","",SUBTOTAL(3,$B$3:B172))</f>
        <v/>
      </c>
      <c r="B172" s="35"/>
      <c r="C172" s="36"/>
      <c r="D172" s="36"/>
      <c r="E172" s="35"/>
      <c r="F172" s="37"/>
      <c r="G172" s="36"/>
      <c r="H172" s="36"/>
      <c r="I172" s="36"/>
      <c r="J172" s="36"/>
      <c r="K172" s="36"/>
      <c r="L172" s="36"/>
      <c r="M172" s="36"/>
      <c r="N172" s="36"/>
      <c r="O172" s="38"/>
      <c r="P172" s="38"/>
      <c r="Q172" s="38"/>
      <c r="R172" s="36"/>
      <c r="S172" s="36">
        <f>Table223[[#This Row],[الراتب الاساسي ]]+Table223[[#This Row],[بدلات اخري]]/30*Table223[[#This Row],[الجمع]]*1.5</f>
        <v>0</v>
      </c>
      <c r="T172" s="36"/>
      <c r="U172" s="36"/>
      <c r="V172" s="36"/>
      <c r="W172" s="36"/>
      <c r="X17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2" s="36"/>
      <c r="Z172" s="36"/>
      <c r="AA172" s="36"/>
      <c r="AB172" s="39">
        <f>Table223[[#This Row],[الاجمالى ]]-Table223[[#This Row],[حسومات ]]-Table223[[#This Row],[سلف]]-Table223[[#This Row],[تامينات]]</f>
        <v>0</v>
      </c>
      <c r="AC172" s="40"/>
    </row>
    <row r="173" spans="1:29" s="41" customFormat="1" ht="35.1" customHeight="1" x14ac:dyDescent="0.25">
      <c r="A173" s="34" t="str">
        <f>IF(B173="","",SUBTOTAL(3,$B$3:B173))</f>
        <v/>
      </c>
      <c r="B173" s="35"/>
      <c r="C173" s="36"/>
      <c r="D173" s="36"/>
      <c r="E173" s="35"/>
      <c r="F173" s="37"/>
      <c r="G173" s="36"/>
      <c r="H173" s="36"/>
      <c r="I173" s="36"/>
      <c r="J173" s="36"/>
      <c r="K173" s="36"/>
      <c r="L173" s="36"/>
      <c r="M173" s="36"/>
      <c r="N173" s="36"/>
      <c r="O173" s="38"/>
      <c r="P173" s="38"/>
      <c r="Q173" s="38"/>
      <c r="R173" s="36"/>
      <c r="S173" s="36">
        <f>Table223[[#This Row],[الراتب الاساسي ]]+Table223[[#This Row],[بدلات اخري]]/30*Table223[[#This Row],[الجمع]]*1.5</f>
        <v>0</v>
      </c>
      <c r="T173" s="36"/>
      <c r="U173" s="36"/>
      <c r="V173" s="36"/>
      <c r="W173" s="36"/>
      <c r="X17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3" s="36"/>
      <c r="Z173" s="36"/>
      <c r="AA173" s="36"/>
      <c r="AB173" s="39">
        <f>Table223[[#This Row],[الاجمالى ]]-Table223[[#This Row],[حسومات ]]-Table223[[#This Row],[سلف]]-Table223[[#This Row],[تامينات]]</f>
        <v>0</v>
      </c>
      <c r="AC173" s="40"/>
    </row>
    <row r="174" spans="1:29" s="41" customFormat="1" ht="35.1" customHeight="1" x14ac:dyDescent="0.25">
      <c r="A174" s="34" t="str">
        <f>IF(B174="","",SUBTOTAL(3,$B$3:B174))</f>
        <v/>
      </c>
      <c r="B174" s="35"/>
      <c r="C174" s="36"/>
      <c r="D174" s="36"/>
      <c r="E174" s="35"/>
      <c r="F174" s="37"/>
      <c r="G174" s="36"/>
      <c r="H174" s="36"/>
      <c r="I174" s="36"/>
      <c r="J174" s="36"/>
      <c r="K174" s="36"/>
      <c r="L174" s="36"/>
      <c r="M174" s="36"/>
      <c r="N174" s="36"/>
      <c r="O174" s="38"/>
      <c r="P174" s="38"/>
      <c r="Q174" s="38"/>
      <c r="R174" s="36"/>
      <c r="S174" s="36">
        <f>Table223[[#This Row],[الراتب الاساسي ]]+Table223[[#This Row],[بدلات اخري]]/30*Table223[[#This Row],[الجمع]]*1.5</f>
        <v>0</v>
      </c>
      <c r="T174" s="36"/>
      <c r="U174" s="36"/>
      <c r="V174" s="36"/>
      <c r="W174" s="36"/>
      <c r="X17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4" s="36"/>
      <c r="Z174" s="36"/>
      <c r="AA174" s="36"/>
      <c r="AB174" s="39">
        <f>Table223[[#This Row],[الاجمالى ]]-Table223[[#This Row],[حسومات ]]-Table223[[#This Row],[سلف]]-Table223[[#This Row],[تامينات]]</f>
        <v>0</v>
      </c>
      <c r="AC174" s="40"/>
    </row>
    <row r="175" spans="1:29" s="41" customFormat="1" ht="35.1" customHeight="1" x14ac:dyDescent="0.25">
      <c r="A175" s="34" t="str">
        <f>IF(B175="","",SUBTOTAL(3,$B$3:B175))</f>
        <v/>
      </c>
      <c r="B175" s="35"/>
      <c r="C175" s="36"/>
      <c r="D175" s="36"/>
      <c r="E175" s="35"/>
      <c r="F175" s="37"/>
      <c r="G175" s="36"/>
      <c r="H175" s="36"/>
      <c r="I175" s="36"/>
      <c r="J175" s="36"/>
      <c r="K175" s="36"/>
      <c r="L175" s="36"/>
      <c r="M175" s="36"/>
      <c r="N175" s="36"/>
      <c r="O175" s="38"/>
      <c r="P175" s="38"/>
      <c r="Q175" s="38"/>
      <c r="R175" s="36"/>
      <c r="S175" s="36">
        <f>Table223[[#This Row],[الراتب الاساسي ]]+Table223[[#This Row],[بدلات اخري]]/30*Table223[[#This Row],[الجمع]]*1.5</f>
        <v>0</v>
      </c>
      <c r="T175" s="36"/>
      <c r="U175" s="36"/>
      <c r="V175" s="36"/>
      <c r="W175" s="36"/>
      <c r="X17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5" s="36"/>
      <c r="Z175" s="36"/>
      <c r="AA175" s="36"/>
      <c r="AB175" s="39">
        <f>Table223[[#This Row],[الاجمالى ]]-Table223[[#This Row],[حسومات ]]-Table223[[#This Row],[سلف]]-Table223[[#This Row],[تامينات]]</f>
        <v>0</v>
      </c>
      <c r="AC175" s="40"/>
    </row>
    <row r="176" spans="1:29" s="41" customFormat="1" ht="35.1" customHeight="1" x14ac:dyDescent="0.25">
      <c r="A176" s="34" t="str">
        <f>IF(B176="","",SUBTOTAL(3,$B$3:B176))</f>
        <v/>
      </c>
      <c r="B176" s="35"/>
      <c r="C176" s="36"/>
      <c r="D176" s="36"/>
      <c r="E176" s="35"/>
      <c r="F176" s="37"/>
      <c r="G176" s="36"/>
      <c r="H176" s="36"/>
      <c r="I176" s="36"/>
      <c r="J176" s="36"/>
      <c r="K176" s="36"/>
      <c r="L176" s="36"/>
      <c r="M176" s="36"/>
      <c r="N176" s="36"/>
      <c r="O176" s="38"/>
      <c r="P176" s="38"/>
      <c r="Q176" s="38"/>
      <c r="R176" s="36"/>
      <c r="S176" s="36">
        <f>Table223[[#This Row],[الراتب الاساسي ]]+Table223[[#This Row],[بدلات اخري]]/30*Table223[[#This Row],[الجمع]]*1.5</f>
        <v>0</v>
      </c>
      <c r="T176" s="36"/>
      <c r="U176" s="36"/>
      <c r="V176" s="36"/>
      <c r="W176" s="36"/>
      <c r="X17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6" s="36"/>
      <c r="Z176" s="36"/>
      <c r="AA176" s="36"/>
      <c r="AB176" s="39">
        <f>Table223[[#This Row],[الاجمالى ]]-Table223[[#This Row],[حسومات ]]-Table223[[#This Row],[سلف]]-Table223[[#This Row],[تامينات]]</f>
        <v>0</v>
      </c>
      <c r="AC176" s="40"/>
    </row>
    <row r="177" spans="1:29" s="41" customFormat="1" ht="35.1" customHeight="1" x14ac:dyDescent="0.25">
      <c r="A177" s="34" t="str">
        <f>IF(B177="","",SUBTOTAL(3,$B$3:B177))</f>
        <v/>
      </c>
      <c r="B177" s="35"/>
      <c r="C177" s="36"/>
      <c r="D177" s="36"/>
      <c r="E177" s="35"/>
      <c r="F177" s="37"/>
      <c r="G177" s="36"/>
      <c r="H177" s="36"/>
      <c r="I177" s="36"/>
      <c r="J177" s="36"/>
      <c r="K177" s="36"/>
      <c r="L177" s="36"/>
      <c r="M177" s="36"/>
      <c r="N177" s="36"/>
      <c r="O177" s="38"/>
      <c r="P177" s="38"/>
      <c r="Q177" s="38"/>
      <c r="R177" s="36"/>
      <c r="S177" s="36">
        <f>Table223[[#This Row],[الراتب الاساسي ]]+Table223[[#This Row],[بدلات اخري]]/30*Table223[[#This Row],[الجمع]]*1.5</f>
        <v>0</v>
      </c>
      <c r="T177" s="36"/>
      <c r="U177" s="36"/>
      <c r="V177" s="36"/>
      <c r="W177" s="36"/>
      <c r="X17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7" s="36"/>
      <c r="Z177" s="36"/>
      <c r="AA177" s="36"/>
      <c r="AB177" s="39">
        <f>Table223[[#This Row],[الاجمالى ]]-Table223[[#This Row],[حسومات ]]-Table223[[#This Row],[سلف]]-Table223[[#This Row],[تامينات]]</f>
        <v>0</v>
      </c>
      <c r="AC177" s="40"/>
    </row>
    <row r="178" spans="1:29" s="41" customFormat="1" ht="35.1" customHeight="1" x14ac:dyDescent="0.25">
      <c r="A178" s="34" t="str">
        <f>IF(B178="","",SUBTOTAL(3,$B$3:B178))</f>
        <v/>
      </c>
      <c r="B178" s="35"/>
      <c r="C178" s="36"/>
      <c r="D178" s="36"/>
      <c r="E178" s="35"/>
      <c r="F178" s="37"/>
      <c r="G178" s="36"/>
      <c r="H178" s="36"/>
      <c r="I178" s="36"/>
      <c r="J178" s="36"/>
      <c r="K178" s="36"/>
      <c r="L178" s="36"/>
      <c r="M178" s="36"/>
      <c r="N178" s="36"/>
      <c r="O178" s="38"/>
      <c r="P178" s="38"/>
      <c r="Q178" s="38"/>
      <c r="R178" s="36"/>
      <c r="S178" s="36">
        <f>Table223[[#This Row],[الراتب الاساسي ]]+Table223[[#This Row],[بدلات اخري]]/30*Table223[[#This Row],[الجمع]]*1.5</f>
        <v>0</v>
      </c>
      <c r="T178" s="36"/>
      <c r="U178" s="36"/>
      <c r="V178" s="36"/>
      <c r="W178" s="36"/>
      <c r="X17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8" s="36"/>
      <c r="Z178" s="36"/>
      <c r="AA178" s="36"/>
      <c r="AB178" s="39">
        <f>Table223[[#This Row],[الاجمالى ]]-Table223[[#This Row],[حسومات ]]-Table223[[#This Row],[سلف]]-Table223[[#This Row],[تامينات]]</f>
        <v>0</v>
      </c>
      <c r="AC178" s="40"/>
    </row>
    <row r="179" spans="1:29" s="41" customFormat="1" ht="35.1" customHeight="1" x14ac:dyDescent="0.25">
      <c r="A179" s="34" t="str">
        <f>IF(B179="","",SUBTOTAL(3,$B$3:B179))</f>
        <v/>
      </c>
      <c r="B179" s="35"/>
      <c r="C179" s="36"/>
      <c r="D179" s="36"/>
      <c r="E179" s="35"/>
      <c r="F179" s="37"/>
      <c r="G179" s="36"/>
      <c r="H179" s="36"/>
      <c r="I179" s="36"/>
      <c r="J179" s="36"/>
      <c r="K179" s="36"/>
      <c r="L179" s="36"/>
      <c r="M179" s="36"/>
      <c r="N179" s="36"/>
      <c r="O179" s="38"/>
      <c r="P179" s="38"/>
      <c r="Q179" s="38"/>
      <c r="R179" s="36"/>
      <c r="S179" s="36">
        <f>Table223[[#This Row],[الراتب الاساسي ]]+Table223[[#This Row],[بدلات اخري]]/30*Table223[[#This Row],[الجمع]]*1.5</f>
        <v>0</v>
      </c>
      <c r="T179" s="36"/>
      <c r="U179" s="36"/>
      <c r="V179" s="36"/>
      <c r="W179" s="36"/>
      <c r="X17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79" s="36"/>
      <c r="Z179" s="36"/>
      <c r="AA179" s="36"/>
      <c r="AB179" s="39">
        <f>Table223[[#This Row],[الاجمالى ]]-Table223[[#This Row],[حسومات ]]-Table223[[#This Row],[سلف]]-Table223[[#This Row],[تامينات]]</f>
        <v>0</v>
      </c>
      <c r="AC179" s="40"/>
    </row>
    <row r="180" spans="1:29" s="41" customFormat="1" ht="35.1" customHeight="1" x14ac:dyDescent="0.25">
      <c r="A180" s="34" t="str">
        <f>IF(B180="","",SUBTOTAL(3,$B$3:B180))</f>
        <v/>
      </c>
      <c r="B180" s="35"/>
      <c r="C180" s="36"/>
      <c r="D180" s="36"/>
      <c r="E180" s="35"/>
      <c r="F180" s="37"/>
      <c r="G180" s="36"/>
      <c r="H180" s="36"/>
      <c r="I180" s="36"/>
      <c r="J180" s="36"/>
      <c r="K180" s="36"/>
      <c r="L180" s="36"/>
      <c r="M180" s="36"/>
      <c r="N180" s="36"/>
      <c r="O180" s="38"/>
      <c r="P180" s="38"/>
      <c r="Q180" s="38"/>
      <c r="R180" s="36"/>
      <c r="S180" s="36">
        <f>Table223[[#This Row],[الراتب الاساسي ]]+Table223[[#This Row],[بدلات اخري]]/30*Table223[[#This Row],[الجمع]]*1.5</f>
        <v>0</v>
      </c>
      <c r="T180" s="36"/>
      <c r="U180" s="36"/>
      <c r="V180" s="36"/>
      <c r="W180" s="36"/>
      <c r="X18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0" s="36"/>
      <c r="Z180" s="36"/>
      <c r="AA180" s="36"/>
      <c r="AB180" s="39">
        <f>Table223[[#This Row],[الاجمالى ]]-Table223[[#This Row],[حسومات ]]-Table223[[#This Row],[سلف]]-Table223[[#This Row],[تامينات]]</f>
        <v>0</v>
      </c>
      <c r="AC180" s="40"/>
    </row>
    <row r="181" spans="1:29" s="41" customFormat="1" ht="35.1" customHeight="1" x14ac:dyDescent="0.25">
      <c r="A181" s="34" t="str">
        <f>IF(B181="","",SUBTOTAL(3,$B$3:B181))</f>
        <v/>
      </c>
      <c r="B181" s="35"/>
      <c r="C181" s="36"/>
      <c r="D181" s="36"/>
      <c r="E181" s="35"/>
      <c r="F181" s="37"/>
      <c r="G181" s="36"/>
      <c r="H181" s="36"/>
      <c r="I181" s="36"/>
      <c r="J181" s="36"/>
      <c r="K181" s="36"/>
      <c r="L181" s="36"/>
      <c r="M181" s="36"/>
      <c r="N181" s="36"/>
      <c r="O181" s="38"/>
      <c r="P181" s="38"/>
      <c r="Q181" s="38"/>
      <c r="R181" s="36"/>
      <c r="S181" s="36">
        <f>Table223[[#This Row],[الراتب الاساسي ]]+Table223[[#This Row],[بدلات اخري]]/30*Table223[[#This Row],[الجمع]]*1.5</f>
        <v>0</v>
      </c>
      <c r="T181" s="36"/>
      <c r="U181" s="36"/>
      <c r="V181" s="36"/>
      <c r="W181" s="36"/>
      <c r="X18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1" s="36"/>
      <c r="Z181" s="36"/>
      <c r="AA181" s="36"/>
      <c r="AB181" s="39">
        <f>Table223[[#This Row],[الاجمالى ]]-Table223[[#This Row],[حسومات ]]-Table223[[#This Row],[سلف]]-Table223[[#This Row],[تامينات]]</f>
        <v>0</v>
      </c>
      <c r="AC181" s="40"/>
    </row>
    <row r="182" spans="1:29" s="41" customFormat="1" ht="35.1" customHeight="1" x14ac:dyDescent="0.25">
      <c r="A182" s="34" t="str">
        <f>IF(B182="","",SUBTOTAL(3,$B$3:B182))</f>
        <v/>
      </c>
      <c r="B182" s="35"/>
      <c r="C182" s="36"/>
      <c r="D182" s="36"/>
      <c r="E182" s="35"/>
      <c r="F182" s="37"/>
      <c r="G182" s="36"/>
      <c r="H182" s="36"/>
      <c r="I182" s="36"/>
      <c r="J182" s="36"/>
      <c r="K182" s="36"/>
      <c r="L182" s="36"/>
      <c r="M182" s="36"/>
      <c r="N182" s="36"/>
      <c r="O182" s="38"/>
      <c r="P182" s="38"/>
      <c r="Q182" s="38"/>
      <c r="R182" s="36"/>
      <c r="S182" s="36">
        <f>Table223[[#This Row],[الراتب الاساسي ]]+Table223[[#This Row],[بدلات اخري]]/30*Table223[[#This Row],[الجمع]]*1.5</f>
        <v>0</v>
      </c>
      <c r="T182" s="36"/>
      <c r="U182" s="36"/>
      <c r="V182" s="36"/>
      <c r="W182" s="36"/>
      <c r="X18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2" s="36"/>
      <c r="Z182" s="36"/>
      <c r="AA182" s="36"/>
      <c r="AB182" s="39">
        <f>Table223[[#This Row],[الاجمالى ]]-Table223[[#This Row],[حسومات ]]-Table223[[#This Row],[سلف]]-Table223[[#This Row],[تامينات]]</f>
        <v>0</v>
      </c>
      <c r="AC182" s="40"/>
    </row>
    <row r="183" spans="1:29" s="41" customFormat="1" ht="35.1" customHeight="1" x14ac:dyDescent="0.25">
      <c r="A183" s="34" t="str">
        <f>IF(B183="","",SUBTOTAL(3,$B$3:B183))</f>
        <v/>
      </c>
      <c r="B183" s="35"/>
      <c r="C183" s="36"/>
      <c r="D183" s="36"/>
      <c r="E183" s="35"/>
      <c r="F183" s="37"/>
      <c r="G183" s="36"/>
      <c r="H183" s="36"/>
      <c r="I183" s="36"/>
      <c r="J183" s="36"/>
      <c r="K183" s="36"/>
      <c r="L183" s="36"/>
      <c r="M183" s="36"/>
      <c r="N183" s="36"/>
      <c r="O183" s="38"/>
      <c r="P183" s="38"/>
      <c r="Q183" s="38"/>
      <c r="R183" s="36"/>
      <c r="S183" s="36">
        <f>Table223[[#This Row],[الراتب الاساسي ]]+Table223[[#This Row],[بدلات اخري]]/30*Table223[[#This Row],[الجمع]]*1.5</f>
        <v>0</v>
      </c>
      <c r="T183" s="36"/>
      <c r="U183" s="36"/>
      <c r="V183" s="36"/>
      <c r="W183" s="36"/>
      <c r="X183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3" s="36"/>
      <c r="Z183" s="36"/>
      <c r="AA183" s="36"/>
      <c r="AB183" s="39">
        <f>Table223[[#This Row],[الاجمالى ]]-Table223[[#This Row],[حسومات ]]-Table223[[#This Row],[سلف]]-Table223[[#This Row],[تامينات]]</f>
        <v>0</v>
      </c>
      <c r="AC183" s="40"/>
    </row>
    <row r="184" spans="1:29" s="41" customFormat="1" ht="35.1" customHeight="1" x14ac:dyDescent="0.25">
      <c r="A184" s="34" t="str">
        <f>IF(B184="","",SUBTOTAL(3,$B$3:B184))</f>
        <v/>
      </c>
      <c r="B184" s="35"/>
      <c r="C184" s="36"/>
      <c r="D184" s="36"/>
      <c r="E184" s="35"/>
      <c r="F184" s="37"/>
      <c r="G184" s="36"/>
      <c r="H184" s="36"/>
      <c r="I184" s="36"/>
      <c r="J184" s="36"/>
      <c r="K184" s="36"/>
      <c r="L184" s="36"/>
      <c r="M184" s="36"/>
      <c r="N184" s="36"/>
      <c r="O184" s="38"/>
      <c r="P184" s="38"/>
      <c r="Q184" s="38"/>
      <c r="R184" s="36"/>
      <c r="S184" s="36">
        <f>Table223[[#This Row],[الراتب الاساسي ]]+Table223[[#This Row],[بدلات اخري]]/30*Table223[[#This Row],[الجمع]]*1.5</f>
        <v>0</v>
      </c>
      <c r="T184" s="36"/>
      <c r="U184" s="36"/>
      <c r="V184" s="36"/>
      <c r="W184" s="36"/>
      <c r="X184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4" s="36"/>
      <c r="Z184" s="36"/>
      <c r="AA184" s="36"/>
      <c r="AB184" s="39">
        <f>Table223[[#This Row],[الاجمالى ]]-Table223[[#This Row],[حسومات ]]-Table223[[#This Row],[سلف]]-Table223[[#This Row],[تامينات]]</f>
        <v>0</v>
      </c>
      <c r="AC184" s="40"/>
    </row>
    <row r="185" spans="1:29" s="41" customFormat="1" ht="35.1" customHeight="1" x14ac:dyDescent="0.25">
      <c r="A185" s="34" t="str">
        <f>IF(B185="","",SUBTOTAL(3,$B$3:B185))</f>
        <v/>
      </c>
      <c r="B185" s="35"/>
      <c r="C185" s="36"/>
      <c r="D185" s="36"/>
      <c r="E185" s="35"/>
      <c r="F185" s="37"/>
      <c r="G185" s="36"/>
      <c r="H185" s="36"/>
      <c r="I185" s="36"/>
      <c r="J185" s="36"/>
      <c r="K185" s="36"/>
      <c r="L185" s="36"/>
      <c r="M185" s="36"/>
      <c r="N185" s="36"/>
      <c r="O185" s="38"/>
      <c r="P185" s="38"/>
      <c r="Q185" s="38"/>
      <c r="R185" s="36"/>
      <c r="S185" s="36">
        <f>Table223[[#This Row],[الراتب الاساسي ]]+Table223[[#This Row],[بدلات اخري]]/30*Table223[[#This Row],[الجمع]]*1.5</f>
        <v>0</v>
      </c>
      <c r="T185" s="36"/>
      <c r="U185" s="36"/>
      <c r="V185" s="36"/>
      <c r="W185" s="36"/>
      <c r="X185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5" s="36"/>
      <c r="Z185" s="36"/>
      <c r="AA185" s="36"/>
      <c r="AB185" s="39">
        <f>Table223[[#This Row],[الاجمالى ]]-Table223[[#This Row],[حسومات ]]-Table223[[#This Row],[سلف]]-Table223[[#This Row],[تامينات]]</f>
        <v>0</v>
      </c>
      <c r="AC185" s="40"/>
    </row>
    <row r="186" spans="1:29" s="41" customFormat="1" ht="35.1" customHeight="1" x14ac:dyDescent="0.25">
      <c r="A186" s="34" t="str">
        <f>IF(B186="","",SUBTOTAL(3,$B$3:B186))</f>
        <v/>
      </c>
      <c r="B186" s="35"/>
      <c r="C186" s="36"/>
      <c r="D186" s="36"/>
      <c r="E186" s="35"/>
      <c r="F186" s="37"/>
      <c r="G186" s="36"/>
      <c r="H186" s="36"/>
      <c r="I186" s="36"/>
      <c r="J186" s="36"/>
      <c r="K186" s="36"/>
      <c r="L186" s="36"/>
      <c r="M186" s="36"/>
      <c r="N186" s="36"/>
      <c r="O186" s="38"/>
      <c r="P186" s="38"/>
      <c r="Q186" s="38"/>
      <c r="R186" s="36"/>
      <c r="S186" s="36">
        <f>Table223[[#This Row],[الراتب الاساسي ]]+Table223[[#This Row],[بدلات اخري]]/30*Table223[[#This Row],[الجمع]]*1.5</f>
        <v>0</v>
      </c>
      <c r="T186" s="36"/>
      <c r="U186" s="36"/>
      <c r="V186" s="36"/>
      <c r="W186" s="36"/>
      <c r="X186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6" s="36"/>
      <c r="Z186" s="36"/>
      <c r="AA186" s="36"/>
      <c r="AB186" s="39">
        <f>Table223[[#This Row],[الاجمالى ]]-Table223[[#This Row],[حسومات ]]-Table223[[#This Row],[سلف]]-Table223[[#This Row],[تامينات]]</f>
        <v>0</v>
      </c>
      <c r="AC186" s="40"/>
    </row>
    <row r="187" spans="1:29" s="41" customFormat="1" ht="35.1" customHeight="1" x14ac:dyDescent="0.25">
      <c r="A187" s="34" t="str">
        <f>IF(B187="","",SUBTOTAL(3,$B$3:B187))</f>
        <v/>
      </c>
      <c r="B187" s="35"/>
      <c r="C187" s="36"/>
      <c r="D187" s="36"/>
      <c r="E187" s="35"/>
      <c r="F187" s="37"/>
      <c r="G187" s="36"/>
      <c r="H187" s="36"/>
      <c r="I187" s="36"/>
      <c r="J187" s="36"/>
      <c r="K187" s="36"/>
      <c r="L187" s="36"/>
      <c r="M187" s="36"/>
      <c r="N187" s="36"/>
      <c r="O187" s="38"/>
      <c r="P187" s="38"/>
      <c r="Q187" s="38"/>
      <c r="R187" s="36"/>
      <c r="S187" s="36">
        <f>Table223[[#This Row],[الراتب الاساسي ]]+Table223[[#This Row],[بدلات اخري]]/30*Table223[[#This Row],[الجمع]]*1.5</f>
        <v>0</v>
      </c>
      <c r="T187" s="36"/>
      <c r="U187" s="36"/>
      <c r="V187" s="36"/>
      <c r="W187" s="36"/>
      <c r="X187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7" s="36"/>
      <c r="Z187" s="36"/>
      <c r="AA187" s="36"/>
      <c r="AB187" s="39">
        <f>Table223[[#This Row],[الاجمالى ]]-Table223[[#This Row],[حسومات ]]-Table223[[#This Row],[سلف]]-Table223[[#This Row],[تامينات]]</f>
        <v>0</v>
      </c>
      <c r="AC187" s="40"/>
    </row>
    <row r="188" spans="1:29" s="41" customFormat="1" ht="35.1" customHeight="1" x14ac:dyDescent="0.25">
      <c r="A188" s="34" t="str">
        <f>IF(B188="","",SUBTOTAL(3,$B$3:B188))</f>
        <v/>
      </c>
      <c r="B188" s="35"/>
      <c r="C188" s="36"/>
      <c r="D188" s="36"/>
      <c r="E188" s="35"/>
      <c r="F188" s="37"/>
      <c r="G188" s="36"/>
      <c r="H188" s="36"/>
      <c r="I188" s="36"/>
      <c r="J188" s="36"/>
      <c r="K188" s="36"/>
      <c r="L188" s="36"/>
      <c r="M188" s="36"/>
      <c r="N188" s="36"/>
      <c r="O188" s="38"/>
      <c r="P188" s="38"/>
      <c r="Q188" s="38"/>
      <c r="R188" s="36"/>
      <c r="S188" s="36">
        <f>Table223[[#This Row],[الراتب الاساسي ]]+Table223[[#This Row],[بدلات اخري]]/30*Table223[[#This Row],[الجمع]]*1.5</f>
        <v>0</v>
      </c>
      <c r="T188" s="36"/>
      <c r="U188" s="36"/>
      <c r="V188" s="36"/>
      <c r="W188" s="36"/>
      <c r="X188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8" s="36"/>
      <c r="Z188" s="36"/>
      <c r="AA188" s="36"/>
      <c r="AB188" s="39">
        <f>Table223[[#This Row],[الاجمالى ]]-Table223[[#This Row],[حسومات ]]-Table223[[#This Row],[سلف]]-Table223[[#This Row],[تامينات]]</f>
        <v>0</v>
      </c>
      <c r="AC188" s="40"/>
    </row>
    <row r="189" spans="1:29" s="41" customFormat="1" ht="35.1" customHeight="1" x14ac:dyDescent="0.25">
      <c r="A189" s="34" t="str">
        <f>IF(B189="","",SUBTOTAL(3,$B$3:B189))</f>
        <v/>
      </c>
      <c r="B189" s="35"/>
      <c r="C189" s="36"/>
      <c r="D189" s="36"/>
      <c r="E189" s="35"/>
      <c r="F189" s="37"/>
      <c r="G189" s="36"/>
      <c r="H189" s="36"/>
      <c r="I189" s="36"/>
      <c r="J189" s="36"/>
      <c r="K189" s="36"/>
      <c r="L189" s="36"/>
      <c r="M189" s="36"/>
      <c r="N189" s="36"/>
      <c r="O189" s="38"/>
      <c r="P189" s="38"/>
      <c r="Q189" s="38"/>
      <c r="R189" s="36"/>
      <c r="S189" s="36">
        <f>Table223[[#This Row],[الراتب الاساسي ]]+Table223[[#This Row],[بدلات اخري]]/30*Table223[[#This Row],[الجمع]]*1.5</f>
        <v>0</v>
      </c>
      <c r="T189" s="36"/>
      <c r="U189" s="36"/>
      <c r="V189" s="36"/>
      <c r="W189" s="36"/>
      <c r="X189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89" s="36"/>
      <c r="Z189" s="36"/>
      <c r="AA189" s="36"/>
      <c r="AB189" s="39">
        <f>Table223[[#This Row],[الاجمالى ]]-Table223[[#This Row],[حسومات ]]-Table223[[#This Row],[سلف]]-Table223[[#This Row],[تامينات]]</f>
        <v>0</v>
      </c>
      <c r="AC189" s="40"/>
    </row>
    <row r="190" spans="1:29" s="41" customFormat="1" ht="35.1" customHeight="1" x14ac:dyDescent="0.25">
      <c r="A190" s="34" t="str">
        <f>IF(B190="","",SUBTOTAL(3,$B$3:B190))</f>
        <v/>
      </c>
      <c r="B190" s="35"/>
      <c r="C190" s="36"/>
      <c r="D190" s="36"/>
      <c r="E190" s="35"/>
      <c r="F190" s="37"/>
      <c r="G190" s="36"/>
      <c r="H190" s="36"/>
      <c r="I190" s="36"/>
      <c r="J190" s="36"/>
      <c r="K190" s="36"/>
      <c r="L190" s="36"/>
      <c r="M190" s="36"/>
      <c r="N190" s="36"/>
      <c r="O190" s="38"/>
      <c r="P190" s="38"/>
      <c r="Q190" s="38"/>
      <c r="R190" s="36"/>
      <c r="S190" s="36">
        <f>Table223[[#This Row],[الراتب الاساسي ]]+Table223[[#This Row],[بدلات اخري]]/30*Table223[[#This Row],[الجمع]]*1.5</f>
        <v>0</v>
      </c>
      <c r="T190" s="36"/>
      <c r="U190" s="36"/>
      <c r="V190" s="36"/>
      <c r="W190" s="36"/>
      <c r="X190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90" s="36"/>
      <c r="Z190" s="36"/>
      <c r="AA190" s="36"/>
      <c r="AB190" s="39">
        <f>Table223[[#This Row],[الاجمالى ]]-Table223[[#This Row],[حسومات ]]-Table223[[#This Row],[سلف]]-Table223[[#This Row],[تامينات]]</f>
        <v>0</v>
      </c>
      <c r="AC190" s="40"/>
    </row>
    <row r="191" spans="1:29" s="41" customFormat="1" ht="35.1" customHeight="1" x14ac:dyDescent="0.25">
      <c r="A191" s="34" t="str">
        <f>IF(B191="","",SUBTOTAL(3,$B$3:B191))</f>
        <v/>
      </c>
      <c r="B191" s="35"/>
      <c r="C191" s="36"/>
      <c r="D191" s="36"/>
      <c r="E191" s="35"/>
      <c r="F191" s="37"/>
      <c r="G191" s="36"/>
      <c r="H191" s="36"/>
      <c r="I191" s="36"/>
      <c r="J191" s="36"/>
      <c r="K191" s="36"/>
      <c r="L191" s="36"/>
      <c r="M191" s="36"/>
      <c r="N191" s="36"/>
      <c r="O191" s="38"/>
      <c r="P191" s="38"/>
      <c r="Q191" s="38"/>
      <c r="R191" s="36"/>
      <c r="S191" s="36">
        <f>Table223[[#This Row],[الراتب الاساسي ]]+Table223[[#This Row],[بدلات اخري]]/30*Table223[[#This Row],[الجمع]]*1.5</f>
        <v>0</v>
      </c>
      <c r="T191" s="36"/>
      <c r="U191" s="36"/>
      <c r="V191" s="36"/>
      <c r="W191" s="36"/>
      <c r="X191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91" s="36"/>
      <c r="Z191" s="36"/>
      <c r="AA191" s="36"/>
      <c r="AB191" s="39">
        <f>Table223[[#This Row],[الاجمالى ]]-Table223[[#This Row],[حسومات ]]-Table223[[#This Row],[سلف]]-Table223[[#This Row],[تامينات]]</f>
        <v>0</v>
      </c>
      <c r="AC191" s="40"/>
    </row>
    <row r="192" spans="1:29" s="41" customFormat="1" ht="35.1" customHeight="1" x14ac:dyDescent="0.25">
      <c r="A192" s="34" t="str">
        <f>IF(B192="","",SUBTOTAL(3,$B$3:B192))</f>
        <v/>
      </c>
      <c r="B192" s="35"/>
      <c r="C192" s="36"/>
      <c r="D192" s="36"/>
      <c r="E192" s="35"/>
      <c r="F192" s="37"/>
      <c r="G192" s="36"/>
      <c r="H192" s="36"/>
      <c r="I192" s="36"/>
      <c r="J192" s="36"/>
      <c r="K192" s="36"/>
      <c r="L192" s="36"/>
      <c r="M192" s="36"/>
      <c r="N192" s="36"/>
      <c r="O192" s="38"/>
      <c r="P192" s="38"/>
      <c r="Q192" s="38"/>
      <c r="R192" s="36"/>
      <c r="S192" s="36">
        <f>Table223[[#This Row],[الراتب الاساسي ]]+Table223[[#This Row],[بدلات اخري]]/30*Table223[[#This Row],[الجمع]]*1.5</f>
        <v>0</v>
      </c>
      <c r="T192" s="36"/>
      <c r="U192" s="36"/>
      <c r="V192" s="36"/>
      <c r="W192" s="36"/>
      <c r="X192" s="39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92" s="36"/>
      <c r="Z192" s="36"/>
      <c r="AA192" s="36"/>
      <c r="AB192" s="39">
        <f>Table223[[#This Row],[الاجمالى ]]-Table223[[#This Row],[حسومات ]]-Table223[[#This Row],[سلف]]-Table223[[#This Row],[تامينات]]</f>
        <v>0</v>
      </c>
      <c r="AC192" s="40"/>
    </row>
    <row r="193" spans="1:29" s="41" customFormat="1" ht="35.1" customHeight="1" thickBot="1" x14ac:dyDescent="0.3">
      <c r="A193" s="43" t="str">
        <f>IF(B193="","",SUBTOTAL(3,$B$3:B193))</f>
        <v/>
      </c>
      <c r="B193" s="44"/>
      <c r="C193" s="45"/>
      <c r="D193" s="45"/>
      <c r="E193" s="45"/>
      <c r="F193" s="46"/>
      <c r="G193" s="45"/>
      <c r="H193" s="45"/>
      <c r="I193" s="45"/>
      <c r="J193" s="45"/>
      <c r="K193" s="45"/>
      <c r="L193" s="45"/>
      <c r="M193" s="47"/>
      <c r="N193" s="47"/>
      <c r="O193" s="48"/>
      <c r="P193" s="48"/>
      <c r="Q193" s="48"/>
      <c r="R193" s="47"/>
      <c r="S193" s="47">
        <f>Table223[[#This Row],[الراتب الاساسي ]]+Table223[[#This Row],[بدلات اخري]]/30*Table223[[#This Row],[الجمع]]*1.5</f>
        <v>0</v>
      </c>
      <c r="T193" s="47"/>
      <c r="U193" s="47"/>
      <c r="V193" s="47"/>
      <c r="W193" s="47"/>
      <c r="X193" s="47">
        <f>Table223[[#This Row],[الراتب الاساسي ]]+Table223[[#This Row],[بدلات اخري]]+Table223[[#This Row],[ساعات الإضافي]]+Table223[[#This Row],[قيمة الجمع]]+Table223[[#This Row],[استراحه]]+Table223[[#This Row],[حوافز]]+Table223[[#This Row],[بدل اعاشه]]+Table223[[#This Row],[بدل اتصالات ]]</f>
        <v>0</v>
      </c>
      <c r="Y193" s="47"/>
      <c r="Z193" s="47"/>
      <c r="AA193" s="47"/>
      <c r="AB193" s="47">
        <f>Table223[[#This Row],[الاجمالى ]]-Table223[[#This Row],[حسومات ]]-Table223[[#This Row],[سلف]]-Table223[[#This Row],[تامينات]]</f>
        <v>0</v>
      </c>
      <c r="AC193" s="49"/>
    </row>
    <row r="194" spans="1:29" ht="30.75" customHeight="1" thickTop="1" x14ac:dyDescent="0.25">
      <c r="A194" s="50" t="s">
        <v>68</v>
      </c>
      <c r="B194" s="51"/>
      <c r="C194" s="52"/>
      <c r="D194" s="52"/>
      <c r="E194" s="51"/>
      <c r="F194" s="53"/>
      <c r="G194" s="52"/>
      <c r="H194" s="52"/>
      <c r="I194" s="54"/>
      <c r="J194" s="54"/>
      <c r="K194" s="54"/>
      <c r="L194" s="54"/>
      <c r="M194" s="55">
        <f>SUBTOTAL(109,Table223[[الراتب الاساسي ]])</f>
        <v>4200</v>
      </c>
      <c r="N194" s="55">
        <f>SUBTOTAL(109,Table223[بدلات اخري])</f>
        <v>10500</v>
      </c>
      <c r="O194" s="52"/>
      <c r="P194" s="52"/>
      <c r="Q194" s="52"/>
      <c r="R194" s="52"/>
      <c r="S194" s="52"/>
      <c r="T194" s="55">
        <f>SUBTOTAL(109,Table223[[بدل اتصالات ]])</f>
        <v>0</v>
      </c>
      <c r="U194" s="55">
        <f>SUBTOTAL(109,Table223[بدل اعاشه])</f>
        <v>500</v>
      </c>
      <c r="V194" s="55">
        <f>SUBTOTAL(109,Table223[حوافز])</f>
        <v>750</v>
      </c>
      <c r="W194" s="55">
        <f>SUBTOTAL(109,Table223[استراحه])</f>
        <v>0</v>
      </c>
      <c r="X194" s="55">
        <f>SUBTOTAL(109,Table223[[الاجمالى ]])</f>
        <v>20892</v>
      </c>
      <c r="Y194" s="55">
        <f>SUBTOTAL(109,Table223[[حسومات ]])</f>
        <v>0</v>
      </c>
      <c r="Z194" s="55">
        <f>SUBTOTAL(109,Table223[سلف])</f>
        <v>1150</v>
      </c>
      <c r="AA194" s="55">
        <f>SUBTOTAL(109,Table223[تامينات])</f>
        <v>0</v>
      </c>
      <c r="AB194" s="55">
        <f>SUBTOTAL(109,Table223[صافى])</f>
        <v>19742</v>
      </c>
      <c r="AC194" s="56">
        <f>SUBTOTAL(103,Table223[[ملاحظات ]])</f>
        <v>0</v>
      </c>
    </row>
    <row r="195" spans="1:29" ht="30.75" customHeight="1" x14ac:dyDescent="0.25">
      <c r="A195" s="57"/>
      <c r="B195" s="58"/>
      <c r="C195" s="57"/>
      <c r="D195" s="59"/>
      <c r="E195" s="60"/>
      <c r="F195" s="60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9"/>
      <c r="Y195" s="57"/>
      <c r="Z195" s="61" t="s">
        <v>69</v>
      </c>
      <c r="AA195" s="62"/>
      <c r="AB195" s="63" t="e">
        <f>#REF!+AB193</f>
        <v>#REF!</v>
      </c>
    </row>
    <row r="196" spans="1:29" ht="15.75" x14ac:dyDescent="0.25">
      <c r="A196" s="57"/>
      <c r="B196" s="58"/>
      <c r="C196" s="57"/>
      <c r="D196" s="59"/>
      <c r="E196" s="60"/>
      <c r="F196" s="60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9"/>
      <c r="Y196" s="57"/>
      <c r="Z196" s="64" t="s">
        <v>70</v>
      </c>
      <c r="AA196" s="65"/>
      <c r="AB196" s="66" t="e">
        <f>AB193+Z193+#REF!</f>
        <v>#REF!</v>
      </c>
    </row>
    <row r="197" spans="1:29" x14ac:dyDescent="0.25">
      <c r="A197" s="57"/>
      <c r="B197" s="58"/>
      <c r="C197" s="57"/>
      <c r="D197" s="59"/>
      <c r="E197" s="60"/>
      <c r="F197" s="60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9"/>
      <c r="Y197" s="57"/>
      <c r="Z197" s="57"/>
      <c r="AA197" s="57"/>
      <c r="AB197" s="59"/>
    </row>
  </sheetData>
  <dataConsolidate/>
  <mergeCells count="3">
    <mergeCell ref="C1:Z1"/>
    <mergeCell ref="Z195:AA195"/>
    <mergeCell ref="Z196:AA196"/>
  </mergeCells>
  <conditionalFormatting sqref="I3:I193">
    <cfRule type="cellIs" dxfId="4" priority="1" operator="equal">
      <formula>"اجازة طارئة"</formula>
    </cfRule>
    <cfRule type="cellIs" dxfId="3" priority="2" operator="equal">
      <formula>"اجازة نظامية"</formula>
    </cfRule>
  </conditionalFormatting>
  <conditionalFormatting sqref="AC6">
    <cfRule type="expression" dxfId="2" priority="4">
      <formula>IF($AB$1&lt;&gt;"",SEARCH(AB$1,$B2&amp;$C2&amp;$D2,1),"")</formula>
    </cfRule>
  </conditionalFormatting>
  <pageMargins left="0" right="0" top="0" bottom="0" header="0" footer="0"/>
  <pageSetup paperSize="9" scale="4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O45"/>
  <sheetViews>
    <sheetView rightToLeft="1" tabSelected="1" zoomScaleNormal="100" workbookViewId="0">
      <selection activeCell="D15" activeCellId="1" sqref="D8 D15"/>
    </sheetView>
  </sheetViews>
  <sheetFormatPr defaultColWidth="0" defaultRowHeight="15" zeroHeight="1" x14ac:dyDescent="0.25"/>
  <cols>
    <col min="1" max="1" width="14" customWidth="1"/>
    <col min="2" max="3" width="12.42578125" customWidth="1"/>
    <col min="4" max="4" width="13.42578125" customWidth="1"/>
    <col min="5" max="5" width="11.5703125" customWidth="1"/>
    <col min="6" max="6" width="1.7109375" customWidth="1"/>
    <col min="7" max="7" width="15.28515625" customWidth="1"/>
    <col min="8" max="9" width="13.42578125" customWidth="1"/>
    <col min="10" max="10" width="13.85546875" customWidth="1"/>
    <col min="11" max="11" width="13" customWidth="1"/>
    <col min="12" max="12" width="4.140625" customWidth="1"/>
    <col min="13" max="13" width="9.140625" hidden="1" customWidth="1"/>
    <col min="14" max="14" width="12.7109375" hidden="1" customWidth="1"/>
    <col min="15" max="15" width="0" hidden="1" customWidth="1"/>
    <col min="16" max="16384" width="9.140625" hidden="1"/>
  </cols>
  <sheetData>
    <row r="1" spans="1:11" ht="19.5" x14ac:dyDescent="0.35">
      <c r="A1" s="23"/>
      <c r="B1" s="23"/>
      <c r="C1" s="23"/>
      <c r="D1" s="23"/>
      <c r="E1" s="23"/>
      <c r="F1" s="11"/>
      <c r="G1" s="11"/>
      <c r="H1" s="11"/>
      <c r="I1" s="11"/>
      <c r="J1" s="11"/>
      <c r="K1" s="11"/>
    </row>
    <row r="2" spans="1:11" ht="19.5" x14ac:dyDescent="0.35">
      <c r="A2" s="23"/>
      <c r="B2" s="23"/>
      <c r="C2" s="23"/>
      <c r="D2" s="23"/>
      <c r="E2" s="23"/>
      <c r="F2" s="11"/>
      <c r="G2" s="11"/>
      <c r="H2" s="11"/>
      <c r="I2" s="11"/>
      <c r="J2" s="11"/>
      <c r="K2" s="11"/>
    </row>
    <row r="3" spans="1:11" ht="24" x14ac:dyDescent="0.4">
      <c r="A3" s="22" t="s">
        <v>24</v>
      </c>
      <c r="B3" s="22"/>
      <c r="C3" s="22"/>
      <c r="D3" s="22"/>
      <c r="E3" s="22" t="s">
        <v>17</v>
      </c>
      <c r="F3" s="22"/>
      <c r="G3" s="22"/>
      <c r="H3" s="11"/>
      <c r="I3" s="11" t="s">
        <v>92</v>
      </c>
      <c r="J3" s="11" t="s">
        <v>93</v>
      </c>
      <c r="K3" s="11">
        <v>2025</v>
      </c>
    </row>
    <row r="4" spans="1:11" ht="24" x14ac:dyDescent="0.4">
      <c r="A4" s="11" t="s">
        <v>88</v>
      </c>
      <c r="B4" s="72">
        <v>8</v>
      </c>
      <c r="C4" s="11" t="s">
        <v>89</v>
      </c>
      <c r="D4" s="72">
        <v>30</v>
      </c>
      <c r="E4" s="22" t="s">
        <v>85</v>
      </c>
      <c r="F4" s="22"/>
      <c r="G4" s="22"/>
      <c r="H4" s="11"/>
      <c r="I4" s="11"/>
      <c r="J4" s="11"/>
      <c r="K4" s="11"/>
    </row>
    <row r="5" spans="1:11" ht="27.75" customHeight="1" x14ac:dyDescent="0.25">
      <c r="A5" s="19" t="s">
        <v>0</v>
      </c>
      <c r="B5" s="20" t="s">
        <v>86</v>
      </c>
      <c r="C5" s="20" t="s">
        <v>87</v>
      </c>
      <c r="D5" s="20" t="s">
        <v>8</v>
      </c>
      <c r="E5" s="20" t="s">
        <v>1</v>
      </c>
      <c r="F5" s="8" t="s">
        <v>12</v>
      </c>
      <c r="G5" s="20" t="s">
        <v>16</v>
      </c>
      <c r="H5" s="20" t="s">
        <v>90</v>
      </c>
      <c r="I5" s="20" t="s">
        <v>91</v>
      </c>
      <c r="J5" s="20" t="s">
        <v>15</v>
      </c>
      <c r="K5" s="21" t="s">
        <v>14</v>
      </c>
    </row>
    <row r="6" spans="1:11" x14ac:dyDescent="0.25">
      <c r="A6" s="18">
        <v>1</v>
      </c>
      <c r="B6" s="3">
        <v>6</v>
      </c>
      <c r="C6" s="3">
        <v>10</v>
      </c>
      <c r="D6" s="1" t="e">
        <f>MAX(0, (TIMEVALUE(C6) - TIMEVALUE(B6)) * 24 - B4)</f>
        <v>#VALUE!</v>
      </c>
      <c r="E6" s="1"/>
      <c r="F6" s="6"/>
      <c r="G6" s="74">
        <v>17</v>
      </c>
      <c r="H6" s="74">
        <v>0</v>
      </c>
      <c r="I6" s="74">
        <v>0</v>
      </c>
      <c r="J6" s="75" t="e">
        <f>MAX(0, (TIMEVALUE(I6) - TIMEVALUE(H6)) * 24 - B4)</f>
        <v>#VALUE!</v>
      </c>
      <c r="K6" s="76"/>
    </row>
    <row r="7" spans="1:11" x14ac:dyDescent="0.25">
      <c r="A7" s="18">
        <v>2</v>
      </c>
      <c r="B7" s="3">
        <v>7</v>
      </c>
      <c r="C7" s="3">
        <v>4</v>
      </c>
      <c r="D7" s="1" t="e">
        <f t="shared" ref="D7:D21" si="0">MAX(0, (TIMEVALUE(C7) - TIMEVALUE(B7)) * 24 - B5)</f>
        <v>#VALUE!</v>
      </c>
      <c r="E7" s="1"/>
      <c r="F7" s="6"/>
      <c r="G7" s="3">
        <v>18</v>
      </c>
      <c r="H7" s="3">
        <v>7</v>
      </c>
      <c r="I7" s="3">
        <v>4</v>
      </c>
      <c r="J7" s="77" t="e">
        <f t="shared" ref="J7:J20" si="1">MAX(0, (TIMEVALUE(I7) - TIMEVALUE(H7)) * 24 - B5)</f>
        <v>#VALUE!</v>
      </c>
      <c r="K7" s="2"/>
    </row>
    <row r="8" spans="1:11" x14ac:dyDescent="0.25">
      <c r="A8" s="73">
        <v>3</v>
      </c>
      <c r="B8" s="74">
        <v>0</v>
      </c>
      <c r="C8" s="74">
        <v>0</v>
      </c>
      <c r="D8" s="75" t="e">
        <f t="shared" si="0"/>
        <v>#VALUE!</v>
      </c>
      <c r="E8" s="75"/>
      <c r="F8" s="6"/>
      <c r="G8" s="3">
        <v>19</v>
      </c>
      <c r="H8" s="3">
        <v>7</v>
      </c>
      <c r="I8" s="3">
        <v>4</v>
      </c>
      <c r="J8" s="77" t="e">
        <f t="shared" si="1"/>
        <v>#VALUE!</v>
      </c>
      <c r="K8" s="2"/>
    </row>
    <row r="9" spans="1:11" x14ac:dyDescent="0.25">
      <c r="A9" s="18">
        <v>4</v>
      </c>
      <c r="B9" s="3">
        <v>7</v>
      </c>
      <c r="C9" s="3">
        <v>5</v>
      </c>
      <c r="D9" s="1" t="e">
        <f t="shared" si="0"/>
        <v>#VALUE!</v>
      </c>
      <c r="E9" s="1"/>
      <c r="F9" s="6"/>
      <c r="G9" s="3">
        <v>20</v>
      </c>
      <c r="H9" s="3">
        <v>7</v>
      </c>
      <c r="I9" s="3">
        <v>4</v>
      </c>
      <c r="J9" s="77" t="e">
        <f t="shared" si="1"/>
        <v>#VALUE!</v>
      </c>
      <c r="K9" s="2"/>
    </row>
    <row r="10" spans="1:11" x14ac:dyDescent="0.25">
      <c r="A10" s="18">
        <v>5</v>
      </c>
      <c r="B10" s="3">
        <v>7</v>
      </c>
      <c r="C10" s="3">
        <v>6</v>
      </c>
      <c r="D10" s="1" t="e">
        <f t="shared" si="0"/>
        <v>#VALUE!</v>
      </c>
      <c r="E10" s="1"/>
      <c r="F10" s="6"/>
      <c r="G10" s="3">
        <v>21</v>
      </c>
      <c r="H10" s="3">
        <v>7</v>
      </c>
      <c r="I10" s="3">
        <v>4</v>
      </c>
      <c r="J10" s="77" t="e">
        <f t="shared" si="1"/>
        <v>#VALUE!</v>
      </c>
      <c r="K10" s="2"/>
    </row>
    <row r="11" spans="1:11" x14ac:dyDescent="0.25">
      <c r="A11" s="18">
        <v>6</v>
      </c>
      <c r="B11" s="3">
        <v>7</v>
      </c>
      <c r="C11" s="3">
        <v>8</v>
      </c>
      <c r="D11" s="1" t="e">
        <f t="shared" si="0"/>
        <v>#VALUE!</v>
      </c>
      <c r="E11" s="1"/>
      <c r="F11" s="6"/>
      <c r="G11" s="3">
        <v>22</v>
      </c>
      <c r="H11" s="3">
        <v>7</v>
      </c>
      <c r="I11" s="3">
        <v>4</v>
      </c>
      <c r="J11" s="77" t="e">
        <f t="shared" si="1"/>
        <v>#VALUE!</v>
      </c>
      <c r="K11" s="2"/>
    </row>
    <row r="12" spans="1:11" x14ac:dyDescent="0.25">
      <c r="A12" s="18">
        <v>7</v>
      </c>
      <c r="B12" s="3">
        <v>6</v>
      </c>
      <c r="C12" s="3">
        <v>2</v>
      </c>
      <c r="D12" s="1" t="e">
        <f t="shared" si="0"/>
        <v>#VALUE!</v>
      </c>
      <c r="E12" s="1"/>
      <c r="F12" s="6"/>
      <c r="G12" s="3">
        <v>23</v>
      </c>
      <c r="H12" s="3">
        <v>7</v>
      </c>
      <c r="I12" s="3">
        <v>4</v>
      </c>
      <c r="J12" s="77" t="e">
        <f t="shared" si="1"/>
        <v>#VALUE!</v>
      </c>
      <c r="K12" s="2"/>
    </row>
    <row r="13" spans="1:11" x14ac:dyDescent="0.25">
      <c r="A13" s="18">
        <v>8</v>
      </c>
      <c r="B13" s="3">
        <v>6</v>
      </c>
      <c r="C13" s="3">
        <v>6</v>
      </c>
      <c r="D13" s="1" t="e">
        <f t="shared" si="0"/>
        <v>#VALUE!</v>
      </c>
      <c r="E13" s="1"/>
      <c r="F13" s="6"/>
      <c r="G13" s="74">
        <v>24</v>
      </c>
      <c r="H13" s="74">
        <v>0</v>
      </c>
      <c r="I13" s="74">
        <v>0</v>
      </c>
      <c r="J13" s="75" t="e">
        <f t="shared" si="1"/>
        <v>#VALUE!</v>
      </c>
      <c r="K13" s="76"/>
    </row>
    <row r="14" spans="1:11" x14ac:dyDescent="0.25">
      <c r="A14" s="18">
        <v>9</v>
      </c>
      <c r="B14" s="3">
        <v>5</v>
      </c>
      <c r="C14" s="3">
        <v>4</v>
      </c>
      <c r="D14" s="1" t="e">
        <f t="shared" si="0"/>
        <v>#VALUE!</v>
      </c>
      <c r="E14" s="1"/>
      <c r="F14" s="6"/>
      <c r="G14" s="3">
        <v>25</v>
      </c>
      <c r="H14" s="3">
        <v>6</v>
      </c>
      <c r="I14" s="3">
        <v>3</v>
      </c>
      <c r="J14" s="77" t="e">
        <f t="shared" si="1"/>
        <v>#VALUE!</v>
      </c>
      <c r="K14" s="2"/>
    </row>
    <row r="15" spans="1:11" x14ac:dyDescent="0.25">
      <c r="A15" s="73">
        <v>10</v>
      </c>
      <c r="B15" s="74">
        <v>0</v>
      </c>
      <c r="C15" s="74">
        <v>0</v>
      </c>
      <c r="D15" s="75" t="e">
        <f t="shared" si="0"/>
        <v>#VALUE!</v>
      </c>
      <c r="E15" s="75"/>
      <c r="F15" s="6"/>
      <c r="G15" s="3">
        <v>26</v>
      </c>
      <c r="H15" s="3">
        <v>6</v>
      </c>
      <c r="I15" s="3">
        <v>3</v>
      </c>
      <c r="J15" s="77" t="e">
        <f t="shared" si="1"/>
        <v>#VALUE!</v>
      </c>
      <c r="K15" s="2"/>
    </row>
    <row r="16" spans="1:11" x14ac:dyDescent="0.25">
      <c r="A16" s="18">
        <v>11</v>
      </c>
      <c r="B16" s="3">
        <v>6</v>
      </c>
      <c r="C16" s="3">
        <v>9</v>
      </c>
      <c r="D16" s="1" t="e">
        <f t="shared" si="0"/>
        <v>#VALUE!</v>
      </c>
      <c r="E16" s="1"/>
      <c r="F16" s="6"/>
      <c r="G16" s="3">
        <v>27</v>
      </c>
      <c r="H16" s="3">
        <v>6</v>
      </c>
      <c r="I16" s="3">
        <v>3</v>
      </c>
      <c r="J16" s="77" t="e">
        <f t="shared" si="1"/>
        <v>#VALUE!</v>
      </c>
      <c r="K16" s="2"/>
    </row>
    <row r="17" spans="1:15" x14ac:dyDescent="0.25">
      <c r="A17" s="18">
        <v>12</v>
      </c>
      <c r="B17" s="3">
        <v>7</v>
      </c>
      <c r="C17" s="3">
        <v>7</v>
      </c>
      <c r="D17" s="1" t="e">
        <f t="shared" si="0"/>
        <v>#VALUE!</v>
      </c>
      <c r="E17" s="1"/>
      <c r="F17" s="6"/>
      <c r="G17" s="3">
        <v>28</v>
      </c>
      <c r="H17" s="3">
        <v>6</v>
      </c>
      <c r="I17" s="3">
        <v>3</v>
      </c>
      <c r="J17" s="77" t="e">
        <f t="shared" si="1"/>
        <v>#VALUE!</v>
      </c>
      <c r="K17" s="2"/>
    </row>
    <row r="18" spans="1:15" x14ac:dyDescent="0.25">
      <c r="A18" s="18">
        <v>13</v>
      </c>
      <c r="B18" s="3">
        <v>6</v>
      </c>
      <c r="C18" s="3">
        <v>6</v>
      </c>
      <c r="D18" s="1" t="e">
        <f t="shared" si="0"/>
        <v>#VALUE!</v>
      </c>
      <c r="E18" s="1"/>
      <c r="F18" s="6"/>
      <c r="G18" s="3">
        <v>29</v>
      </c>
      <c r="H18" s="3">
        <v>6</v>
      </c>
      <c r="I18" s="3">
        <v>3</v>
      </c>
      <c r="J18" s="77" t="e">
        <f t="shared" si="1"/>
        <v>#VALUE!</v>
      </c>
      <c r="K18" s="2"/>
    </row>
    <row r="19" spans="1:15" x14ac:dyDescent="0.25">
      <c r="A19" s="18">
        <v>14</v>
      </c>
      <c r="B19" s="3">
        <v>7</v>
      </c>
      <c r="C19" s="3">
        <v>3</v>
      </c>
      <c r="D19" s="1" t="e">
        <f t="shared" si="0"/>
        <v>#VALUE!</v>
      </c>
      <c r="E19" s="1"/>
      <c r="F19" s="6"/>
      <c r="G19" s="3">
        <v>30</v>
      </c>
      <c r="H19" s="3">
        <v>6</v>
      </c>
      <c r="I19" s="3">
        <v>3</v>
      </c>
      <c r="J19" s="77" t="e">
        <f t="shared" si="1"/>
        <v>#VALUE!</v>
      </c>
      <c r="K19" s="2"/>
    </row>
    <row r="20" spans="1:15" x14ac:dyDescent="0.25">
      <c r="A20" s="18">
        <v>15</v>
      </c>
      <c r="B20" s="3">
        <v>6</v>
      </c>
      <c r="C20" s="3">
        <v>4</v>
      </c>
      <c r="D20" s="1" t="e">
        <f t="shared" si="0"/>
        <v>#VALUE!</v>
      </c>
      <c r="E20" s="1"/>
      <c r="F20" s="6"/>
      <c r="G20" s="74">
        <v>31</v>
      </c>
      <c r="H20" s="74">
        <v>0</v>
      </c>
      <c r="I20" s="74">
        <v>0</v>
      </c>
      <c r="J20" s="75" t="e">
        <f t="shared" si="1"/>
        <v>#VALUE!</v>
      </c>
      <c r="K20" s="76"/>
    </row>
    <row r="21" spans="1:15" x14ac:dyDescent="0.25">
      <c r="A21" s="18">
        <v>16</v>
      </c>
      <c r="B21" s="17">
        <v>6</v>
      </c>
      <c r="C21" s="17">
        <v>4</v>
      </c>
      <c r="D21" s="1" t="e">
        <f t="shared" si="0"/>
        <v>#VALUE!</v>
      </c>
      <c r="E21" s="9"/>
      <c r="F21" s="6"/>
      <c r="G21" s="17"/>
      <c r="H21" s="9"/>
      <c r="I21" s="9"/>
      <c r="J21" s="9"/>
      <c r="K21" s="10"/>
    </row>
    <row r="22" spans="1:15" x14ac:dyDescent="0.25">
      <c r="A22" s="3" t="s">
        <v>2</v>
      </c>
      <c r="B22" s="3">
        <f>SUBTOTAL(2,B6:B21)</f>
        <v>16</v>
      </c>
      <c r="C22" s="3"/>
      <c r="D22" s="3" t="e">
        <f>SUM(D6:D21)</f>
        <v>#VALUE!</v>
      </c>
      <c r="E22" s="3"/>
      <c r="F22" s="6"/>
      <c r="G22" s="3" t="s">
        <v>3</v>
      </c>
      <c r="H22" s="3">
        <f>SUBTOTAL(2,H6:H21)</f>
        <v>15</v>
      </c>
      <c r="I22" s="3"/>
      <c r="J22" s="3" t="e">
        <f>SUM(J6:J21)</f>
        <v>#VALUE!</v>
      </c>
      <c r="K22" s="3"/>
    </row>
    <row r="23" spans="1:15" x14ac:dyDescent="0.25">
      <c r="A23" s="4"/>
      <c r="B23" s="4"/>
      <c r="C23" s="4"/>
      <c r="D23" s="4"/>
      <c r="E23" s="4"/>
      <c r="F23" s="7"/>
      <c r="G23" s="4"/>
      <c r="H23" s="4"/>
      <c r="I23" s="4"/>
      <c r="J23" s="4"/>
      <c r="K23" s="4"/>
    </row>
    <row r="24" spans="1:15" x14ac:dyDescent="0.25">
      <c r="A24" s="5" t="s">
        <v>18</v>
      </c>
      <c r="B24" s="5" t="s">
        <v>23</v>
      </c>
      <c r="C24" s="5"/>
      <c r="D24" s="4"/>
      <c r="E24" s="4"/>
      <c r="F24" s="7"/>
      <c r="G24" s="15" t="s">
        <v>9</v>
      </c>
      <c r="H24" s="16">
        <f>B22+H22-1</f>
        <v>30</v>
      </c>
      <c r="I24" s="71"/>
      <c r="J24" s="4"/>
      <c r="K24" s="4"/>
    </row>
    <row r="25" spans="1:15" x14ac:dyDescent="0.25">
      <c r="A25" s="5"/>
      <c r="B25" s="4"/>
      <c r="C25" s="4"/>
      <c r="D25" s="4"/>
      <c r="E25" s="4"/>
      <c r="F25" s="7"/>
      <c r="G25" s="14"/>
      <c r="H25" s="4"/>
      <c r="I25" s="4"/>
      <c r="J25" s="4"/>
      <c r="K25" s="4"/>
    </row>
    <row r="26" spans="1:15" x14ac:dyDescent="0.25">
      <c r="A26" s="13" t="s">
        <v>19</v>
      </c>
      <c r="B26" s="5" t="s">
        <v>23</v>
      </c>
      <c r="C26" s="5"/>
      <c r="D26" s="4"/>
      <c r="E26" s="4"/>
      <c r="F26" s="7"/>
      <c r="G26" s="15" t="s">
        <v>10</v>
      </c>
      <c r="H26" s="16" t="e">
        <f>D22+J22</f>
        <v>#VALUE!</v>
      </c>
      <c r="I26" s="71"/>
      <c r="J26" s="4" t="s">
        <v>83</v>
      </c>
      <c r="K26" s="16"/>
      <c r="N26" s="5"/>
      <c r="O26" s="4"/>
    </row>
    <row r="27" spans="1:15" x14ac:dyDescent="0.25">
      <c r="A27" s="5"/>
      <c r="B27" s="4"/>
      <c r="C27" s="4"/>
      <c r="D27" s="4"/>
      <c r="E27" s="4"/>
      <c r="F27" s="7"/>
      <c r="G27" s="14"/>
      <c r="H27" s="4"/>
      <c r="I27" s="4"/>
      <c r="J27" s="4"/>
      <c r="K27" s="4"/>
      <c r="N27" s="5"/>
      <c r="O27" s="4"/>
    </row>
    <row r="28" spans="1:15" x14ac:dyDescent="0.25">
      <c r="A28" s="13" t="s">
        <v>20</v>
      </c>
      <c r="B28" s="5" t="s">
        <v>23</v>
      </c>
      <c r="C28" s="5"/>
      <c r="D28" s="4"/>
      <c r="E28" s="4"/>
      <c r="F28" s="7"/>
      <c r="G28" s="14" t="s">
        <v>7</v>
      </c>
      <c r="H28" s="3">
        <v>0</v>
      </c>
      <c r="I28" s="4"/>
      <c r="J28" s="4"/>
      <c r="K28" s="4"/>
      <c r="N28" s="5"/>
      <c r="O28" s="4"/>
    </row>
    <row r="29" spans="1:15" x14ac:dyDescent="0.25">
      <c r="A29" s="5"/>
      <c r="B29" s="4"/>
      <c r="C29" s="4"/>
      <c r="D29" s="4"/>
      <c r="E29" s="4"/>
      <c r="F29" s="7"/>
      <c r="G29" s="14"/>
      <c r="H29" s="4"/>
      <c r="I29" s="4"/>
      <c r="J29" s="4"/>
      <c r="K29" s="4"/>
      <c r="N29" s="5"/>
      <c r="O29" s="4"/>
    </row>
    <row r="30" spans="1:15" x14ac:dyDescent="0.25">
      <c r="A30" s="13" t="s">
        <v>21</v>
      </c>
      <c r="B30" s="5" t="s">
        <v>23</v>
      </c>
      <c r="C30" s="5"/>
      <c r="D30" s="4"/>
      <c r="E30" s="4"/>
      <c r="F30" s="7"/>
      <c r="G30" s="14" t="s">
        <v>11</v>
      </c>
      <c r="H30" s="3">
        <v>0</v>
      </c>
      <c r="I30" s="4"/>
      <c r="J30" s="4"/>
      <c r="K30" s="4"/>
      <c r="N30" s="5"/>
      <c r="O30" s="4"/>
    </row>
    <row r="31" spans="1:15" x14ac:dyDescent="0.25">
      <c r="A31" s="5"/>
      <c r="B31" s="4"/>
      <c r="C31" s="4"/>
      <c r="D31" s="4"/>
      <c r="E31" s="4"/>
      <c r="F31" s="7"/>
      <c r="G31" s="14"/>
      <c r="H31" s="4"/>
      <c r="I31" s="4"/>
      <c r="J31" s="4"/>
      <c r="K31" s="4"/>
      <c r="N31" s="5"/>
      <c r="O31" s="4"/>
    </row>
    <row r="32" spans="1:15" x14ac:dyDescent="0.25">
      <c r="A32" s="13" t="s">
        <v>25</v>
      </c>
      <c r="B32" s="5" t="s">
        <v>23</v>
      </c>
      <c r="C32" s="5"/>
      <c r="D32" s="4"/>
      <c r="E32" s="4"/>
      <c r="F32" s="7"/>
      <c r="G32" s="14" t="s">
        <v>4</v>
      </c>
      <c r="H32" s="16" t="e">
        <f>H28/240*(H26*1.5)</f>
        <v>#VALUE!</v>
      </c>
      <c r="I32" s="71"/>
      <c r="J32" s="4"/>
      <c r="K32" s="4"/>
      <c r="N32" s="5"/>
      <c r="O32" s="4"/>
    </row>
    <row r="33" spans="1:15" x14ac:dyDescent="0.25">
      <c r="A33" s="5"/>
      <c r="B33" s="4"/>
      <c r="C33" s="4"/>
      <c r="D33" s="4"/>
      <c r="E33" s="4"/>
      <c r="F33" s="7"/>
      <c r="G33" s="14"/>
      <c r="H33" s="4"/>
      <c r="I33" s="4"/>
      <c r="J33" s="4"/>
      <c r="K33" s="4"/>
      <c r="N33" s="5"/>
      <c r="O33" s="4"/>
    </row>
    <row r="34" spans="1:15" x14ac:dyDescent="0.25">
      <c r="A34" s="13" t="s">
        <v>22</v>
      </c>
      <c r="B34" s="5" t="s">
        <v>23</v>
      </c>
      <c r="C34" s="5"/>
      <c r="D34" s="4"/>
      <c r="E34" s="4"/>
      <c r="F34" s="7"/>
      <c r="G34" s="14" t="s">
        <v>5</v>
      </c>
      <c r="H34" s="3">
        <v>0</v>
      </c>
      <c r="I34" s="4"/>
      <c r="J34" s="4"/>
      <c r="K34" s="4"/>
      <c r="N34" s="5"/>
      <c r="O34" s="4"/>
    </row>
    <row r="35" spans="1:15" x14ac:dyDescent="0.25">
      <c r="A35" s="4"/>
      <c r="B35" s="4"/>
      <c r="C35" s="4"/>
      <c r="D35" s="4"/>
      <c r="E35" s="4"/>
      <c r="F35" s="7"/>
      <c r="G35" s="14"/>
      <c r="H35" s="4"/>
      <c r="I35" s="4"/>
      <c r="J35" s="4"/>
      <c r="K35" s="4"/>
    </row>
    <row r="36" spans="1:15" x14ac:dyDescent="0.25">
      <c r="A36" s="13" t="s">
        <v>13</v>
      </c>
      <c r="B36" s="5" t="s">
        <v>23</v>
      </c>
      <c r="C36" s="5"/>
      <c r="D36" s="4"/>
      <c r="E36" s="4"/>
      <c r="F36" s="7"/>
      <c r="G36" s="14" t="s">
        <v>6</v>
      </c>
      <c r="H36" s="16" t="e">
        <f>H28+H30+H32-H34</f>
        <v>#VALUE!</v>
      </c>
      <c r="I36" s="71"/>
      <c r="J36" s="4"/>
      <c r="K36" s="4"/>
    </row>
    <row r="37" spans="1:15" x14ac:dyDescent="0.25">
      <c r="A37" s="4"/>
      <c r="B37" s="4"/>
      <c r="C37" s="4"/>
      <c r="D37" s="4"/>
      <c r="E37" s="4"/>
      <c r="F37" s="7"/>
      <c r="G37" s="4"/>
      <c r="H37" s="4"/>
      <c r="I37" s="4"/>
      <c r="J37" s="4"/>
      <c r="K37" s="4"/>
    </row>
    <row r="38" spans="1:15" x14ac:dyDescent="0.25">
      <c r="A38" s="13" t="s">
        <v>27</v>
      </c>
      <c r="B38" s="5" t="s">
        <v>23</v>
      </c>
      <c r="C38" s="5"/>
      <c r="D38" s="4"/>
      <c r="E38" s="4"/>
      <c r="F38" s="7"/>
      <c r="G38" s="13" t="s">
        <v>26</v>
      </c>
      <c r="H38" s="5" t="s">
        <v>23</v>
      </c>
      <c r="I38" s="5"/>
      <c r="J38" s="4"/>
      <c r="K38" s="4"/>
    </row>
    <row r="39" spans="1:15" x14ac:dyDescent="0.25">
      <c r="A39" s="4"/>
      <c r="B39" s="4"/>
      <c r="C39" s="4"/>
      <c r="E39" s="4"/>
      <c r="F39" s="7"/>
      <c r="G39" s="4"/>
      <c r="H39" s="4"/>
      <c r="I39" s="4"/>
      <c r="J39" s="4"/>
      <c r="K39" s="4"/>
    </row>
    <row r="40" spans="1:15" ht="7.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5" ht="7.5" customHeight="1" x14ac:dyDescent="0.25"/>
    <row r="42" spans="1:15" ht="7.5" customHeight="1" x14ac:dyDescent="0.25"/>
    <row r="43" spans="1:15" ht="7.5" customHeight="1" x14ac:dyDescent="0.25"/>
    <row r="44" spans="1:15" ht="7.5" customHeight="1" x14ac:dyDescent="0.25"/>
    <row r="45" spans="1:15" ht="7.5" customHeight="1" x14ac:dyDescent="0.25"/>
  </sheetData>
  <mergeCells count="5">
    <mergeCell ref="E3:G3"/>
    <mergeCell ref="E4:G4"/>
    <mergeCell ref="A3:D3"/>
    <mergeCell ref="A2:E2"/>
    <mergeCell ref="A1:E1"/>
  </mergeCells>
  <pageMargins left="0.7" right="0.7" top="0.75" bottom="0.75" header="0.3" footer="0.3"/>
  <pageSetup scale="8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قاعدة البيانات</vt:lpstr>
      <vt:lpstr>بطاقة عمل</vt:lpstr>
      <vt:lpstr>'قاعدة البيانات'!Print_Titles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2025-02-22T08:20:58Z</dcterms:modified>
</cp:coreProperties>
</file>