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0" yWindow="-120" windowWidth="20730" windowHeight="11760"/>
  </bookViews>
  <sheets>
    <sheet name="DATA" sheetId="7" r:id="rId1"/>
    <sheet name=" معاشات " sheetId="8" r:id="rId2"/>
  </sheets>
  <externalReferences>
    <externalReference r:id="rId3"/>
  </externalReferences>
  <definedNames>
    <definedName name="Table">'[1]أكواد المحافظات'!$B$2:$C$29</definedName>
  </definedNames>
  <calcPr calcId="145621"/>
</workbook>
</file>

<file path=xl/calcChain.xml><?xml version="1.0" encoding="utf-8"?>
<calcChain xmlns="http://schemas.openxmlformats.org/spreadsheetml/2006/main">
  <c r="G17" i="8" l="1"/>
  <c r="G16" i="8"/>
  <c r="G18" i="8" s="1"/>
  <c r="A14" i="8"/>
  <c r="A13" i="8"/>
  <c r="A12" i="8"/>
  <c r="A11" i="8"/>
  <c r="A10" i="8"/>
  <c r="A9" i="8"/>
  <c r="A8" i="8"/>
  <c r="A7" i="8"/>
  <c r="A6" i="8"/>
  <c r="A5" i="8"/>
  <c r="I2" i="8"/>
  <c r="H2" i="8" s="1"/>
  <c r="G17" i="7"/>
  <c r="G16" i="7"/>
  <c r="G18" i="7" l="1"/>
  <c r="M16" i="8" l="1"/>
  <c r="I14" i="7" l="1"/>
  <c r="L14" i="7" s="1"/>
  <c r="A14" i="7"/>
  <c r="I13" i="7"/>
  <c r="A13" i="7"/>
  <c r="I12" i="7"/>
  <c r="A12" i="7"/>
  <c r="I11" i="7"/>
  <c r="A11" i="7"/>
  <c r="I10" i="7"/>
  <c r="L10" i="7" s="1"/>
  <c r="A10" i="7"/>
  <c r="I9" i="7"/>
  <c r="A9" i="7"/>
  <c r="I8" i="7"/>
  <c r="A8" i="7"/>
  <c r="I7" i="7"/>
  <c r="A7" i="7"/>
  <c r="I6" i="7"/>
  <c r="A6" i="7"/>
  <c r="I5" i="7"/>
  <c r="A5" i="7"/>
  <c r="I2" i="7"/>
  <c r="H2" i="7" s="1"/>
  <c r="L12" i="7" l="1"/>
  <c r="K12" i="7" s="1"/>
  <c r="L6" i="7"/>
  <c r="L8" i="7"/>
  <c r="M8" i="7" s="1"/>
  <c r="M14" i="7"/>
  <c r="K14" i="7"/>
  <c r="M10" i="7"/>
  <c r="K10" i="7"/>
  <c r="L5" i="7"/>
  <c r="L7" i="7"/>
  <c r="L9" i="7"/>
  <c r="L11" i="7"/>
  <c r="L13" i="7"/>
  <c r="M12" i="7" l="1"/>
  <c r="K6" i="7"/>
  <c r="M6" i="7"/>
  <c r="K8" i="7"/>
  <c r="M7" i="7"/>
  <c r="K7" i="7"/>
  <c r="K13" i="7"/>
  <c r="M13" i="7"/>
  <c r="M11" i="7"/>
  <c r="K11" i="7"/>
  <c r="M9" i="7"/>
  <c r="K9" i="7"/>
  <c r="K5" i="7"/>
  <c r="M5" i="7"/>
  <c r="M16" i="7" l="1"/>
</calcChain>
</file>

<file path=xl/sharedStrings.xml><?xml version="1.0" encoding="utf-8"?>
<sst xmlns="http://schemas.openxmlformats.org/spreadsheetml/2006/main" count="67" uniqueCount="36">
  <si>
    <t>م</t>
  </si>
  <si>
    <t>الاسم</t>
  </si>
  <si>
    <t>تاريخ الميلاد</t>
  </si>
  <si>
    <t>ملاحظات</t>
  </si>
  <si>
    <t>النوع</t>
  </si>
  <si>
    <t>تاريخ اليوم</t>
  </si>
  <si>
    <t>محمد 2</t>
  </si>
  <si>
    <t>محمد 3</t>
  </si>
  <si>
    <t>محمد 1</t>
  </si>
  <si>
    <t>عائشة 1</t>
  </si>
  <si>
    <t>عائشة 2</t>
  </si>
  <si>
    <t>عائشة 3</t>
  </si>
  <si>
    <t>عثمان 1</t>
  </si>
  <si>
    <t>عثمان 2</t>
  </si>
  <si>
    <t>هاجر 1</t>
  </si>
  <si>
    <t>هاجر 2</t>
  </si>
  <si>
    <t>ذكر</t>
  </si>
  <si>
    <t>أنثى</t>
  </si>
  <si>
    <t>مج</t>
  </si>
  <si>
    <t>الاجمالي</t>
  </si>
  <si>
    <t>معاش</t>
  </si>
  <si>
    <t>الدرجة</t>
  </si>
  <si>
    <t>ملحوظة</t>
  </si>
  <si>
    <t>م. الميلاد</t>
  </si>
  <si>
    <t>الرقم القومي</t>
  </si>
  <si>
    <t>سن الخروج</t>
  </si>
  <si>
    <t>تاريخ المعاش</t>
  </si>
  <si>
    <t>الإثنين</t>
  </si>
  <si>
    <t>الثلاثاء</t>
  </si>
  <si>
    <t>السبت</t>
  </si>
  <si>
    <t>الأربعاء</t>
  </si>
  <si>
    <t>الخميس</t>
  </si>
  <si>
    <r>
      <rPr>
        <b/>
        <sz val="16"/>
        <color rgb="FFFF0000"/>
        <rFont val="Arial"/>
        <family val="2"/>
        <scheme val="minor"/>
      </rPr>
      <t>ملحوظة:</t>
    </r>
    <r>
      <rPr>
        <b/>
        <sz val="16"/>
        <color theme="1"/>
        <rFont val="Arial"/>
        <family val="2"/>
        <scheme val="minor"/>
      </rPr>
      <t xml:space="preserve"> مطلوب في الصف بعد التالي لنهاية الجدول مهما بلغ عدد صفوف الجدول أريد عمل نفس الإحصائية تلقائي من خلال التعديل على الكود </t>
    </r>
  </si>
  <si>
    <t>أريد تطبيق نفس الكود على هذا الجدول حيث أنني لا أجيد التعامل مع الأكواد وما زلت أحبو خطواتي الأولى في الإكسيل</t>
  </si>
  <si>
    <t>وجزاكم الله عنا خير الجزاء وجعل ما تفيدونا به في ميزان حسناتكم؛ ولا حرمنا الله من علمكم وخبرتكم؛ وكل عام وأنتم بخير وصحة وسعادة</t>
  </si>
  <si>
    <r>
      <t xml:space="preserve">حيث أني لاحظت عند كتابة كلمة </t>
    </r>
    <r>
      <rPr>
        <b/>
        <sz val="16"/>
        <color rgb="FFFF0000"/>
        <rFont val="Arial"/>
        <family val="2"/>
        <scheme val="minor"/>
      </rPr>
      <t>معاش</t>
    </r>
    <r>
      <rPr>
        <b/>
        <sz val="16"/>
        <color theme="1"/>
        <rFont val="Arial"/>
        <family val="2"/>
        <scheme val="minor"/>
      </rPr>
      <t xml:space="preserve"> يقوم الكود بحذف الصف كاملا الموجود به كلمة </t>
    </r>
    <r>
      <rPr>
        <b/>
        <sz val="16"/>
        <color rgb="FFFF0000"/>
        <rFont val="Arial"/>
        <family val="2"/>
        <scheme val="minor"/>
      </rPr>
      <t>معاش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</si>
</sst>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[$-1010000]yyyy/mm/dd;@"/>
    <numFmt numFmtId="166" formatCode="yyyy/mm/dd"/>
    <numFmt numFmtId="167" formatCode="0.00;[Red]0.00"/>
  </numFmts>
  <fonts count="16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6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1"/>
      <name val="Arial"/>
      <family val="2"/>
      <scheme val="minor"/>
    </font>
    <font>
      <b/>
      <sz val="18"/>
      <color theme="0"/>
      <name val="Arial"/>
      <family val="2"/>
      <scheme val="minor"/>
    </font>
    <font>
      <b/>
      <sz val="17"/>
      <color theme="0"/>
      <name val="Arial"/>
      <family val="2"/>
      <scheme val="minor"/>
    </font>
    <font>
      <b/>
      <sz val="24"/>
      <name val="Arial"/>
      <family val="2"/>
      <scheme val="minor"/>
    </font>
    <font>
      <b/>
      <sz val="14"/>
      <color rgb="FFFF0000"/>
      <name val="Arial"/>
      <family val="2"/>
      <scheme val="minor"/>
    </font>
    <font>
      <b/>
      <sz val="24"/>
      <color rgb="FFFFFF00"/>
      <name val="Arial"/>
      <family val="2"/>
    </font>
    <font>
      <b/>
      <sz val="24"/>
      <color rgb="FF800000"/>
      <name val="Arial"/>
      <family val="2"/>
      <scheme val="minor"/>
    </font>
    <font>
      <b/>
      <sz val="14"/>
      <color rgb="FF0000FF"/>
      <name val="Arial"/>
      <family val="2"/>
      <scheme val="minor"/>
    </font>
    <font>
      <b/>
      <sz val="16"/>
      <color rgb="FF0000FF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6600CC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99FF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  <xf numFmtId="166" fontId="3" fillId="4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 readingOrder="2"/>
    </xf>
    <xf numFmtId="1" fontId="2" fillId="0" borderId="2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 readingOrder="2"/>
    </xf>
    <xf numFmtId="165" fontId="2" fillId="0" borderId="2" xfId="0" applyNumberFormat="1" applyFont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 shrinkToFit="1" readingOrder="2"/>
    </xf>
    <xf numFmtId="0" fontId="1" fillId="11" borderId="0" xfId="0" applyFont="1" applyFill="1" applyAlignment="1">
      <alignment horizontal="center" vertical="center"/>
    </xf>
    <xf numFmtId="0" fontId="14" fillId="11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center" vertical="center"/>
    </xf>
    <xf numFmtId="0" fontId="11" fillId="12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/>
    </xf>
    <xf numFmtId="0" fontId="13" fillId="9" borderId="0" xfId="0" applyFont="1" applyFill="1" applyBorder="1" applyAlignment="1">
      <alignment horizontal="center" vertical="center"/>
    </xf>
    <xf numFmtId="166" fontId="12" fillId="10" borderId="0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Normal" xfId="0" builtinId="0"/>
    <cellStyle name="Normal 2 2" xfId="1"/>
  </cellStyles>
  <dxfs count="22">
    <dxf>
      <font>
        <b/>
        <i val="0"/>
        <color rgb="FFFF0000"/>
      </font>
      <fill>
        <patternFill>
          <bgColor theme="9" tint="0.59996337778862885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660066"/>
      </font>
      <fill>
        <patternFill>
          <bgColor rgb="FFCCCCFF"/>
        </patternFill>
      </fill>
    </dxf>
    <dxf>
      <font>
        <color rgb="FF003300"/>
      </font>
      <fill>
        <patternFill>
          <bgColor rgb="FF66FFFF"/>
        </patternFill>
      </fill>
    </dxf>
    <dxf>
      <font>
        <color theme="0"/>
      </font>
      <fill>
        <patternFill>
          <bgColor rgb="FF0000CC"/>
        </patternFill>
      </fill>
    </dxf>
    <dxf>
      <font>
        <color rgb="FF0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rgb="FFFFCCFF"/>
        </patternFill>
      </fill>
    </dxf>
    <dxf>
      <font>
        <b/>
        <i val="0"/>
        <color rgb="FFFF0000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660066"/>
      </font>
      <fill>
        <patternFill>
          <bgColor rgb="FFCCCCFF"/>
        </patternFill>
      </fill>
    </dxf>
    <dxf>
      <font>
        <color rgb="FF003300"/>
      </font>
      <fill>
        <patternFill>
          <bgColor rgb="FF66FFFF"/>
        </patternFill>
      </fill>
    </dxf>
    <dxf>
      <font>
        <color theme="0"/>
      </font>
      <fill>
        <patternFill>
          <bgColor rgb="FF0000CC"/>
        </patternFill>
      </fill>
    </dxf>
    <dxf>
      <font>
        <color rgb="FF000000"/>
      </font>
      <fill>
        <patternFill>
          <bgColor theme="0" tint="-0.14996795556505021"/>
        </patternFill>
      </fill>
    </dxf>
    <dxf>
      <font>
        <b/>
        <i val="0"/>
        <color rgb="FFC00000"/>
      </font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800000"/>
      <color rgb="FFCC6600"/>
      <color rgb="FFFFCC66"/>
      <color rgb="FF003300"/>
      <color rgb="FF008000"/>
      <color rgb="FF0000CC"/>
      <color rgb="FFCCFF99"/>
      <color rgb="FFFFCCFF"/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605;&#1593;&#1604;&#1605;&#1610;&#1606;%20&#1575;&#1604;&#1605;&#1593;&#1604;&#1605;&#1610;&#1606;%20&#1605;&#1593;&#1583;&#1604;%20&#1605;&#1593;&#1583;&#16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ثالثة"/>
      <sheetName val="الثانية"/>
      <sheetName val="الأولى"/>
      <sheetName val="خبير"/>
      <sheetName val="كبير"/>
      <sheetName val="كبير معلمين"/>
      <sheetName val="ترتيب أبجدي"/>
      <sheetName val="أكواد المحافظات"/>
      <sheetName val="مكرر"/>
      <sheetName val="سن المعاش الجديد"/>
      <sheetName val="معلمين معا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2">
            <v>1</v>
          </cell>
          <cell r="C2" t="str">
            <v xml:space="preserve">القاهرة </v>
          </cell>
        </row>
        <row r="3">
          <cell r="B3">
            <v>2</v>
          </cell>
          <cell r="C3" t="str">
            <v xml:space="preserve">الإسكندرية </v>
          </cell>
        </row>
        <row r="4">
          <cell r="B4">
            <v>3</v>
          </cell>
          <cell r="C4" t="str">
            <v xml:space="preserve">بورسعيد </v>
          </cell>
        </row>
        <row r="5">
          <cell r="B5">
            <v>4</v>
          </cell>
          <cell r="C5" t="str">
            <v>السويس</v>
          </cell>
        </row>
        <row r="6">
          <cell r="B6">
            <v>11</v>
          </cell>
          <cell r="C6" t="str">
            <v xml:space="preserve">دمياط </v>
          </cell>
        </row>
        <row r="7">
          <cell r="B7">
            <v>12</v>
          </cell>
          <cell r="C7" t="str">
            <v xml:space="preserve">الدقهلية </v>
          </cell>
        </row>
        <row r="8">
          <cell r="B8">
            <v>13</v>
          </cell>
          <cell r="C8" t="str">
            <v xml:space="preserve">الشرقية </v>
          </cell>
        </row>
        <row r="9">
          <cell r="B9">
            <v>14</v>
          </cell>
          <cell r="C9" t="str">
            <v xml:space="preserve">القليوبية </v>
          </cell>
        </row>
        <row r="10">
          <cell r="B10">
            <v>15</v>
          </cell>
          <cell r="C10" t="str">
            <v xml:space="preserve">كفر الشيخ </v>
          </cell>
        </row>
        <row r="11">
          <cell r="B11">
            <v>16</v>
          </cell>
          <cell r="C11" t="str">
            <v xml:space="preserve">الغربية </v>
          </cell>
        </row>
        <row r="12">
          <cell r="B12">
            <v>17</v>
          </cell>
          <cell r="C12" t="str">
            <v xml:space="preserve">المنوفية </v>
          </cell>
        </row>
        <row r="13">
          <cell r="B13">
            <v>18</v>
          </cell>
          <cell r="C13" t="str">
            <v xml:space="preserve">البحيرة </v>
          </cell>
        </row>
        <row r="14">
          <cell r="B14">
            <v>19</v>
          </cell>
          <cell r="C14" t="str">
            <v xml:space="preserve">الإسماعيلية </v>
          </cell>
        </row>
        <row r="15">
          <cell r="B15">
            <v>21</v>
          </cell>
          <cell r="C15" t="str">
            <v xml:space="preserve">الجيزة </v>
          </cell>
        </row>
        <row r="16">
          <cell r="B16">
            <v>22</v>
          </cell>
          <cell r="C16" t="str">
            <v xml:space="preserve">بني سويف </v>
          </cell>
        </row>
        <row r="17">
          <cell r="B17">
            <v>23</v>
          </cell>
          <cell r="C17" t="str">
            <v xml:space="preserve">الفيوم </v>
          </cell>
        </row>
        <row r="18">
          <cell r="B18">
            <v>24</v>
          </cell>
          <cell r="C18" t="str">
            <v xml:space="preserve">المنيا </v>
          </cell>
        </row>
        <row r="19">
          <cell r="B19">
            <v>25</v>
          </cell>
          <cell r="C19" t="str">
            <v xml:space="preserve">أسيوط </v>
          </cell>
        </row>
        <row r="20">
          <cell r="B20">
            <v>26</v>
          </cell>
          <cell r="C20" t="str">
            <v xml:space="preserve">سوهاج </v>
          </cell>
        </row>
        <row r="21">
          <cell r="B21">
            <v>27</v>
          </cell>
          <cell r="C21" t="str">
            <v xml:space="preserve">قنا </v>
          </cell>
        </row>
        <row r="22">
          <cell r="B22">
            <v>28</v>
          </cell>
          <cell r="C22" t="str">
            <v xml:space="preserve">أسوان </v>
          </cell>
        </row>
        <row r="23">
          <cell r="B23">
            <v>29</v>
          </cell>
          <cell r="C23" t="str">
            <v xml:space="preserve">الأقصر </v>
          </cell>
        </row>
        <row r="24">
          <cell r="B24">
            <v>31</v>
          </cell>
          <cell r="C24" t="str">
            <v xml:space="preserve">البحر الأحمر </v>
          </cell>
        </row>
        <row r="25">
          <cell r="B25">
            <v>32</v>
          </cell>
          <cell r="C25" t="str">
            <v xml:space="preserve">الوادي الجديد </v>
          </cell>
        </row>
        <row r="26">
          <cell r="B26">
            <v>33</v>
          </cell>
          <cell r="C26" t="str">
            <v xml:space="preserve">مطروح </v>
          </cell>
        </row>
        <row r="27">
          <cell r="B27">
            <v>34</v>
          </cell>
          <cell r="C27" t="str">
            <v xml:space="preserve">شمال سيناء </v>
          </cell>
        </row>
        <row r="28">
          <cell r="B28">
            <v>35</v>
          </cell>
          <cell r="C28" t="str">
            <v xml:space="preserve">جنوب سيناء </v>
          </cell>
        </row>
        <row r="29">
          <cell r="B29">
            <v>88</v>
          </cell>
          <cell r="C29" t="str">
            <v>خارج الجمورية</v>
          </cell>
        </row>
      </sheetData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rightToLeft="1" tabSelected="1" topLeftCell="A10" workbookViewId="0">
      <selection activeCell="B27" sqref="B27"/>
    </sheetView>
  </sheetViews>
  <sheetFormatPr defaultRowHeight="14.25" x14ac:dyDescent="0.2"/>
  <cols>
    <col min="1" max="1" width="5.625" customWidth="1"/>
    <col min="2" max="2" width="20" customWidth="1"/>
    <col min="3" max="3" width="5.125" customWidth="1"/>
    <col min="4" max="4" width="16.75" customWidth="1"/>
    <col min="5" max="5" width="8.625" customWidth="1"/>
    <col min="6" max="6" width="7.625" customWidth="1"/>
    <col min="7" max="7" width="8.625" customWidth="1"/>
    <col min="8" max="8" width="7.625" customWidth="1"/>
    <col min="9" max="9" width="9.875" bestFit="1" customWidth="1"/>
    <col min="12" max="12" width="9.875" bestFit="1" customWidth="1"/>
    <col min="13" max="13" width="8.625" customWidth="1"/>
  </cols>
  <sheetData>
    <row r="1" spans="1:13" ht="18.75" thickBot="1" x14ac:dyDescent="0.25">
      <c r="A1" s="1"/>
      <c r="B1" s="7"/>
      <c r="C1" s="7"/>
      <c r="D1" s="7"/>
      <c r="E1" s="2"/>
      <c r="F1" s="2"/>
      <c r="G1" s="2"/>
      <c r="H1" s="2"/>
      <c r="I1" s="2"/>
      <c r="K1" s="2"/>
      <c r="L1" s="2"/>
      <c r="M1" s="1"/>
    </row>
    <row r="2" spans="1:13" ht="19.5" thickTop="1" thickBot="1" x14ac:dyDescent="0.25">
      <c r="A2" s="1"/>
      <c r="B2" s="7"/>
      <c r="C2" s="7"/>
      <c r="D2" s="7"/>
      <c r="E2" s="2"/>
      <c r="F2" s="2"/>
      <c r="G2" s="3" t="s">
        <v>5</v>
      </c>
      <c r="H2" s="4" t="str">
        <f ca="1">IF(I2="","",TEXT(I2,"ddd"))</f>
        <v>الأحد</v>
      </c>
      <c r="I2" s="5">
        <f ca="1">TODAY()</f>
        <v>45753</v>
      </c>
      <c r="K2" s="2"/>
      <c r="L2" s="2"/>
      <c r="M2" s="1"/>
    </row>
    <row r="3" spans="1:13" ht="19.5" thickTop="1" thickBot="1" x14ac:dyDescent="0.25">
      <c r="A3" s="1"/>
      <c r="B3" s="7"/>
      <c r="C3" s="7"/>
      <c r="D3" s="7"/>
      <c r="E3" s="2"/>
      <c r="F3" s="2"/>
      <c r="G3" s="2"/>
      <c r="H3" s="2"/>
      <c r="I3" s="2"/>
      <c r="K3" s="2"/>
      <c r="L3" s="2"/>
      <c r="M3" s="1"/>
    </row>
    <row r="4" spans="1:13" ht="18.75" thickBot="1" x14ac:dyDescent="0.25">
      <c r="A4" s="8" t="s">
        <v>0</v>
      </c>
      <c r="B4" s="9" t="s">
        <v>1</v>
      </c>
      <c r="C4" s="8" t="s">
        <v>21</v>
      </c>
      <c r="D4" s="8" t="s">
        <v>24</v>
      </c>
      <c r="E4" s="8" t="s">
        <v>22</v>
      </c>
      <c r="F4" s="8" t="s">
        <v>4</v>
      </c>
      <c r="G4" s="8" t="s">
        <v>23</v>
      </c>
      <c r="H4" s="28" t="s">
        <v>2</v>
      </c>
      <c r="I4" s="28"/>
      <c r="J4" s="10" t="s">
        <v>25</v>
      </c>
      <c r="K4" s="28" t="s">
        <v>26</v>
      </c>
      <c r="L4" s="28"/>
      <c r="M4" s="8" t="s">
        <v>3</v>
      </c>
    </row>
    <row r="5" spans="1:13" ht="19.5" thickTop="1" thickBot="1" x14ac:dyDescent="0.25">
      <c r="A5" s="8">
        <f>IF(B5&lt;&gt;"",SUBTOTAL(3,$B$5:B5),"")</f>
        <v>1</v>
      </c>
      <c r="B5" s="6" t="s">
        <v>8</v>
      </c>
      <c r="C5" s="11"/>
      <c r="D5" s="12">
        <v>26304011400010</v>
      </c>
      <c r="E5" s="13"/>
      <c r="F5" s="10" t="s">
        <v>16</v>
      </c>
      <c r="G5" s="10"/>
      <c r="H5" s="10" t="s">
        <v>27</v>
      </c>
      <c r="I5" s="14">
        <f t="shared" ref="I5:I14" si="0">DATE(IF(LEFT(D5,1)*1=3,20,19)&amp;MID(D5,2,2),MID(D5,4,2),MID(D5,6,2))</f>
        <v>23102</v>
      </c>
      <c r="J5" s="10">
        <v>60</v>
      </c>
      <c r="K5" s="10" t="str">
        <f>IF(L5="","",TEXT(L5,"ddd"))</f>
        <v>الجمعة</v>
      </c>
      <c r="L5" s="14">
        <f>DATE(YEAR(I5) +J5, MONTH(I5), DAY(I5)-1)</f>
        <v>45016</v>
      </c>
      <c r="M5" s="8" t="str">
        <f ca="1">IF(L5&lt;=$I$2,"معاش","")</f>
        <v>معاش</v>
      </c>
    </row>
    <row r="6" spans="1:13" ht="19.5" thickTop="1" thickBot="1" x14ac:dyDescent="0.25">
      <c r="A6" s="8">
        <f>IF(B6&lt;&gt;"",SUBTOTAL(3,$B$5:B6),"")</f>
        <v>2</v>
      </c>
      <c r="B6" s="6" t="s">
        <v>6</v>
      </c>
      <c r="C6" s="11"/>
      <c r="D6" s="12">
        <v>26405121500050</v>
      </c>
      <c r="E6" s="13"/>
      <c r="F6" s="10" t="s">
        <v>16</v>
      </c>
      <c r="G6" s="10"/>
      <c r="H6" s="10" t="s">
        <v>28</v>
      </c>
      <c r="I6" s="14">
        <f t="shared" si="0"/>
        <v>23509</v>
      </c>
      <c r="J6" s="10">
        <v>60</v>
      </c>
      <c r="K6" s="10" t="str">
        <f t="shared" ref="K6:K14" si="1">IF(L6="","",TEXT(L6,"ddd"))</f>
        <v>السبت</v>
      </c>
      <c r="L6" s="14">
        <f t="shared" ref="L6:L14" si="2">DATE(YEAR(I6) +J6, MONTH(I6), DAY(I6)-1)</f>
        <v>45423</v>
      </c>
      <c r="M6" s="8" t="str">
        <f t="shared" ref="M6:M14" ca="1" si="3">IF(L6&lt;=$I$2,"معاش","")</f>
        <v>معاش</v>
      </c>
    </row>
    <row r="7" spans="1:13" ht="19.5" thickTop="1" thickBot="1" x14ac:dyDescent="0.25">
      <c r="A7" s="8">
        <f>IF(B7&lt;&gt;"",SUBTOTAL(3,$B$5:B7),"")</f>
        <v>3</v>
      </c>
      <c r="B7" s="6" t="s">
        <v>7</v>
      </c>
      <c r="C7" s="15"/>
      <c r="D7" s="12">
        <v>26508071300030</v>
      </c>
      <c r="E7" s="13"/>
      <c r="F7" s="10" t="s">
        <v>16</v>
      </c>
      <c r="G7" s="10"/>
      <c r="H7" s="10" t="s">
        <v>29</v>
      </c>
      <c r="I7" s="14">
        <f t="shared" si="0"/>
        <v>23961</v>
      </c>
      <c r="J7" s="10">
        <v>60</v>
      </c>
      <c r="K7" s="10" t="str">
        <f t="shared" si="1"/>
        <v>الأربعاء</v>
      </c>
      <c r="L7" s="14">
        <f t="shared" si="2"/>
        <v>45875</v>
      </c>
      <c r="M7" s="8" t="str">
        <f t="shared" ca="1" si="3"/>
        <v/>
      </c>
    </row>
    <row r="8" spans="1:13" ht="19.5" thickTop="1" thickBot="1" x14ac:dyDescent="0.25">
      <c r="A8" s="8">
        <f>IF(B8&lt;&gt;"",SUBTOTAL(3,$B$5:B8),"")</f>
        <v>4</v>
      </c>
      <c r="B8" s="6" t="s">
        <v>9</v>
      </c>
      <c r="C8" s="11"/>
      <c r="D8" s="12">
        <v>26210178880060</v>
      </c>
      <c r="E8" s="13"/>
      <c r="F8" s="10" t="s">
        <v>17</v>
      </c>
      <c r="G8" s="10"/>
      <c r="H8" s="10" t="s">
        <v>30</v>
      </c>
      <c r="I8" s="14">
        <f t="shared" si="0"/>
        <v>22936</v>
      </c>
      <c r="J8" s="10">
        <v>60</v>
      </c>
      <c r="K8" s="10" t="str">
        <f t="shared" si="1"/>
        <v>الأحد</v>
      </c>
      <c r="L8" s="14">
        <f t="shared" si="2"/>
        <v>44850</v>
      </c>
      <c r="M8" s="8" t="str">
        <f t="shared" ca="1" si="3"/>
        <v>معاش</v>
      </c>
    </row>
    <row r="9" spans="1:13" ht="19.5" thickTop="1" thickBot="1" x14ac:dyDescent="0.25">
      <c r="A9" s="8">
        <f>IF(B9&lt;&gt;"",SUBTOTAL(3,$B$5:B9),"")</f>
        <v>5</v>
      </c>
      <c r="B9" s="6" t="s">
        <v>10</v>
      </c>
      <c r="C9" s="11"/>
      <c r="D9" s="12">
        <v>26603023200000</v>
      </c>
      <c r="E9" s="13"/>
      <c r="F9" s="10" t="s">
        <v>17</v>
      </c>
      <c r="G9" s="10"/>
      <c r="H9" s="10" t="s">
        <v>30</v>
      </c>
      <c r="I9" s="14">
        <f t="shared" si="0"/>
        <v>24168</v>
      </c>
      <c r="J9" s="10">
        <v>60</v>
      </c>
      <c r="K9" s="10" t="str">
        <f t="shared" si="1"/>
        <v>الأحد</v>
      </c>
      <c r="L9" s="14">
        <f t="shared" si="2"/>
        <v>46082</v>
      </c>
      <c r="M9" s="8" t="str">
        <f t="shared" ca="1" si="3"/>
        <v/>
      </c>
    </row>
    <row r="10" spans="1:13" ht="19.5" thickTop="1" thickBot="1" x14ac:dyDescent="0.25">
      <c r="A10" s="8">
        <f>IF(B10&lt;&gt;"",SUBTOTAL(3,$B$5:B10),"")</f>
        <v>6</v>
      </c>
      <c r="B10" s="6" t="s">
        <v>11</v>
      </c>
      <c r="C10" s="15"/>
      <c r="D10" s="12">
        <v>26501072200084</v>
      </c>
      <c r="E10" s="13"/>
      <c r="F10" s="10" t="s">
        <v>17</v>
      </c>
      <c r="G10" s="10"/>
      <c r="H10" s="10" t="s">
        <v>31</v>
      </c>
      <c r="I10" s="14">
        <f t="shared" si="0"/>
        <v>23749</v>
      </c>
      <c r="J10" s="10">
        <v>60</v>
      </c>
      <c r="K10" s="10" t="str">
        <f t="shared" si="1"/>
        <v>الإثنين</v>
      </c>
      <c r="L10" s="14">
        <f t="shared" si="2"/>
        <v>45663</v>
      </c>
      <c r="M10" s="8" t="str">
        <f t="shared" ca="1" si="3"/>
        <v>معاش</v>
      </c>
    </row>
    <row r="11" spans="1:13" ht="19.5" thickTop="1" thickBot="1" x14ac:dyDescent="0.25">
      <c r="A11" s="8">
        <f>IF(B11&lt;&gt;"",SUBTOTAL(3,$B$5:B11),"")</f>
        <v>7</v>
      </c>
      <c r="B11" s="6" t="s">
        <v>12</v>
      </c>
      <c r="C11" s="11"/>
      <c r="D11" s="12">
        <v>26506101900070</v>
      </c>
      <c r="E11" s="13"/>
      <c r="F11" s="10" t="s">
        <v>16</v>
      </c>
      <c r="G11" s="10"/>
      <c r="H11" s="10" t="s">
        <v>31</v>
      </c>
      <c r="I11" s="14">
        <f t="shared" si="0"/>
        <v>23903</v>
      </c>
      <c r="J11" s="10">
        <v>60</v>
      </c>
      <c r="K11" s="10" t="str">
        <f t="shared" si="1"/>
        <v>الإثنين</v>
      </c>
      <c r="L11" s="14">
        <f t="shared" si="2"/>
        <v>45817</v>
      </c>
      <c r="M11" s="8" t="str">
        <f t="shared" ca="1" si="3"/>
        <v/>
      </c>
    </row>
    <row r="12" spans="1:13" ht="19.5" thickTop="1" thickBot="1" x14ac:dyDescent="0.25">
      <c r="A12" s="8">
        <f>IF(B12&lt;&gt;"",SUBTOTAL(3,$B$5:B12),"")</f>
        <v>8</v>
      </c>
      <c r="B12" s="6" t="s">
        <v>13</v>
      </c>
      <c r="C12" s="15"/>
      <c r="D12" s="12">
        <v>26511111800050</v>
      </c>
      <c r="E12" s="13"/>
      <c r="F12" s="10" t="s">
        <v>16</v>
      </c>
      <c r="G12" s="10"/>
      <c r="H12" s="10" t="s">
        <v>31</v>
      </c>
      <c r="I12" s="14">
        <f t="shared" si="0"/>
        <v>24057</v>
      </c>
      <c r="J12" s="10">
        <v>60</v>
      </c>
      <c r="K12" s="10" t="str">
        <f t="shared" si="1"/>
        <v>الإثنين</v>
      </c>
      <c r="L12" s="14">
        <f t="shared" si="2"/>
        <v>45971</v>
      </c>
      <c r="M12" s="8" t="str">
        <f t="shared" ca="1" si="3"/>
        <v/>
      </c>
    </row>
    <row r="13" spans="1:13" ht="19.5" thickTop="1" thickBot="1" x14ac:dyDescent="0.25">
      <c r="A13" s="8">
        <f>IF(B13&lt;&gt;"",SUBTOTAL(3,$B$5:B13),"")</f>
        <v>9</v>
      </c>
      <c r="B13" s="6" t="s">
        <v>14</v>
      </c>
      <c r="C13" s="11"/>
      <c r="D13" s="12">
        <v>26009103300060</v>
      </c>
      <c r="E13" s="13"/>
      <c r="F13" s="10" t="s">
        <v>17</v>
      </c>
      <c r="G13" s="10"/>
      <c r="H13" s="10" t="s">
        <v>29</v>
      </c>
      <c r="I13" s="14">
        <f t="shared" si="0"/>
        <v>22169</v>
      </c>
      <c r="J13" s="10">
        <v>60</v>
      </c>
      <c r="K13" s="10" t="str">
        <f t="shared" si="1"/>
        <v>الأربعاء</v>
      </c>
      <c r="L13" s="14">
        <f t="shared" si="2"/>
        <v>44083</v>
      </c>
      <c r="M13" s="8" t="str">
        <f t="shared" ca="1" si="3"/>
        <v>معاش</v>
      </c>
    </row>
    <row r="14" spans="1:13" ht="19.5" thickTop="1" thickBot="1" x14ac:dyDescent="0.25">
      <c r="A14" s="8">
        <f>IF(B14&lt;&gt;"",SUBTOTAL(3,$B$5:B14),"")</f>
        <v>10</v>
      </c>
      <c r="B14" s="6" t="s">
        <v>15</v>
      </c>
      <c r="C14" s="15"/>
      <c r="D14" s="12">
        <v>26612050200020</v>
      </c>
      <c r="E14" s="13"/>
      <c r="F14" s="10" t="s">
        <v>17</v>
      </c>
      <c r="G14" s="10"/>
      <c r="H14" s="10" t="s">
        <v>27</v>
      </c>
      <c r="I14" s="14">
        <f t="shared" si="0"/>
        <v>24446</v>
      </c>
      <c r="J14" s="10">
        <v>60</v>
      </c>
      <c r="K14" s="10" t="str">
        <f t="shared" si="1"/>
        <v>الجمعة</v>
      </c>
      <c r="L14" s="14">
        <f t="shared" si="2"/>
        <v>46360</v>
      </c>
      <c r="M14" s="8" t="str">
        <f t="shared" ca="1" si="3"/>
        <v/>
      </c>
    </row>
    <row r="15" spans="1:13" ht="20.100000000000001" customHeight="1" x14ac:dyDescent="0.2"/>
    <row r="16" spans="1:13" ht="20.100000000000001" customHeight="1" x14ac:dyDescent="0.2">
      <c r="F16" s="16" t="s">
        <v>16</v>
      </c>
      <c r="G16" s="17">
        <f>COUNTIF($F$5:$F$14,"ذكر")</f>
        <v>5</v>
      </c>
      <c r="L16" s="21" t="s">
        <v>20</v>
      </c>
      <c r="M16" s="18">
        <f ca="1">COUNTIF($M$5:$M$14,"معاش")</f>
        <v>5</v>
      </c>
    </row>
    <row r="17" spans="1:14" ht="20.100000000000001" customHeight="1" x14ac:dyDescent="0.2">
      <c r="F17" s="18" t="s">
        <v>17</v>
      </c>
      <c r="G17" s="19">
        <f>COUNTIF($F$5:$F$14,"أنثى")</f>
        <v>5</v>
      </c>
    </row>
    <row r="18" spans="1:14" ht="20.100000000000001" customHeight="1" x14ac:dyDescent="0.2">
      <c r="F18" s="20" t="s">
        <v>18</v>
      </c>
      <c r="G18" s="20">
        <f>G16+G17</f>
        <v>10</v>
      </c>
    </row>
    <row r="19" spans="1:14" ht="20.100000000000001" customHeight="1" x14ac:dyDescent="0.2"/>
    <row r="20" spans="1:14" x14ac:dyDescent="0.2">
      <c r="A20" s="23" t="s">
        <v>33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</row>
    <row r="21" spans="1:14" x14ac:dyDescent="0.2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3" spans="1:14" x14ac:dyDescent="0.2">
      <c r="A23" s="22" t="s">
        <v>34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</sheetData>
  <mergeCells count="4">
    <mergeCell ref="H4:I4"/>
    <mergeCell ref="K4:L4"/>
    <mergeCell ref="A20:N21"/>
    <mergeCell ref="A23:N24"/>
  </mergeCells>
  <conditionalFormatting sqref="K5:M14 C5:I14">
    <cfRule type="expression" dxfId="21" priority="9">
      <formula>$M5="معاش"</formula>
    </cfRule>
  </conditionalFormatting>
  <conditionalFormatting sqref="J5:J14">
    <cfRule type="containsText" dxfId="20" priority="3" operator="containsText" text="65">
      <formula>NOT(ISERROR(SEARCH("65",J5)))</formula>
    </cfRule>
    <cfRule type="containsText" dxfId="19" priority="4" operator="containsText" text="64">
      <formula>NOT(ISERROR(SEARCH("64",J5)))</formula>
    </cfRule>
    <cfRule type="containsText" dxfId="18" priority="5" operator="containsText" text="63">
      <formula>NOT(ISERROR(SEARCH("63",J5)))</formula>
    </cfRule>
    <cfRule type="containsText" dxfId="17" priority="6" operator="containsText" text="62">
      <formula>NOT(ISERROR(SEARCH("62",J5)))</formula>
    </cfRule>
    <cfRule type="containsText" dxfId="16" priority="7" operator="containsText" text="61">
      <formula>NOT(ISERROR(SEARCH("61",J5)))</formula>
    </cfRule>
    <cfRule type="containsText" dxfId="15" priority="8" operator="containsText" text="60">
      <formula>NOT(ISERROR(SEARCH("60",J5)))</formula>
    </cfRule>
  </conditionalFormatting>
  <conditionalFormatting sqref="B5:B14">
    <cfRule type="duplicateValues" dxfId="14" priority="2"/>
  </conditionalFormatting>
  <conditionalFormatting sqref="B5:B14">
    <cfRule type="expression" dxfId="13" priority="1">
      <formula>$L5="معاش"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rightToLeft="1" topLeftCell="A13" workbookViewId="0">
      <selection activeCell="O25" sqref="O25"/>
    </sheetView>
  </sheetViews>
  <sheetFormatPr defaultRowHeight="14.25" x14ac:dyDescent="0.2"/>
  <cols>
    <col min="1" max="1" width="5.625" customWidth="1"/>
    <col min="2" max="2" width="20" customWidth="1"/>
    <col min="3" max="3" width="5.125" customWidth="1"/>
    <col min="4" max="4" width="16.75" customWidth="1"/>
    <col min="5" max="5" width="8.625" customWidth="1"/>
    <col min="6" max="6" width="7.625" customWidth="1"/>
    <col min="7" max="7" width="8.625" customWidth="1"/>
    <col min="8" max="8" width="7.625" customWidth="1"/>
    <col min="9" max="9" width="9.875" bestFit="1" customWidth="1"/>
    <col min="12" max="12" width="9.875" bestFit="1" customWidth="1"/>
    <col min="13" max="13" width="8.625" customWidth="1"/>
  </cols>
  <sheetData>
    <row r="1" spans="1:13" ht="18.75" thickBot="1" x14ac:dyDescent="0.25">
      <c r="A1" s="1"/>
      <c r="B1" s="7"/>
      <c r="C1" s="7"/>
      <c r="D1" s="7"/>
      <c r="E1" s="2"/>
      <c r="F1" s="2"/>
      <c r="G1" s="2"/>
      <c r="H1" s="2"/>
      <c r="I1" s="2"/>
      <c r="K1" s="2"/>
      <c r="L1" s="2"/>
      <c r="M1" s="1"/>
    </row>
    <row r="2" spans="1:13" ht="19.5" thickTop="1" thickBot="1" x14ac:dyDescent="0.25">
      <c r="A2" s="1"/>
      <c r="B2" s="7"/>
      <c r="C2" s="7"/>
      <c r="D2" s="7"/>
      <c r="E2" s="2"/>
      <c r="F2" s="2"/>
      <c r="G2" s="3" t="s">
        <v>5</v>
      </c>
      <c r="H2" s="4" t="str">
        <f ca="1">IF(I2="","",TEXT(I2,"ddd"))</f>
        <v>الأحد</v>
      </c>
      <c r="I2" s="5">
        <f ca="1">TODAY()</f>
        <v>45753</v>
      </c>
      <c r="K2" s="2"/>
      <c r="L2" s="2"/>
      <c r="M2" s="1"/>
    </row>
    <row r="3" spans="1:13" ht="19.5" thickTop="1" thickBot="1" x14ac:dyDescent="0.25">
      <c r="A3" s="1"/>
      <c r="B3" s="7"/>
      <c r="C3" s="7"/>
      <c r="D3" s="7"/>
      <c r="E3" s="2"/>
      <c r="F3" s="2"/>
      <c r="G3" s="2"/>
      <c r="H3" s="2"/>
      <c r="I3" s="2"/>
      <c r="K3" s="2"/>
      <c r="L3" s="2"/>
      <c r="M3" s="1"/>
    </row>
    <row r="4" spans="1:13" ht="18.75" thickBot="1" x14ac:dyDescent="0.25">
      <c r="A4" s="8" t="s">
        <v>0</v>
      </c>
      <c r="B4" s="9" t="s">
        <v>1</v>
      </c>
      <c r="C4" s="8" t="s">
        <v>21</v>
      </c>
      <c r="D4" s="8" t="s">
        <v>24</v>
      </c>
      <c r="E4" s="8" t="s">
        <v>22</v>
      </c>
      <c r="F4" s="8" t="s">
        <v>4</v>
      </c>
      <c r="G4" s="8" t="s">
        <v>23</v>
      </c>
      <c r="H4" s="28" t="s">
        <v>2</v>
      </c>
      <c r="I4" s="28"/>
      <c r="J4" s="10" t="s">
        <v>25</v>
      </c>
      <c r="K4" s="28" t="s">
        <v>26</v>
      </c>
      <c r="L4" s="28"/>
      <c r="M4" s="8" t="s">
        <v>3</v>
      </c>
    </row>
    <row r="5" spans="1:13" ht="19.5" thickTop="1" thickBot="1" x14ac:dyDescent="0.25">
      <c r="A5" s="8" t="str">
        <f>IF(B5&lt;&gt;"",SUBTOTAL(3,$B$5:B5),"")</f>
        <v/>
      </c>
      <c r="B5" s="6"/>
      <c r="C5" s="11"/>
      <c r="D5" s="12"/>
      <c r="E5" s="13"/>
      <c r="F5" s="10"/>
      <c r="G5" s="10"/>
      <c r="H5" s="10"/>
      <c r="I5" s="14"/>
      <c r="J5" s="10"/>
      <c r="K5" s="10"/>
      <c r="L5" s="14"/>
      <c r="M5" s="8"/>
    </row>
    <row r="6" spans="1:13" ht="19.5" thickTop="1" thickBot="1" x14ac:dyDescent="0.25">
      <c r="A6" s="8" t="str">
        <f>IF(B6&lt;&gt;"",SUBTOTAL(3,$B$5:B6),"")</f>
        <v/>
      </c>
      <c r="B6" s="6"/>
      <c r="C6" s="11"/>
      <c r="D6" s="12"/>
      <c r="E6" s="13"/>
      <c r="F6" s="10"/>
      <c r="G6" s="10"/>
      <c r="H6" s="10"/>
      <c r="I6" s="14"/>
      <c r="J6" s="10"/>
      <c r="K6" s="10"/>
      <c r="L6" s="14"/>
      <c r="M6" s="8"/>
    </row>
    <row r="7" spans="1:13" ht="19.5" thickTop="1" thickBot="1" x14ac:dyDescent="0.25">
      <c r="A7" s="8" t="str">
        <f>IF(B7&lt;&gt;"",SUBTOTAL(3,$B$5:B7),"")</f>
        <v/>
      </c>
      <c r="B7" s="6"/>
      <c r="C7" s="15"/>
      <c r="D7" s="12"/>
      <c r="E7" s="13"/>
      <c r="F7" s="10"/>
      <c r="G7" s="10"/>
      <c r="H7" s="10"/>
      <c r="I7" s="14"/>
      <c r="J7" s="10"/>
      <c r="K7" s="10"/>
      <c r="L7" s="14"/>
      <c r="M7" s="8"/>
    </row>
    <row r="8" spans="1:13" ht="19.5" thickTop="1" thickBot="1" x14ac:dyDescent="0.25">
      <c r="A8" s="8" t="str">
        <f>IF(B8&lt;&gt;"",SUBTOTAL(3,$B$5:B8),"")</f>
        <v/>
      </c>
      <c r="B8" s="6"/>
      <c r="C8" s="11"/>
      <c r="D8" s="12"/>
      <c r="E8" s="13"/>
      <c r="F8" s="10"/>
      <c r="G8" s="10"/>
      <c r="H8" s="10"/>
      <c r="I8" s="14"/>
      <c r="J8" s="10"/>
      <c r="K8" s="10"/>
      <c r="L8" s="14"/>
      <c r="M8" s="8"/>
    </row>
    <row r="9" spans="1:13" ht="19.5" thickTop="1" thickBot="1" x14ac:dyDescent="0.25">
      <c r="A9" s="8" t="str">
        <f>IF(B9&lt;&gt;"",SUBTOTAL(3,$B$5:B9),"")</f>
        <v/>
      </c>
      <c r="B9" s="6"/>
      <c r="C9" s="11"/>
      <c r="D9" s="12"/>
      <c r="E9" s="13"/>
      <c r="F9" s="10"/>
      <c r="G9" s="10"/>
      <c r="H9" s="10"/>
      <c r="I9" s="14"/>
      <c r="J9" s="10"/>
      <c r="K9" s="10"/>
      <c r="L9" s="14"/>
      <c r="M9" s="8"/>
    </row>
    <row r="10" spans="1:13" ht="19.5" thickTop="1" thickBot="1" x14ac:dyDescent="0.25">
      <c r="A10" s="8" t="str">
        <f>IF(B10&lt;&gt;"",SUBTOTAL(3,$B$5:B10),"")</f>
        <v/>
      </c>
      <c r="B10" s="6"/>
      <c r="C10" s="15"/>
      <c r="D10" s="12"/>
      <c r="E10" s="13"/>
      <c r="F10" s="10"/>
      <c r="G10" s="10"/>
      <c r="H10" s="10"/>
      <c r="I10" s="14"/>
      <c r="J10" s="10"/>
      <c r="K10" s="10"/>
      <c r="L10" s="14"/>
      <c r="M10" s="8"/>
    </row>
    <row r="11" spans="1:13" ht="19.5" thickTop="1" thickBot="1" x14ac:dyDescent="0.25">
      <c r="A11" s="8" t="str">
        <f>IF(B11&lt;&gt;"",SUBTOTAL(3,$B$5:B11),"")</f>
        <v/>
      </c>
      <c r="B11" s="6"/>
      <c r="C11" s="11"/>
      <c r="D11" s="12"/>
      <c r="E11" s="13"/>
      <c r="F11" s="10"/>
      <c r="G11" s="10"/>
      <c r="H11" s="10"/>
      <c r="I11" s="14"/>
      <c r="J11" s="10"/>
      <c r="K11" s="10"/>
      <c r="L11" s="14"/>
      <c r="M11" s="8"/>
    </row>
    <row r="12" spans="1:13" ht="19.5" thickTop="1" thickBot="1" x14ac:dyDescent="0.25">
      <c r="A12" s="8" t="str">
        <f>IF(B12&lt;&gt;"",SUBTOTAL(3,$B$5:B12),"")</f>
        <v/>
      </c>
      <c r="B12" s="6"/>
      <c r="C12" s="15"/>
      <c r="D12" s="12"/>
      <c r="E12" s="13"/>
      <c r="F12" s="10"/>
      <c r="G12" s="10"/>
      <c r="H12" s="10"/>
      <c r="I12" s="14"/>
      <c r="J12" s="10"/>
      <c r="K12" s="10"/>
      <c r="L12" s="14"/>
      <c r="M12" s="8"/>
    </row>
    <row r="13" spans="1:13" ht="19.5" thickTop="1" thickBot="1" x14ac:dyDescent="0.25">
      <c r="A13" s="8" t="str">
        <f>IF(B13&lt;&gt;"",SUBTOTAL(3,$B$5:B13),"")</f>
        <v/>
      </c>
      <c r="B13" s="6"/>
      <c r="C13" s="11"/>
      <c r="D13" s="12"/>
      <c r="E13" s="13"/>
      <c r="F13" s="10"/>
      <c r="G13" s="10"/>
      <c r="H13" s="10"/>
      <c r="I13" s="14"/>
      <c r="J13" s="10"/>
      <c r="K13" s="10"/>
      <c r="L13" s="14"/>
      <c r="M13" s="8"/>
    </row>
    <row r="14" spans="1:13" ht="19.5" thickTop="1" thickBot="1" x14ac:dyDescent="0.25">
      <c r="A14" s="8" t="str">
        <f>IF(B14&lt;&gt;"",SUBTOTAL(3,$B$5:B14),"")</f>
        <v/>
      </c>
      <c r="B14" s="6"/>
      <c r="C14" s="15"/>
      <c r="D14" s="12"/>
      <c r="E14" s="13"/>
      <c r="F14" s="10"/>
      <c r="G14" s="10"/>
      <c r="H14" s="10"/>
      <c r="I14" s="14"/>
      <c r="J14" s="10"/>
      <c r="K14" s="10"/>
      <c r="L14" s="14"/>
      <c r="M14" s="8"/>
    </row>
    <row r="15" spans="1:13" ht="20.100000000000001" customHeight="1" x14ac:dyDescent="0.2"/>
    <row r="16" spans="1:13" ht="20.100000000000001" customHeight="1" x14ac:dyDescent="0.2">
      <c r="D16" s="25" t="s">
        <v>19</v>
      </c>
      <c r="E16" s="25"/>
      <c r="F16" s="16" t="s">
        <v>16</v>
      </c>
      <c r="G16" s="17">
        <f>COUNTIF($F$5:$F$14,"ذكر")</f>
        <v>0</v>
      </c>
      <c r="L16" s="27" t="s">
        <v>20</v>
      </c>
      <c r="M16" s="26">
        <f>COUNTIF($M$5:$M$14,"معاش")</f>
        <v>0</v>
      </c>
    </row>
    <row r="17" spans="1:13" ht="20.100000000000001" customHeight="1" x14ac:dyDescent="0.2">
      <c r="D17" s="25"/>
      <c r="E17" s="25"/>
      <c r="F17" s="18" t="s">
        <v>17</v>
      </c>
      <c r="G17" s="19">
        <f>COUNTIF($F$5:$F$14,"أنثى")</f>
        <v>0</v>
      </c>
      <c r="L17" s="27"/>
      <c r="M17" s="26"/>
    </row>
    <row r="18" spans="1:13" ht="20.100000000000001" customHeight="1" x14ac:dyDescent="0.2">
      <c r="D18" s="25"/>
      <c r="E18" s="25"/>
      <c r="F18" s="20" t="s">
        <v>18</v>
      </c>
      <c r="G18" s="20">
        <f>G16+G17</f>
        <v>0</v>
      </c>
      <c r="L18" s="27"/>
      <c r="M18" s="26"/>
    </row>
    <row r="19" spans="1:13" ht="20.100000000000001" customHeight="1" x14ac:dyDescent="0.2"/>
    <row r="20" spans="1:13" ht="20.100000000000001" customHeight="1" x14ac:dyDescent="0.2">
      <c r="A20" s="24" t="s">
        <v>32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pans="1:13" ht="20.100000000000001" customHeight="1" x14ac:dyDescent="0.2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3" spans="1:13" ht="20.100000000000001" customHeight="1" x14ac:dyDescent="0.2">
      <c r="A23" s="24" t="s">
        <v>35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ht="20.100000000000001" customHeight="1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</sheetData>
  <mergeCells count="7">
    <mergeCell ref="A20:M21"/>
    <mergeCell ref="A23:M24"/>
    <mergeCell ref="H4:I4"/>
    <mergeCell ref="K4:L4"/>
    <mergeCell ref="D16:E18"/>
    <mergeCell ref="M16:M18"/>
    <mergeCell ref="L16:L18"/>
  </mergeCells>
  <conditionalFormatting sqref="K5:M14 C5:I14">
    <cfRule type="expression" dxfId="12" priority="13">
      <formula>$M5="معاش"</formula>
    </cfRule>
  </conditionalFormatting>
  <conditionalFormatting sqref="J5:J14">
    <cfRule type="containsText" dxfId="11" priority="7" operator="containsText" text="65">
      <formula>NOT(ISERROR(SEARCH("65",J5)))</formula>
    </cfRule>
    <cfRule type="containsText" dxfId="10" priority="8" operator="containsText" text="64">
      <formula>NOT(ISERROR(SEARCH("64",J5)))</formula>
    </cfRule>
    <cfRule type="containsText" dxfId="9" priority="9" operator="containsText" text="63">
      <formula>NOT(ISERROR(SEARCH("63",J5)))</formula>
    </cfRule>
    <cfRule type="containsText" dxfId="8" priority="10" operator="containsText" text="62">
      <formula>NOT(ISERROR(SEARCH("62",J5)))</formula>
    </cfRule>
    <cfRule type="containsText" dxfId="7" priority="11" operator="containsText" text="61">
      <formula>NOT(ISERROR(SEARCH("61",J5)))</formula>
    </cfRule>
    <cfRule type="containsText" dxfId="6" priority="12" operator="containsText" text="60">
      <formula>NOT(ISERROR(SEARCH("60",J5)))</formula>
    </cfRule>
  </conditionalFormatting>
  <conditionalFormatting sqref="B5:B14">
    <cfRule type="duplicateValues" dxfId="5" priority="6"/>
  </conditionalFormatting>
  <conditionalFormatting sqref="B5:B14">
    <cfRule type="expression" dxfId="4" priority="5">
      <formula>$L5="معاش"</formula>
    </cfRule>
  </conditionalFormatting>
  <conditionalFormatting sqref="D16">
    <cfRule type="duplicateValues" dxfId="3" priority="4"/>
  </conditionalFormatting>
  <conditionalFormatting sqref="D16">
    <cfRule type="expression" dxfId="2" priority="3">
      <formula>$H16="معاش"</formula>
    </cfRule>
  </conditionalFormatting>
  <conditionalFormatting sqref="M16">
    <cfRule type="expression" dxfId="1" priority="2">
      <formula>$H16="معاش"</formula>
    </cfRule>
  </conditionalFormatting>
  <conditionalFormatting sqref="L16">
    <cfRule type="expression" dxfId="0" priority="1">
      <formula>$H16="معاش"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DATA</vt:lpstr>
      <vt:lpstr> معاشات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M-M</dc:creator>
  <cp:lastModifiedBy>M-M</cp:lastModifiedBy>
  <cp:lastPrinted>2025-03-21T19:35:53Z</cp:lastPrinted>
  <dcterms:created xsi:type="dcterms:W3CDTF">2025-03-16T22:50:48Z</dcterms:created>
  <dcterms:modified xsi:type="dcterms:W3CDTF">2025-04-06T01:17:17Z</dcterms:modified>
</cp:coreProperties>
</file>