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-PC\Desktop\"/>
    </mc:Choice>
  </mc:AlternateContent>
  <xr:revisionPtr revIDLastSave="0" documentId="13_ncr:1_{3ACEFE9A-C851-4F5F-9B8C-C4232CFD4E46}" xr6:coauthVersionLast="47" xr6:coauthVersionMax="47" xr10:uidLastSave="{00000000-0000-0000-0000-000000000000}"/>
  <bookViews>
    <workbookView xWindow="-120" yWindow="-120" windowWidth="15600" windowHeight="11160" xr2:uid="{0EFF16B9-7E14-43F1-B9B9-D380DEAABD8D}"/>
  </bookViews>
  <sheets>
    <sheet name="نتيجة آخر العام2" sheetId="1" r:id="rId1"/>
  </sheets>
  <externalReferences>
    <externalReference r:id="rId2"/>
  </externalReferences>
  <definedNames>
    <definedName name="_xlnm._FilterDatabase" localSheetId="0" hidden="1">'نتيجة آخر العام2'!$A$1:$L$95</definedName>
    <definedName name="_xlnm.Print_Titles" localSheetId="0">'نتيجة آخر العام2'!$1:$6</definedName>
    <definedName name="اسم">'[1]كشف الدرجات'!$D$8:$D$30</definedName>
    <definedName name="مجموع">'[1]كشف الدرجات'!$N$8:$N$30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52" i="1" l="1"/>
  <c r="K151" i="1"/>
  <c r="K150" i="1"/>
  <c r="K149" i="1"/>
  <c r="K148" i="1"/>
  <c r="K153" i="1" s="1"/>
  <c r="A7" i="1"/>
  <c r="A136" i="1" l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140" i="1" s="1"/>
  <c r="I143" i="1"/>
  <c r="I141" i="1"/>
  <c r="J152" i="1"/>
  <c r="J151" i="1"/>
  <c r="J150" i="1"/>
  <c r="J149" i="1"/>
  <c r="J148" i="1"/>
  <c r="J153" i="1" s="1"/>
  <c r="I144" i="1"/>
  <c r="A142" i="1" l="1"/>
  <c r="A144" i="1"/>
  <c r="I140" i="1"/>
  <c r="I139" i="1"/>
  <c r="I145" i="1" l="1"/>
  <c r="I142" i="1"/>
</calcChain>
</file>

<file path=xl/sharedStrings.xml><?xml version="1.0" encoding="utf-8"?>
<sst xmlns="http://schemas.openxmlformats.org/spreadsheetml/2006/main" count="282" uniqueCount="154">
  <si>
    <t xml:space="preserve">     إدارة قويسنا التعليمية0                                                      </t>
  </si>
  <si>
    <t xml:space="preserve">   مدرسة عرب الرمل الإبتدائية سكة حديد</t>
  </si>
  <si>
    <t>أقل من المتوقع</t>
  </si>
  <si>
    <t>م</t>
  </si>
  <si>
    <t>الاســــــــــــــم</t>
  </si>
  <si>
    <t>تاريخ الميلاد</t>
  </si>
  <si>
    <t>السن فى 2018/10/1</t>
  </si>
  <si>
    <t>لغة عربية</t>
  </si>
  <si>
    <t>يوم</t>
  </si>
  <si>
    <t>شهر</t>
  </si>
  <si>
    <t>سنة</t>
  </si>
  <si>
    <t>الدرجه</t>
  </si>
  <si>
    <t>المستوى</t>
  </si>
  <si>
    <t>اللون</t>
  </si>
  <si>
    <t>بيان</t>
  </si>
  <si>
    <t>المــــــــواد</t>
  </si>
  <si>
    <t>الحاضر</t>
  </si>
  <si>
    <t>العدد</t>
  </si>
  <si>
    <t>متقدم</t>
  </si>
  <si>
    <t>يفوق التوقعات</t>
  </si>
  <si>
    <t>ناجح</t>
  </si>
  <si>
    <t>يلبى التوقعات</t>
  </si>
  <si>
    <t>الغائب</t>
  </si>
  <si>
    <t>يلبى التوقعات أحيانا</t>
  </si>
  <si>
    <t xml:space="preserve">النسبة </t>
  </si>
  <si>
    <t>غياب</t>
  </si>
  <si>
    <t xml:space="preserve">راسب </t>
  </si>
  <si>
    <t>المقيد</t>
  </si>
  <si>
    <t>التقدير</t>
  </si>
  <si>
    <t>عربى</t>
  </si>
  <si>
    <t xml:space="preserve">إبراهيم رمضان الحفنى عبد المعطى </t>
  </si>
  <si>
    <t xml:space="preserve">يلبى التوقعات </t>
  </si>
  <si>
    <t xml:space="preserve">إبراهيم محمد فتحى امام عبدالرازق </t>
  </si>
  <si>
    <t xml:space="preserve">أحمد السيد أحمد أبو العلا محمد </t>
  </si>
  <si>
    <t>أحمد أيمن محمود السيد عبد الرحمن</t>
  </si>
  <si>
    <t>أحمد حسن عبد الحفيظ حسن</t>
  </si>
  <si>
    <t>احمد عبدالفتاح احمد عبدالفتاح عبدالحليم</t>
  </si>
  <si>
    <t>أحمد فهمى فراج أحمد فراج</t>
  </si>
  <si>
    <t>أحمد محمد فتحى سعد إمام</t>
  </si>
  <si>
    <t>أحمد محمد فوزى المهدى سيد أحمد</t>
  </si>
  <si>
    <t>أدهم عبد اللطيف رمضان حسانين</t>
  </si>
  <si>
    <t>إسماعيل إبراهيم عبد السميع بكر</t>
  </si>
  <si>
    <t>العونى عماد العونى محمود العونى</t>
  </si>
  <si>
    <t>إياد إبراهيم السيد محمد حماده</t>
  </si>
  <si>
    <t>تميم محمد السيد السيد العونى</t>
  </si>
  <si>
    <t>توفيق هانى توفيق حسن</t>
  </si>
  <si>
    <t>جمال أيمن جمال عبدالمنعم العليمي</t>
  </si>
  <si>
    <t>زياد عمرو محمد حماد</t>
  </si>
  <si>
    <t xml:space="preserve">زياد عمرو محمد فرج محمد عماره </t>
  </si>
  <si>
    <t>زياد محمد محمد عبد العزيز حماد</t>
  </si>
  <si>
    <t>زياد محمود شوقى محمود أحمد البهنسى</t>
  </si>
  <si>
    <t>سعيد محمد السعيد عبد الحافظ</t>
  </si>
  <si>
    <t>سمير أحمد سمير أحمد العليمى</t>
  </si>
  <si>
    <t>صلاح أحمد عبد الله جبر العيسوى</t>
  </si>
  <si>
    <t>عبد الرحمن ايمن حسن باز الشريف</t>
  </si>
  <si>
    <t xml:space="preserve">عبد الله أحمد صبحى سعد الدين </t>
  </si>
  <si>
    <t xml:space="preserve">عبد الله حسام عبد الله عبد المنعم </t>
  </si>
  <si>
    <t>عمار محمد سمير محمد مصيلحى</t>
  </si>
  <si>
    <t>عمر سامح الدسوقى أحمد أبو المجد</t>
  </si>
  <si>
    <t>عمرو وجيه عبد الحليم عنتر السيد</t>
  </si>
  <si>
    <t>فوزى محمد فوزى عامر</t>
  </si>
  <si>
    <t>مازن احمد عبدالله محمد محمد</t>
  </si>
  <si>
    <t>مجدى غالب محمد غالب العيسوى</t>
  </si>
  <si>
    <t>محمد أحمد صبري الجزار</t>
  </si>
  <si>
    <t>محمد أحمد عبد الراضى عبد الفتاح عبد السلام</t>
  </si>
  <si>
    <t>محمد أحمد محمد حسن السيد فرج</t>
  </si>
  <si>
    <t>محمد أيمن إبراهيم السيد مصلحى</t>
  </si>
  <si>
    <t>محمد إيهاب محمد إبراهيم قاعود</t>
  </si>
  <si>
    <t>محمد زكريا عبد اللطيف السيد عطوه</t>
  </si>
  <si>
    <t>محمد عماد النادى موسى أحمد المرادى</t>
  </si>
  <si>
    <t>محمد عماد عاطف مكاوى أحمد</t>
  </si>
  <si>
    <t>محمد محمود السيد عبد الفتاح حجاج</t>
  </si>
  <si>
    <t>محمد محمود صبري الجزار</t>
  </si>
  <si>
    <t>محمد محمود محمد احمد مكاوى</t>
  </si>
  <si>
    <t>محمود ايمن السعيد المهدى العليمي</t>
  </si>
  <si>
    <t xml:space="preserve">مروان محمود صلاح الدين أحمد حسن </t>
  </si>
  <si>
    <t>مسعد أحمد مسعد السعيد</t>
  </si>
  <si>
    <t>مصطفى عبد الغنى مسعد حسن</t>
  </si>
  <si>
    <t>مصطفى على محمد على حسن</t>
  </si>
  <si>
    <t>مصطفى محمد عبد الله مرسى محمد</t>
  </si>
  <si>
    <t>مصطفى محمود سلامة متولى</t>
  </si>
  <si>
    <t>مصطفي محمود جبر أحمد جبر</t>
  </si>
  <si>
    <t>وفائى محمد فاروق محمد ابراهيم</t>
  </si>
  <si>
    <t>ياسين محمد ابراهيم متولي المرادي</t>
  </si>
  <si>
    <t>ياسين محمد جابر محمد السيد المرادى</t>
  </si>
  <si>
    <t>ياسين محمود سمير فرج</t>
  </si>
  <si>
    <t>يوسف حلمى عبد الهادى على</t>
  </si>
  <si>
    <t>يوسف شوقى السيد محمد السيد المرادى</t>
  </si>
  <si>
    <t xml:space="preserve">يوسف عبد الوهاب صلاح الدين التهامى </t>
  </si>
  <si>
    <t>آروى صلاح الدين أحمد عبد الوهاب حماد</t>
  </si>
  <si>
    <t>اروي محمد حسن باز الشريف</t>
  </si>
  <si>
    <t>آلاء السيد فتحى السيد محمد</t>
  </si>
  <si>
    <t>إسراء عبد المنعم محمد عبد المنعم محمد</t>
  </si>
  <si>
    <t>آية جمال إبراهيم محمد عبد الله</t>
  </si>
  <si>
    <t>أيسل عبد الكريم عبد الله عبد الكريم يوسف</t>
  </si>
  <si>
    <t>أيسل محمد رشدى عبد المنعم العليمى</t>
  </si>
  <si>
    <t>آيه محمد موسى الصادق إبراهيم</t>
  </si>
  <si>
    <t>بسملة نادر مأمون أحمد البرعي</t>
  </si>
  <si>
    <t xml:space="preserve">تسنيم أسامه محمود السيد عبدالرحمن </t>
  </si>
  <si>
    <t>تقى إبراهيم عبد الراضى حسنين أحمد</t>
  </si>
  <si>
    <t>تقى محمد فاضل السيد عبد المجيد</t>
  </si>
  <si>
    <t xml:space="preserve">جنى محمد شكرى عبد المجيد مصطفى </t>
  </si>
  <si>
    <t>جودى أحمد مرسى القصرى سيد أحمد</t>
  </si>
  <si>
    <t>حبيبة محمد إبراهيم متولى السيد</t>
  </si>
  <si>
    <t>حبيبه توكل محمود محمد عطية</t>
  </si>
  <si>
    <t>حبيبه خالد عبد الحفيظ حسن</t>
  </si>
  <si>
    <t>حبيبه ياسر احمد موسي المرادي</t>
  </si>
  <si>
    <t>حنين اشرف عباس عجور</t>
  </si>
  <si>
    <t>حنين وليد عبد الله عبد المنعم</t>
  </si>
  <si>
    <t>خديجه صلاح السيد موسى إبراهيم</t>
  </si>
  <si>
    <t>رحمه محمد السيد محمد علي</t>
  </si>
  <si>
    <t>رحمه وليد عبد المنعم احمد إبراهيم</t>
  </si>
  <si>
    <t>رنا رفيق فوزى السيد فرج</t>
  </si>
  <si>
    <t>رودينا السيد ابراهيم السيد مصيلحى</t>
  </si>
  <si>
    <t xml:space="preserve">روضه عبد العزيز أحمد أحمد محمد </t>
  </si>
  <si>
    <t>رويدا الحسين فاروق محمد إبراهيم</t>
  </si>
  <si>
    <t>ريتاج علي محمد صبري اباهيم مشحوت</t>
  </si>
  <si>
    <t>ريتاج وليد بربرى عبد الحميد محمد</t>
  </si>
  <si>
    <t>ريم محمد فتحى السيد محمد بكر</t>
  </si>
  <si>
    <t>سارة ابراهيم عبدالفتاح زايد محمد زايد</t>
  </si>
  <si>
    <t xml:space="preserve">ساندى شريف عبد المجيد منصور </t>
  </si>
  <si>
    <t>سجدة زين عبد الفتاح محمد ابراهيم</t>
  </si>
  <si>
    <t>سلمى احمد محمد عبد العليم فرج</t>
  </si>
  <si>
    <t>سما ايمن السعيد المهدى</t>
  </si>
  <si>
    <t>سما طارق جلال احمد السيد</t>
  </si>
  <si>
    <t>سما عبد الله إبراهيم يوسف عبد الله</t>
  </si>
  <si>
    <t>سما عماد رمضان محمد عبد الحميد</t>
  </si>
  <si>
    <t>سمر جمال فتحى السيد السيد الشريف</t>
  </si>
  <si>
    <t>سهيلة محمد على عبد الرازق</t>
  </si>
  <si>
    <t>شهد جمال إمام محمد</t>
  </si>
  <si>
    <t xml:space="preserve">فاطمه عبدالمنعم عبدالرازق عبدالمنعم </t>
  </si>
  <si>
    <t>فرح سمير عبد الحفيظ المهدى سيد احمد</t>
  </si>
  <si>
    <t xml:space="preserve">لجين محمد محمود أحمد محمد </t>
  </si>
  <si>
    <t>لجين هانى السيد محمد حجازى</t>
  </si>
  <si>
    <t>مريم محمود على الشحرى</t>
  </si>
  <si>
    <t xml:space="preserve">ملك أشرف فتحى إمام عبد الرازق </t>
  </si>
  <si>
    <t>ملك خالد فتحى مصطفى عبد الرحمن ناصر</t>
  </si>
  <si>
    <t>ملك محمد وهبة الخضري سيدأحمد</t>
  </si>
  <si>
    <t>منة الله بلال محمد الجزار</t>
  </si>
  <si>
    <t>منة الله محمود على الشحري</t>
  </si>
  <si>
    <t xml:space="preserve">منه الله عبد المنعم حسن عبد المنعم السيد </t>
  </si>
  <si>
    <t>ميرنا هشام محمود محمود محمد البحيرى</t>
  </si>
  <si>
    <t>نجلاء إسلام فتحى السيد</t>
  </si>
  <si>
    <t xml:space="preserve">ندى سيف النصر محمود عبدالعزيز على </t>
  </si>
  <si>
    <t>ندى متولي احمد متولي عطية</t>
  </si>
  <si>
    <t>ندى محمد سعد توفيق عزب</t>
  </si>
  <si>
    <t xml:space="preserve">نورهان محمود الشناوى الحسينى السيد </t>
  </si>
  <si>
    <t>هنا إبراهيم عبد الحفيظ مصطفى</t>
  </si>
  <si>
    <t>هنا إبراهيم عبد العليم عابدين</t>
  </si>
  <si>
    <t>هنا سعيد حسين ياسين العطار</t>
  </si>
  <si>
    <t>هنا سعيد عبد المنعم موسى</t>
  </si>
  <si>
    <t>هنا علاء السيد السيد زايد</t>
  </si>
  <si>
    <t>يارا وليد جمال السيد</t>
  </si>
  <si>
    <t>ياسمين عبدالخالق حسن على الدهين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</si>
</sst>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>
    <font>
      <sz val="10"/>
      <name val="Arial"/>
      <charset val="178"/>
    </font>
    <font>
      <b/>
      <sz val="10"/>
      <name val="Arial"/>
      <family val="2"/>
    </font>
    <font>
      <b/>
      <sz val="15"/>
      <name val="GE Jarida Heavy"/>
      <family val="1"/>
      <charset val="178"/>
    </font>
    <font>
      <b/>
      <sz val="10"/>
      <name val="GE Jarida Heavy"/>
      <family val="1"/>
      <charset val="178"/>
    </font>
    <font>
      <b/>
      <sz val="10"/>
      <name val="Al-Mothnna"/>
      <charset val="178"/>
    </font>
    <font>
      <sz val="10"/>
      <name val="Arial"/>
      <family val="2"/>
    </font>
    <font>
      <b/>
      <sz val="17"/>
      <name val="GE Jarida Heavy"/>
      <family val="1"/>
      <charset val="178"/>
    </font>
    <font>
      <b/>
      <sz val="16"/>
      <name val="GE Jarida Heavy"/>
      <family val="1"/>
      <charset val="178"/>
    </font>
    <font>
      <b/>
      <sz val="12"/>
      <name val="GE Jarida Heavy"/>
      <family val="1"/>
      <charset val="178"/>
    </font>
    <font>
      <b/>
      <sz val="18"/>
      <name val="GE Jarida Heavy"/>
      <family val="1"/>
      <charset val="178"/>
    </font>
    <font>
      <b/>
      <sz val="9"/>
      <name val="GE Jarida Heavy"/>
      <family val="1"/>
      <charset val="178"/>
    </font>
    <font>
      <b/>
      <sz val="15"/>
      <name val="Arial"/>
      <family val="2"/>
    </font>
    <font>
      <b/>
      <sz val="12"/>
      <name val="Arial"/>
      <family val="2"/>
    </font>
    <font>
      <b/>
      <sz val="12"/>
      <name val="Arial"/>
      <family val="2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shrinkToFit="1"/>
    </xf>
    <xf numFmtId="0" fontId="1" fillId="0" borderId="0" xfId="0" applyFont="1" applyAlignment="1">
      <alignment shrinkToFit="1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1" fillId="2" borderId="0" xfId="0" applyFont="1" applyFill="1"/>
    <xf numFmtId="0" fontId="7" fillId="3" borderId="7" xfId="0" applyFont="1" applyFill="1" applyBorder="1" applyAlignment="1">
      <alignment horizontal="center" vertical="center" wrapText="1" readingOrder="1"/>
    </xf>
    <xf numFmtId="0" fontId="9" fillId="3" borderId="7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 readingOrder="1"/>
    </xf>
    <xf numFmtId="0" fontId="11" fillId="0" borderId="9" xfId="0" applyFont="1" applyBorder="1" applyAlignment="1">
      <alignment horizontal="center" vertical="center" shrinkToFit="1"/>
    </xf>
    <xf numFmtId="1" fontId="11" fillId="0" borderId="9" xfId="0" applyNumberFormat="1" applyFont="1" applyBorder="1" applyAlignment="1">
      <alignment horizontal="right" vertical="center" shrinkToFit="1"/>
    </xf>
    <xf numFmtId="1" fontId="11" fillId="0" borderId="9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1" fillId="0" borderId="0" xfId="0" applyFont="1" applyAlignment="1">
      <alignment shrinkToFit="1"/>
    </xf>
    <xf numFmtId="0" fontId="2" fillId="3" borderId="14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 wrapText="1" readingOrder="1"/>
    </xf>
    <xf numFmtId="0" fontId="11" fillId="3" borderId="17" xfId="0" applyFont="1" applyFill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 readingOrder="2"/>
    </xf>
    <xf numFmtId="0" fontId="11" fillId="0" borderId="1" xfId="0" applyFont="1" applyBorder="1" applyAlignment="1">
      <alignment horizontal="center" vertical="center" shrinkToFit="1" readingOrder="2"/>
    </xf>
    <xf numFmtId="0" fontId="11" fillId="0" borderId="13" xfId="0" applyFont="1" applyBorder="1" applyAlignment="1">
      <alignment horizontal="center" vertical="center" shrinkToFit="1" readingOrder="2"/>
    </xf>
    <xf numFmtId="0" fontId="11" fillId="0" borderId="11" xfId="0" applyFont="1" applyBorder="1" applyAlignment="1">
      <alignment horizontal="center" vertical="center" shrinkToFit="1" readingOrder="2"/>
    </xf>
    <xf numFmtId="0" fontId="11" fillId="0" borderId="0" xfId="0" applyFont="1" applyAlignment="1">
      <alignment horizontal="center" vertical="center"/>
    </xf>
    <xf numFmtId="0" fontId="11" fillId="3" borderId="19" xfId="0" applyFont="1" applyFill="1" applyBorder="1" applyAlignment="1">
      <alignment horizontal="center" vertical="center" shrinkToFit="1"/>
    </xf>
    <xf numFmtId="0" fontId="11" fillId="3" borderId="20" xfId="0" applyFont="1" applyFill="1" applyBorder="1" applyAlignment="1">
      <alignment horizontal="center" vertical="center" shrinkToFit="1" readingOrder="2"/>
    </xf>
    <xf numFmtId="0" fontId="11" fillId="3" borderId="7" xfId="0" applyFont="1" applyFill="1" applyBorder="1" applyAlignment="1">
      <alignment horizontal="center" vertical="center" shrinkToFit="1" readingOrder="2"/>
    </xf>
    <xf numFmtId="0" fontId="11" fillId="3" borderId="9" xfId="0" applyFont="1" applyFill="1" applyBorder="1" applyAlignment="1">
      <alignment horizontal="center" vertical="center" shrinkToFit="1" readingOrder="2"/>
    </xf>
    <xf numFmtId="0" fontId="11" fillId="3" borderId="6" xfId="0" applyFont="1" applyFill="1" applyBorder="1" applyAlignment="1">
      <alignment horizontal="center" vertical="center" shrinkToFit="1" readingOrder="2"/>
    </xf>
    <xf numFmtId="0" fontId="11" fillId="4" borderId="17" xfId="0" applyFont="1" applyFill="1" applyBorder="1" applyAlignment="1">
      <alignment horizontal="center" shrinkToFit="1"/>
    </xf>
    <xf numFmtId="0" fontId="11" fillId="0" borderId="20" xfId="0" applyFont="1" applyBorder="1" applyAlignment="1">
      <alignment horizontal="center" vertical="center" shrinkToFit="1" readingOrder="2"/>
    </xf>
    <xf numFmtId="0" fontId="11" fillId="0" borderId="7" xfId="0" applyFont="1" applyBorder="1" applyAlignment="1">
      <alignment horizontal="center" vertical="center" shrinkToFit="1" readingOrder="2"/>
    </xf>
    <xf numFmtId="0" fontId="11" fillId="0" borderId="9" xfId="0" applyFont="1" applyBorder="1" applyAlignment="1">
      <alignment horizontal="center" vertical="center" shrinkToFit="1" readingOrder="2"/>
    </xf>
    <xf numFmtId="0" fontId="11" fillId="0" borderId="6" xfId="0" applyFont="1" applyBorder="1" applyAlignment="1">
      <alignment horizontal="center" vertical="center" shrinkToFit="1" readingOrder="2"/>
    </xf>
    <xf numFmtId="0" fontId="11" fillId="0" borderId="19" xfId="0" applyFont="1" applyBorder="1" applyAlignment="1">
      <alignment horizontal="center" vertical="center" shrinkToFit="1"/>
    </xf>
    <xf numFmtId="9" fontId="11" fillId="3" borderId="20" xfId="1" applyFont="1" applyFill="1" applyBorder="1" applyAlignment="1">
      <alignment horizontal="center" vertical="center" shrinkToFit="1" readingOrder="2"/>
    </xf>
    <xf numFmtId="9" fontId="11" fillId="3" borderId="7" xfId="1" applyFont="1" applyFill="1" applyBorder="1" applyAlignment="1">
      <alignment horizontal="center" vertical="center" shrinkToFit="1" readingOrder="2"/>
    </xf>
    <xf numFmtId="164" fontId="11" fillId="3" borderId="9" xfId="1" applyNumberFormat="1" applyFont="1" applyFill="1" applyBorder="1" applyAlignment="1">
      <alignment horizontal="center" vertical="center" shrinkToFit="1" readingOrder="2"/>
    </xf>
    <xf numFmtId="164" fontId="11" fillId="3" borderId="6" xfId="1" applyNumberFormat="1" applyFont="1" applyFill="1" applyBorder="1" applyAlignment="1">
      <alignment horizontal="center" vertical="center" shrinkToFit="1" readingOrder="2"/>
    </xf>
    <xf numFmtId="0" fontId="11" fillId="3" borderId="21" xfId="0" applyFont="1" applyFill="1" applyBorder="1" applyAlignment="1">
      <alignment horizontal="center" vertical="center" shrinkToFit="1" readingOrder="2"/>
    </xf>
    <xf numFmtId="0" fontId="11" fillId="3" borderId="4" xfId="0" applyFont="1" applyFill="1" applyBorder="1" applyAlignment="1">
      <alignment horizontal="center" vertical="center" shrinkToFit="1" readingOrder="2"/>
    </xf>
    <xf numFmtId="0" fontId="11" fillId="3" borderId="2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" fillId="0" borderId="23" xfId="0" applyFont="1" applyBorder="1"/>
    <xf numFmtId="0" fontId="11" fillId="0" borderId="0" xfId="0" applyFont="1"/>
    <xf numFmtId="0" fontId="13" fillId="0" borderId="0" xfId="0" applyFont="1"/>
    <xf numFmtId="0" fontId="1" fillId="0" borderId="0" xfId="0" applyFont="1" applyAlignment="1">
      <alignment horizontal="left" vertical="center"/>
    </xf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2" fillId="3" borderId="23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shrinkToFit="1" readingOrder="2"/>
    </xf>
    <xf numFmtId="0" fontId="11" fillId="3" borderId="22" xfId="0" applyFont="1" applyFill="1" applyBorder="1" applyAlignment="1">
      <alignment horizontal="center" vertical="center" shrinkToFit="1"/>
    </xf>
    <xf numFmtId="0" fontId="11" fillId="3" borderId="19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center" vertical="center" shrinkToFit="1"/>
    </xf>
    <xf numFmtId="9" fontId="11" fillId="3" borderId="8" xfId="1" applyFont="1" applyFill="1" applyBorder="1" applyAlignment="1">
      <alignment horizontal="center" vertical="center" shrinkToFit="1" readingOrder="2"/>
    </xf>
    <xf numFmtId="0" fontId="11" fillId="0" borderId="7" xfId="0" applyFont="1" applyBorder="1" applyAlignment="1">
      <alignment horizontal="center" vertical="center" shrinkToFit="1" readingOrder="2"/>
    </xf>
    <xf numFmtId="9" fontId="11" fillId="3" borderId="7" xfId="1" applyFont="1" applyFill="1" applyBorder="1" applyAlignment="1">
      <alignment horizontal="center" vertical="center" shrinkToFit="1" readingOrder="2"/>
    </xf>
    <xf numFmtId="0" fontId="11" fillId="0" borderId="12" xfId="0" applyFont="1" applyBorder="1" applyAlignment="1">
      <alignment horizontal="center" vertical="center" shrinkToFit="1" readingOrder="2"/>
    </xf>
    <xf numFmtId="0" fontId="11" fillId="3" borderId="7" xfId="0" applyFont="1" applyFill="1" applyBorder="1" applyAlignment="1">
      <alignment horizontal="center" vertical="center" shrinkToFit="1" readingOrder="2"/>
    </xf>
    <xf numFmtId="0" fontId="11" fillId="3" borderId="8" xfId="0" applyFont="1" applyFill="1" applyBorder="1" applyAlignment="1">
      <alignment horizontal="center" vertical="center" shrinkToFit="1" readingOrder="2"/>
    </xf>
    <xf numFmtId="0" fontId="2" fillId="3" borderId="15" xfId="0" applyFont="1" applyFill="1" applyBorder="1" applyAlignment="1">
      <alignment horizontal="center" vertical="center" wrapText="1" readingOrder="1"/>
    </xf>
    <xf numFmtId="0" fontId="2" fillId="3" borderId="16" xfId="0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shrinkToFit="1" readingOrder="2"/>
    </xf>
    <xf numFmtId="0" fontId="9" fillId="3" borderId="6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readingOrder="1"/>
    </xf>
    <xf numFmtId="0" fontId="3" fillId="3" borderId="13" xfId="0" applyFont="1" applyFill="1" applyBorder="1" applyAlignment="1">
      <alignment horizontal="center" vertical="center" readingOrder="1"/>
    </xf>
    <xf numFmtId="0" fontId="10" fillId="3" borderId="2" xfId="0" applyFont="1" applyFill="1" applyBorder="1" applyAlignment="1">
      <alignment horizontal="center" vertical="center" readingOrder="1"/>
    </xf>
    <xf numFmtId="0" fontId="10" fillId="3" borderId="13" xfId="0" applyFont="1" applyFill="1" applyBorder="1" applyAlignment="1">
      <alignment horizontal="center" vertical="center" readingOrder="1"/>
    </xf>
    <xf numFmtId="0" fontId="7" fillId="3" borderId="6" xfId="0" applyFont="1" applyFill="1" applyBorder="1" applyAlignment="1">
      <alignment horizontal="center" vertical="center" wrapText="1" readingOrder="1"/>
    </xf>
    <xf numFmtId="0" fontId="7" fillId="3" borderId="7" xfId="0" applyFont="1" applyFill="1" applyBorder="1" applyAlignment="1">
      <alignment horizontal="center" vertical="center" wrapText="1" readingOrder="1"/>
    </xf>
    <xf numFmtId="0" fontId="7" fillId="3" borderId="8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readingOrder="1"/>
    </xf>
    <xf numFmtId="0" fontId="3" fillId="3" borderId="4" xfId="0" applyFont="1" applyFill="1" applyBorder="1" applyAlignment="1">
      <alignment horizontal="center" vertical="center" readingOrder="1"/>
    </xf>
    <xf numFmtId="0" fontId="3" fillId="3" borderId="1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2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Percent 2" xfId="1" xr:uid="{1AA1378B-638D-4A31-B3BF-11B20D0F13A5}"/>
  </cellStyles>
  <dxfs count="8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54</xdr:row>
      <xdr:rowOff>12700</xdr:rowOff>
    </xdr:from>
    <xdr:to>
      <xdr:col>8</xdr:col>
      <xdr:colOff>282575</xdr:colOff>
      <xdr:row>54</xdr:row>
      <xdr:rowOff>241300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44078325" y="15186025"/>
          <a:ext cx="269875" cy="228600"/>
        </a:xfrm>
        <a:prstGeom prst="ellipse">
          <a:avLst/>
        </a:prstGeom>
        <a:noFill/>
        <a:ln w="24130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EG"/>
        </a:p>
      </xdr:txBody>
    </xdr:sp>
    <xdr:clientData/>
  </xdr:twoCellAnchor>
  <xdr:twoCellAnchor>
    <xdr:from>
      <xdr:col>8</xdr:col>
      <xdr:colOff>12700</xdr:colOff>
      <xdr:row>129</xdr:row>
      <xdr:rowOff>12700</xdr:rowOff>
    </xdr:from>
    <xdr:to>
      <xdr:col>8</xdr:col>
      <xdr:colOff>282575</xdr:colOff>
      <xdr:row>129</xdr:row>
      <xdr:rowOff>241300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44078325" y="35188525"/>
          <a:ext cx="269875" cy="228600"/>
        </a:xfrm>
        <a:prstGeom prst="ellipse">
          <a:avLst/>
        </a:prstGeom>
        <a:noFill/>
        <a:ln w="24130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EG"/>
        </a:p>
      </xdr:txBody>
    </xdr:sp>
    <xdr:clientData/>
  </xdr:twoCellAnchor>
  <xdr:twoCellAnchor>
    <xdr:from>
      <xdr:col>8</xdr:col>
      <xdr:colOff>12700</xdr:colOff>
      <xdr:row>130</xdr:row>
      <xdr:rowOff>12700</xdr:rowOff>
    </xdr:from>
    <xdr:to>
      <xdr:col>8</xdr:col>
      <xdr:colOff>282575</xdr:colOff>
      <xdr:row>130</xdr:row>
      <xdr:rowOff>241300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44078325" y="35455225"/>
          <a:ext cx="269875" cy="228600"/>
        </a:xfrm>
        <a:prstGeom prst="ellipse">
          <a:avLst/>
        </a:prstGeom>
        <a:noFill/>
        <a:ln w="24130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EG"/>
        </a:p>
      </xdr:txBody>
    </xdr:sp>
    <xdr:clientData/>
  </xdr:twoCellAnchor>
  <xdr:twoCellAnchor>
    <xdr:from>
      <xdr:col>8</xdr:col>
      <xdr:colOff>12700</xdr:colOff>
      <xdr:row>131</xdr:row>
      <xdr:rowOff>12700</xdr:rowOff>
    </xdr:from>
    <xdr:to>
      <xdr:col>8</xdr:col>
      <xdr:colOff>282575</xdr:colOff>
      <xdr:row>131</xdr:row>
      <xdr:rowOff>241300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144078325" y="35721925"/>
          <a:ext cx="269875" cy="228600"/>
        </a:xfrm>
        <a:prstGeom prst="ellipse">
          <a:avLst/>
        </a:prstGeom>
        <a:noFill/>
        <a:ln w="24130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EG"/>
        </a:p>
      </xdr:txBody>
    </xdr:sp>
    <xdr:clientData/>
  </xdr:twoCellAnchor>
  <xdr:twoCellAnchor>
    <xdr:from>
      <xdr:col>8</xdr:col>
      <xdr:colOff>12700</xdr:colOff>
      <xdr:row>132</xdr:row>
      <xdr:rowOff>12700</xdr:rowOff>
    </xdr:from>
    <xdr:to>
      <xdr:col>8</xdr:col>
      <xdr:colOff>282575</xdr:colOff>
      <xdr:row>132</xdr:row>
      <xdr:rowOff>241300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144078325" y="35988625"/>
          <a:ext cx="269875" cy="228600"/>
        </a:xfrm>
        <a:prstGeom prst="ellipse">
          <a:avLst/>
        </a:prstGeom>
        <a:noFill/>
        <a:ln w="24130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EG"/>
        </a:p>
      </xdr:txBody>
    </xdr:sp>
    <xdr:clientData/>
  </xdr:twoCellAnchor>
  <xdr:twoCellAnchor>
    <xdr:from>
      <xdr:col>8</xdr:col>
      <xdr:colOff>12700</xdr:colOff>
      <xdr:row>133</xdr:row>
      <xdr:rowOff>12700</xdr:rowOff>
    </xdr:from>
    <xdr:to>
      <xdr:col>8</xdr:col>
      <xdr:colOff>282575</xdr:colOff>
      <xdr:row>133</xdr:row>
      <xdr:rowOff>241300</xdr:rowOff>
    </xdr:to>
    <xdr:sp macro="" textlink="">
      <xdr:nvSpPr>
        <xdr:cNvPr id="1030" name="Oval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144078325" y="36255325"/>
          <a:ext cx="269875" cy="228600"/>
        </a:xfrm>
        <a:prstGeom prst="ellipse">
          <a:avLst/>
        </a:prstGeom>
        <a:noFill/>
        <a:ln w="24130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EG"/>
        </a:p>
      </xdr:txBody>
    </xdr:sp>
    <xdr:clientData/>
  </xdr:twoCellAnchor>
  <xdr:twoCellAnchor>
    <xdr:from>
      <xdr:col>8</xdr:col>
      <xdr:colOff>12700</xdr:colOff>
      <xdr:row>134</xdr:row>
      <xdr:rowOff>12700</xdr:rowOff>
    </xdr:from>
    <xdr:to>
      <xdr:col>8</xdr:col>
      <xdr:colOff>282575</xdr:colOff>
      <xdr:row>134</xdr:row>
      <xdr:rowOff>241300</xdr:rowOff>
    </xdr:to>
    <xdr:sp macro="" textlink="">
      <xdr:nvSpPr>
        <xdr:cNvPr id="1039" name="Oval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144078325" y="36522025"/>
          <a:ext cx="269875" cy="228600"/>
        </a:xfrm>
        <a:prstGeom prst="ellipse">
          <a:avLst/>
        </a:prstGeom>
        <a:noFill/>
        <a:ln w="24130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EG"/>
        </a:p>
      </xdr:txBody>
    </xdr:sp>
    <xdr:clientData/>
  </xdr:twoCellAnchor>
  <xdr:twoCellAnchor>
    <xdr:from>
      <xdr:col>8</xdr:col>
      <xdr:colOff>12700</xdr:colOff>
      <xdr:row>135</xdr:row>
      <xdr:rowOff>12700</xdr:rowOff>
    </xdr:from>
    <xdr:to>
      <xdr:col>8</xdr:col>
      <xdr:colOff>282575</xdr:colOff>
      <xdr:row>135</xdr:row>
      <xdr:rowOff>241300</xdr:rowOff>
    </xdr:to>
    <xdr:sp macro="" textlink="">
      <xdr:nvSpPr>
        <xdr:cNvPr id="1048" name="Oval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144078325" y="36788725"/>
          <a:ext cx="269875" cy="228600"/>
        </a:xfrm>
        <a:prstGeom prst="ellipse">
          <a:avLst/>
        </a:prstGeom>
        <a:noFill/>
        <a:ln w="24130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EG"/>
        </a:p>
      </xdr:txBody>
    </xdr:sp>
    <xdr:clientData/>
  </xdr:twoCellAnchor>
  <xdr:twoCellAnchor>
    <xdr:from>
      <xdr:col>12</xdr:col>
      <xdr:colOff>542925</xdr:colOff>
      <xdr:row>3</xdr:row>
      <xdr:rowOff>171450</xdr:rowOff>
    </xdr:from>
    <xdr:to>
      <xdr:col>13</xdr:col>
      <xdr:colOff>419100</xdr:colOff>
      <xdr:row>5</xdr:row>
      <xdr:rowOff>19050</xdr:rowOff>
    </xdr:to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F001EFD6-C178-DA6B-4365-67150C8BCD45}"/>
            </a:ext>
          </a:extLst>
        </xdr:cNvPr>
        <xdr:cNvSpPr txBox="1"/>
      </xdr:nvSpPr>
      <xdr:spPr>
        <a:xfrm>
          <a:off x="9369066225" y="1781175"/>
          <a:ext cx="485775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/>
            <a:t>أخضر</a:t>
          </a:r>
        </a:p>
      </xdr:txBody>
    </xdr:sp>
    <xdr:clientData/>
  </xdr:twoCellAnchor>
  <xdr:twoCellAnchor>
    <xdr:from>
      <xdr:col>12</xdr:col>
      <xdr:colOff>581025</xdr:colOff>
      <xdr:row>5</xdr:row>
      <xdr:rowOff>171450</xdr:rowOff>
    </xdr:from>
    <xdr:to>
      <xdr:col>13</xdr:col>
      <xdr:colOff>457200</xdr:colOff>
      <xdr:row>6</xdr:row>
      <xdr:rowOff>247650</xdr:rowOff>
    </xdr:to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BF7E9FBE-BFB1-46AE-A823-AE6ED653B89E}"/>
            </a:ext>
          </a:extLst>
        </xdr:cNvPr>
        <xdr:cNvSpPr txBox="1"/>
      </xdr:nvSpPr>
      <xdr:spPr>
        <a:xfrm>
          <a:off x="9369028125" y="2276475"/>
          <a:ext cx="485775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/>
            <a:t>أزرق</a:t>
          </a:r>
        </a:p>
      </xdr:txBody>
    </xdr:sp>
    <xdr:clientData/>
  </xdr:twoCellAnchor>
  <xdr:twoCellAnchor>
    <xdr:from>
      <xdr:col>14</xdr:col>
      <xdr:colOff>276224</xdr:colOff>
      <xdr:row>4</xdr:row>
      <xdr:rowOff>114299</xdr:rowOff>
    </xdr:from>
    <xdr:to>
      <xdr:col>17</xdr:col>
      <xdr:colOff>276225</xdr:colOff>
      <xdr:row>6</xdr:row>
      <xdr:rowOff>238124</xdr:rowOff>
    </xdr:to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7F2860FE-31FA-AB36-4A55-6EFED0C58E95}"/>
            </a:ext>
          </a:extLst>
        </xdr:cNvPr>
        <xdr:cNvSpPr txBox="1"/>
      </xdr:nvSpPr>
      <xdr:spPr>
        <a:xfrm>
          <a:off x="9366770700" y="1971674"/>
          <a:ext cx="1828801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/>
            <a:t>يتم كتابه اللون فى الخلية المقابله للون عند</a:t>
          </a:r>
          <a:r>
            <a:rPr lang="ar-EG" sz="1100" baseline="0"/>
            <a:t> ظهور اللون</a:t>
          </a:r>
          <a:endParaRPr lang="ar-EG" sz="1100"/>
        </a:p>
      </xdr:txBody>
    </xdr:sp>
    <xdr:clientData/>
  </xdr:twoCellAnchor>
  <xdr:twoCellAnchor>
    <xdr:from>
      <xdr:col>11</xdr:col>
      <xdr:colOff>180975</xdr:colOff>
      <xdr:row>4</xdr:row>
      <xdr:rowOff>85725</xdr:rowOff>
    </xdr:from>
    <xdr:to>
      <xdr:col>12</xdr:col>
      <xdr:colOff>476250</xdr:colOff>
      <xdr:row>6</xdr:row>
      <xdr:rowOff>142875</xdr:rowOff>
    </xdr:to>
    <xdr:cxnSp macro="">
      <xdr:nvCxnSpPr>
        <xdr:cNvPr id="1061" name="Straight Arrow Connector 1060">
          <a:extLst>
            <a:ext uri="{FF2B5EF4-FFF2-40B4-BE49-F238E27FC236}">
              <a16:creationId xmlns:a16="http://schemas.microsoft.com/office/drawing/2014/main" id="{9F8B0032-177B-49A1-3B6B-EF2D7B3D8CA6}"/>
            </a:ext>
          </a:extLst>
        </xdr:cNvPr>
        <xdr:cNvCxnSpPr/>
      </xdr:nvCxnSpPr>
      <xdr:spPr>
        <a:xfrm>
          <a:off x="9369618675" y="1943100"/>
          <a:ext cx="971550" cy="571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361950</xdr:colOff>
      <xdr:row>6</xdr:row>
      <xdr:rowOff>38100</xdr:rowOff>
    </xdr:from>
    <xdr:to>
      <xdr:col>13</xdr:col>
      <xdr:colOff>133350</xdr:colOff>
      <xdr:row>7</xdr:row>
      <xdr:rowOff>161925</xdr:rowOff>
    </xdr:to>
    <xdr:cxnSp macro="">
      <xdr:nvCxnSpPr>
        <xdr:cNvPr id="1062" name="Straight Arrow Connector 1061">
          <a:extLst>
            <a:ext uri="{FF2B5EF4-FFF2-40B4-BE49-F238E27FC236}">
              <a16:creationId xmlns:a16="http://schemas.microsoft.com/office/drawing/2014/main" id="{A89E4510-037E-C87E-F71D-07CC977C4973}"/>
            </a:ext>
          </a:extLst>
        </xdr:cNvPr>
        <xdr:cNvCxnSpPr/>
      </xdr:nvCxnSpPr>
      <xdr:spPr>
        <a:xfrm>
          <a:off x="9369351975" y="2409825"/>
          <a:ext cx="1057275" cy="390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8;&#1610;&#1578;/&#1575;&#1604;&#1593;&#1588;&#1585;&#1577;%20&#1575;&#1604;&#1571;&#1608;&#1575;&#1574;&#1604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الدرجات"/>
      <sheetName val="الأوائل "/>
    </sheetNames>
    <sheetDataSet>
      <sheetData sheetId="0" refreshError="1">
        <row r="8">
          <cell r="D8" t="str">
            <v xml:space="preserve">آية مصطفى محمد أحمد </v>
          </cell>
          <cell r="N8">
            <v>261</v>
          </cell>
        </row>
        <row r="9">
          <cell r="D9" t="str">
            <v>أحلام أحمد محمد أحمد</v>
          </cell>
          <cell r="N9">
            <v>275</v>
          </cell>
        </row>
        <row r="10">
          <cell r="D10" t="str">
            <v xml:space="preserve">أحلام على محمد أحمد عمر </v>
          </cell>
          <cell r="N10">
            <v>274</v>
          </cell>
        </row>
        <row r="11">
          <cell r="D11" t="str">
            <v>أسماء عبد الحميد عباس</v>
          </cell>
          <cell r="N11">
            <v>270</v>
          </cell>
        </row>
        <row r="12">
          <cell r="D12" t="str">
            <v xml:space="preserve">أسماء عبدا لراضى بهيج </v>
          </cell>
          <cell r="N12">
            <v>216</v>
          </cell>
        </row>
        <row r="13">
          <cell r="D13" t="str">
            <v>أسماء نصارى قاسم</v>
          </cell>
          <cell r="N13">
            <v>331</v>
          </cell>
        </row>
        <row r="14">
          <cell r="D14" t="str">
            <v>أميرة حربي مبارك أحمد</v>
          </cell>
          <cell r="N14">
            <v>293</v>
          </cell>
        </row>
        <row r="15">
          <cell r="D15" t="str">
            <v>أميرة محمد أبو الحسن</v>
          </cell>
          <cell r="N15">
            <v>306</v>
          </cell>
        </row>
        <row r="16">
          <cell r="D16" t="str">
            <v>أميرة محمود طايع</v>
          </cell>
          <cell r="N16">
            <v>290</v>
          </cell>
        </row>
        <row r="17">
          <cell r="D17" t="str">
            <v>أميرة محمود عبد الوهاب</v>
          </cell>
          <cell r="N17">
            <v>342</v>
          </cell>
        </row>
        <row r="18">
          <cell r="D18" t="str">
            <v>أميرة منصور محمود سلامة</v>
          </cell>
          <cell r="N18">
            <v>238</v>
          </cell>
        </row>
        <row r="19">
          <cell r="D19" t="str">
            <v>أميرة يحيى محمد على</v>
          </cell>
          <cell r="N19">
            <v>266</v>
          </cell>
        </row>
        <row r="20">
          <cell r="D20" t="str">
            <v xml:space="preserve">إسراء إبراهيم محمود </v>
          </cell>
          <cell r="N20">
            <v>220</v>
          </cell>
        </row>
        <row r="21">
          <cell r="D21" t="str">
            <v xml:space="preserve">إسراء جمال السيد على </v>
          </cell>
          <cell r="N21">
            <v>279</v>
          </cell>
        </row>
        <row r="22">
          <cell r="D22" t="str">
            <v>إسراء حسين عمر</v>
          </cell>
          <cell r="N22">
            <v>304</v>
          </cell>
        </row>
        <row r="23">
          <cell r="D23" t="str">
            <v>إسراء رجب عبد الراضى</v>
          </cell>
          <cell r="N23">
            <v>295</v>
          </cell>
        </row>
        <row r="24">
          <cell r="D24" t="str">
            <v>إسراء محمد سيد أبو الحمد</v>
          </cell>
          <cell r="N24">
            <v>331</v>
          </cell>
        </row>
        <row r="25">
          <cell r="D25" t="str">
            <v xml:space="preserve">إسراء مصطفى السمان على </v>
          </cell>
          <cell r="N25">
            <v>211</v>
          </cell>
        </row>
        <row r="26">
          <cell r="D26" t="str">
            <v>إيمان حسن عطية عاشور</v>
          </cell>
          <cell r="N26">
            <v>238</v>
          </cell>
        </row>
        <row r="27">
          <cell r="D27" t="str">
            <v>إيمان عبد الرحيم عطا الله</v>
          </cell>
          <cell r="N27">
            <v>286</v>
          </cell>
        </row>
        <row r="28">
          <cell r="D28" t="str">
            <v xml:space="preserve">إيمان عبد المريد أحمد على </v>
          </cell>
          <cell r="N28">
            <v>347</v>
          </cell>
        </row>
        <row r="29">
          <cell r="D29" t="str">
            <v xml:space="preserve">إيمان عطية مبارك حسن </v>
          </cell>
          <cell r="N29">
            <v>288</v>
          </cell>
        </row>
        <row r="30">
          <cell r="D30" t="str">
            <v>إيمان محمد جاد الرب محمد</v>
          </cell>
          <cell r="N30">
            <v>283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638FA-B4BF-4D39-8100-F0A97586F9DB}">
  <sheetPr codeName="ورقة19">
    <tabColor rgb="FFFFFF00"/>
  </sheetPr>
  <dimension ref="A1:L153"/>
  <sheetViews>
    <sheetView rightToLeft="1" tabSelected="1" zoomScaleNormal="100" workbookViewId="0">
      <selection activeCell="S5" sqref="S5"/>
    </sheetView>
  </sheetViews>
  <sheetFormatPr defaultRowHeight="12.75"/>
  <cols>
    <col min="1" max="1" width="4.5703125" style="6" customWidth="1"/>
    <col min="2" max="2" width="25.5703125" style="6" customWidth="1"/>
    <col min="3" max="6" width="5.7109375" style="6" hidden="1" customWidth="1"/>
    <col min="7" max="7" width="5.28515625" style="6" hidden="1" customWidth="1"/>
    <col min="8" max="8" width="4.7109375" style="6" hidden="1" customWidth="1"/>
    <col min="9" max="9" width="4.42578125" style="5" customWidth="1"/>
    <col min="10" max="10" width="6.7109375" style="6" customWidth="1"/>
    <col min="11" max="11" width="2.7109375" style="6" customWidth="1"/>
    <col min="12" max="12" width="10.140625" style="6" customWidth="1"/>
    <col min="13" max="190" width="9.140625" style="6"/>
    <col min="191" max="191" width="4.5703125" style="6" customWidth="1"/>
    <col min="192" max="192" width="25.5703125" style="6" customWidth="1"/>
    <col min="193" max="198" width="0" style="6" hidden="1" customWidth="1"/>
    <col min="199" max="199" width="4.42578125" style="6" customWidth="1"/>
    <col min="200" max="200" width="6.7109375" style="6" customWidth="1"/>
    <col min="201" max="201" width="2.7109375" style="6" customWidth="1"/>
    <col min="202" max="202" width="10.140625" style="6" customWidth="1"/>
    <col min="203" max="203" width="4.42578125" style="6" customWidth="1"/>
    <col min="204" max="204" width="6.7109375" style="6" customWidth="1"/>
    <col min="205" max="205" width="0" style="6" hidden="1" customWidth="1"/>
    <col min="206" max="206" width="4.42578125" style="6" customWidth="1"/>
    <col min="207" max="207" width="6.7109375" style="6" customWidth="1"/>
    <col min="208" max="208" width="0" style="6" hidden="1" customWidth="1"/>
    <col min="209" max="209" width="4.42578125" style="6" customWidth="1"/>
    <col min="210" max="210" width="6.7109375" style="6" customWidth="1"/>
    <col min="211" max="211" width="0" style="6" hidden="1" customWidth="1"/>
    <col min="212" max="212" width="4.42578125" style="6" customWidth="1"/>
    <col min="213" max="213" width="6.7109375" style="6" customWidth="1"/>
    <col min="214" max="214" width="0" style="6" hidden="1" customWidth="1"/>
    <col min="215" max="215" width="4.42578125" style="6" customWidth="1"/>
    <col min="216" max="216" width="6.7109375" style="6" customWidth="1"/>
    <col min="217" max="217" width="0" style="6" hidden="1" customWidth="1"/>
    <col min="218" max="218" width="4.42578125" style="6" customWidth="1"/>
    <col min="219" max="219" width="6.7109375" style="6" customWidth="1"/>
    <col min="220" max="220" width="0" style="6" hidden="1" customWidth="1"/>
    <col min="221" max="221" width="4.42578125" style="6" customWidth="1"/>
    <col min="222" max="222" width="6.7109375" style="6" customWidth="1"/>
    <col min="223" max="223" width="0" style="6" hidden="1" customWidth="1"/>
    <col min="224" max="224" width="6.7109375" style="6" customWidth="1"/>
    <col min="225" max="228" width="5.28515625" style="6" customWidth="1"/>
    <col min="229" max="229" width="6.5703125" style="6" customWidth="1"/>
    <col min="230" max="231" width="11.42578125" style="6" customWidth="1"/>
    <col min="232" max="232" width="11.28515625" style="6" customWidth="1"/>
    <col min="233" max="233" width="8.5703125" style="6" customWidth="1"/>
    <col min="234" max="234" width="8.140625" style="6" customWidth="1"/>
    <col min="235" max="235" width="13.42578125" style="6" customWidth="1"/>
    <col min="236" max="236" width="12.42578125" style="6" customWidth="1"/>
    <col min="237" max="238" width="7.7109375" style="6" customWidth="1"/>
    <col min="239" max="240" width="6.42578125" style="6" customWidth="1"/>
    <col min="241" max="241" width="23.7109375" style="6" customWidth="1"/>
    <col min="242" max="242" width="34.85546875" style="6" customWidth="1"/>
    <col min="243" max="446" width="9.140625" style="6"/>
    <col min="447" max="447" width="4.5703125" style="6" customWidth="1"/>
    <col min="448" max="448" width="25.5703125" style="6" customWidth="1"/>
    <col min="449" max="454" width="0" style="6" hidden="1" customWidth="1"/>
    <col min="455" max="455" width="4.42578125" style="6" customWidth="1"/>
    <col min="456" max="456" width="6.7109375" style="6" customWidth="1"/>
    <col min="457" max="457" width="2.7109375" style="6" customWidth="1"/>
    <col min="458" max="458" width="10.140625" style="6" customWidth="1"/>
    <col min="459" max="459" width="4.42578125" style="6" customWidth="1"/>
    <col min="460" max="460" width="6.7109375" style="6" customWidth="1"/>
    <col min="461" max="461" width="0" style="6" hidden="1" customWidth="1"/>
    <col min="462" max="462" width="4.42578125" style="6" customWidth="1"/>
    <col min="463" max="463" width="6.7109375" style="6" customWidth="1"/>
    <col min="464" max="464" width="0" style="6" hidden="1" customWidth="1"/>
    <col min="465" max="465" width="4.42578125" style="6" customWidth="1"/>
    <col min="466" max="466" width="6.7109375" style="6" customWidth="1"/>
    <col min="467" max="467" width="0" style="6" hidden="1" customWidth="1"/>
    <col min="468" max="468" width="4.42578125" style="6" customWidth="1"/>
    <col min="469" max="469" width="6.7109375" style="6" customWidth="1"/>
    <col min="470" max="470" width="0" style="6" hidden="1" customWidth="1"/>
    <col min="471" max="471" width="4.42578125" style="6" customWidth="1"/>
    <col min="472" max="472" width="6.7109375" style="6" customWidth="1"/>
    <col min="473" max="473" width="0" style="6" hidden="1" customWidth="1"/>
    <col min="474" max="474" width="4.42578125" style="6" customWidth="1"/>
    <col min="475" max="475" width="6.7109375" style="6" customWidth="1"/>
    <col min="476" max="476" width="0" style="6" hidden="1" customWidth="1"/>
    <col min="477" max="477" width="4.42578125" style="6" customWidth="1"/>
    <col min="478" max="478" width="6.7109375" style="6" customWidth="1"/>
    <col min="479" max="479" width="0" style="6" hidden="1" customWidth="1"/>
    <col min="480" max="480" width="6.7109375" style="6" customWidth="1"/>
    <col min="481" max="484" width="5.28515625" style="6" customWidth="1"/>
    <col min="485" max="485" width="6.5703125" style="6" customWidth="1"/>
    <col min="486" max="487" width="11.42578125" style="6" customWidth="1"/>
    <col min="488" max="488" width="11.28515625" style="6" customWidth="1"/>
    <col min="489" max="489" width="8.5703125" style="6" customWidth="1"/>
    <col min="490" max="490" width="8.140625" style="6" customWidth="1"/>
    <col min="491" max="491" width="13.42578125" style="6" customWidth="1"/>
    <col min="492" max="492" width="12.42578125" style="6" customWidth="1"/>
    <col min="493" max="494" width="7.7109375" style="6" customWidth="1"/>
    <col min="495" max="496" width="6.42578125" style="6" customWidth="1"/>
    <col min="497" max="497" width="23.7109375" style="6" customWidth="1"/>
    <col min="498" max="498" width="34.85546875" style="6" customWidth="1"/>
    <col min="499" max="702" width="9.140625" style="6"/>
    <col min="703" max="703" width="4.5703125" style="6" customWidth="1"/>
    <col min="704" max="704" width="25.5703125" style="6" customWidth="1"/>
    <col min="705" max="710" width="0" style="6" hidden="1" customWidth="1"/>
    <col min="711" max="711" width="4.42578125" style="6" customWidth="1"/>
    <col min="712" max="712" width="6.7109375" style="6" customWidth="1"/>
    <col min="713" max="713" width="2.7109375" style="6" customWidth="1"/>
    <col min="714" max="714" width="10.140625" style="6" customWidth="1"/>
    <col min="715" max="715" width="4.42578125" style="6" customWidth="1"/>
    <col min="716" max="716" width="6.7109375" style="6" customWidth="1"/>
    <col min="717" max="717" width="0" style="6" hidden="1" customWidth="1"/>
    <col min="718" max="718" width="4.42578125" style="6" customWidth="1"/>
    <col min="719" max="719" width="6.7109375" style="6" customWidth="1"/>
    <col min="720" max="720" width="0" style="6" hidden="1" customWidth="1"/>
    <col min="721" max="721" width="4.42578125" style="6" customWidth="1"/>
    <col min="722" max="722" width="6.7109375" style="6" customWidth="1"/>
    <col min="723" max="723" width="0" style="6" hidden="1" customWidth="1"/>
    <col min="724" max="724" width="4.42578125" style="6" customWidth="1"/>
    <col min="725" max="725" width="6.7109375" style="6" customWidth="1"/>
    <col min="726" max="726" width="0" style="6" hidden="1" customWidth="1"/>
    <col min="727" max="727" width="4.42578125" style="6" customWidth="1"/>
    <col min="728" max="728" width="6.7109375" style="6" customWidth="1"/>
    <col min="729" max="729" width="0" style="6" hidden="1" customWidth="1"/>
    <col min="730" max="730" width="4.42578125" style="6" customWidth="1"/>
    <col min="731" max="731" width="6.7109375" style="6" customWidth="1"/>
    <col min="732" max="732" width="0" style="6" hidden="1" customWidth="1"/>
    <col min="733" max="733" width="4.42578125" style="6" customWidth="1"/>
    <col min="734" max="734" width="6.7109375" style="6" customWidth="1"/>
    <col min="735" max="735" width="0" style="6" hidden="1" customWidth="1"/>
    <col min="736" max="736" width="6.7109375" style="6" customWidth="1"/>
    <col min="737" max="740" width="5.28515625" style="6" customWidth="1"/>
    <col min="741" max="741" width="6.5703125" style="6" customWidth="1"/>
    <col min="742" max="743" width="11.42578125" style="6" customWidth="1"/>
    <col min="744" max="744" width="11.28515625" style="6" customWidth="1"/>
    <col min="745" max="745" width="8.5703125" style="6" customWidth="1"/>
    <col min="746" max="746" width="8.140625" style="6" customWidth="1"/>
    <col min="747" max="747" width="13.42578125" style="6" customWidth="1"/>
    <col min="748" max="748" width="12.42578125" style="6" customWidth="1"/>
    <col min="749" max="750" width="7.7109375" style="6" customWidth="1"/>
    <col min="751" max="752" width="6.42578125" style="6" customWidth="1"/>
    <col min="753" max="753" width="23.7109375" style="6" customWidth="1"/>
    <col min="754" max="754" width="34.85546875" style="6" customWidth="1"/>
    <col min="755" max="958" width="9.140625" style="6"/>
    <col min="959" max="959" width="4.5703125" style="6" customWidth="1"/>
    <col min="960" max="960" width="25.5703125" style="6" customWidth="1"/>
    <col min="961" max="966" width="0" style="6" hidden="1" customWidth="1"/>
    <col min="967" max="967" width="4.42578125" style="6" customWidth="1"/>
    <col min="968" max="968" width="6.7109375" style="6" customWidth="1"/>
    <col min="969" max="969" width="2.7109375" style="6" customWidth="1"/>
    <col min="970" max="970" width="10.140625" style="6" customWidth="1"/>
    <col min="971" max="971" width="4.42578125" style="6" customWidth="1"/>
    <col min="972" max="972" width="6.7109375" style="6" customWidth="1"/>
    <col min="973" max="973" width="0" style="6" hidden="1" customWidth="1"/>
    <col min="974" max="974" width="4.42578125" style="6" customWidth="1"/>
    <col min="975" max="975" width="6.7109375" style="6" customWidth="1"/>
    <col min="976" max="976" width="0" style="6" hidden="1" customWidth="1"/>
    <col min="977" max="977" width="4.42578125" style="6" customWidth="1"/>
    <col min="978" max="978" width="6.7109375" style="6" customWidth="1"/>
    <col min="979" max="979" width="0" style="6" hidden="1" customWidth="1"/>
    <col min="980" max="980" width="4.42578125" style="6" customWidth="1"/>
    <col min="981" max="981" width="6.7109375" style="6" customWidth="1"/>
    <col min="982" max="982" width="0" style="6" hidden="1" customWidth="1"/>
    <col min="983" max="983" width="4.42578125" style="6" customWidth="1"/>
    <col min="984" max="984" width="6.7109375" style="6" customWidth="1"/>
    <col min="985" max="985" width="0" style="6" hidden="1" customWidth="1"/>
    <col min="986" max="986" width="4.42578125" style="6" customWidth="1"/>
    <col min="987" max="987" width="6.7109375" style="6" customWidth="1"/>
    <col min="988" max="988" width="0" style="6" hidden="1" customWidth="1"/>
    <col min="989" max="989" width="4.42578125" style="6" customWidth="1"/>
    <col min="990" max="990" width="6.7109375" style="6" customWidth="1"/>
    <col min="991" max="991" width="0" style="6" hidden="1" customWidth="1"/>
    <col min="992" max="992" width="6.7109375" style="6" customWidth="1"/>
    <col min="993" max="996" width="5.28515625" style="6" customWidth="1"/>
    <col min="997" max="997" width="6.5703125" style="6" customWidth="1"/>
    <col min="998" max="999" width="11.42578125" style="6" customWidth="1"/>
    <col min="1000" max="1000" width="11.28515625" style="6" customWidth="1"/>
    <col min="1001" max="1001" width="8.5703125" style="6" customWidth="1"/>
    <col min="1002" max="1002" width="8.140625" style="6" customWidth="1"/>
    <col min="1003" max="1003" width="13.42578125" style="6" customWidth="1"/>
    <col min="1004" max="1004" width="12.42578125" style="6" customWidth="1"/>
    <col min="1005" max="1006" width="7.7109375" style="6" customWidth="1"/>
    <col min="1007" max="1008" width="6.42578125" style="6" customWidth="1"/>
    <col min="1009" max="1009" width="23.7109375" style="6" customWidth="1"/>
    <col min="1010" max="1010" width="34.85546875" style="6" customWidth="1"/>
    <col min="1011" max="1214" width="9.140625" style="6"/>
    <col min="1215" max="1215" width="4.5703125" style="6" customWidth="1"/>
    <col min="1216" max="1216" width="25.5703125" style="6" customWidth="1"/>
    <col min="1217" max="1222" width="0" style="6" hidden="1" customWidth="1"/>
    <col min="1223" max="1223" width="4.42578125" style="6" customWidth="1"/>
    <col min="1224" max="1224" width="6.7109375" style="6" customWidth="1"/>
    <col min="1225" max="1225" width="2.7109375" style="6" customWidth="1"/>
    <col min="1226" max="1226" width="10.140625" style="6" customWidth="1"/>
    <col min="1227" max="1227" width="4.42578125" style="6" customWidth="1"/>
    <col min="1228" max="1228" width="6.7109375" style="6" customWidth="1"/>
    <col min="1229" max="1229" width="0" style="6" hidden="1" customWidth="1"/>
    <col min="1230" max="1230" width="4.42578125" style="6" customWidth="1"/>
    <col min="1231" max="1231" width="6.7109375" style="6" customWidth="1"/>
    <col min="1232" max="1232" width="0" style="6" hidden="1" customWidth="1"/>
    <col min="1233" max="1233" width="4.42578125" style="6" customWidth="1"/>
    <col min="1234" max="1234" width="6.7109375" style="6" customWidth="1"/>
    <col min="1235" max="1235" width="0" style="6" hidden="1" customWidth="1"/>
    <col min="1236" max="1236" width="4.42578125" style="6" customWidth="1"/>
    <col min="1237" max="1237" width="6.7109375" style="6" customWidth="1"/>
    <col min="1238" max="1238" width="0" style="6" hidden="1" customWidth="1"/>
    <col min="1239" max="1239" width="4.42578125" style="6" customWidth="1"/>
    <col min="1240" max="1240" width="6.7109375" style="6" customWidth="1"/>
    <col min="1241" max="1241" width="0" style="6" hidden="1" customWidth="1"/>
    <col min="1242" max="1242" width="4.42578125" style="6" customWidth="1"/>
    <col min="1243" max="1243" width="6.7109375" style="6" customWidth="1"/>
    <col min="1244" max="1244" width="0" style="6" hidden="1" customWidth="1"/>
    <col min="1245" max="1245" width="4.42578125" style="6" customWidth="1"/>
    <col min="1246" max="1246" width="6.7109375" style="6" customWidth="1"/>
    <col min="1247" max="1247" width="0" style="6" hidden="1" customWidth="1"/>
    <col min="1248" max="1248" width="6.7109375" style="6" customWidth="1"/>
    <col min="1249" max="1252" width="5.28515625" style="6" customWidth="1"/>
    <col min="1253" max="1253" width="6.5703125" style="6" customWidth="1"/>
    <col min="1254" max="1255" width="11.42578125" style="6" customWidth="1"/>
    <col min="1256" max="1256" width="11.28515625" style="6" customWidth="1"/>
    <col min="1257" max="1257" width="8.5703125" style="6" customWidth="1"/>
    <col min="1258" max="1258" width="8.140625" style="6" customWidth="1"/>
    <col min="1259" max="1259" width="13.42578125" style="6" customWidth="1"/>
    <col min="1260" max="1260" width="12.42578125" style="6" customWidth="1"/>
    <col min="1261" max="1262" width="7.7109375" style="6" customWidth="1"/>
    <col min="1263" max="1264" width="6.42578125" style="6" customWidth="1"/>
    <col min="1265" max="1265" width="23.7109375" style="6" customWidth="1"/>
    <col min="1266" max="1266" width="34.85546875" style="6" customWidth="1"/>
    <col min="1267" max="1470" width="9.140625" style="6"/>
    <col min="1471" max="1471" width="4.5703125" style="6" customWidth="1"/>
    <col min="1472" max="1472" width="25.5703125" style="6" customWidth="1"/>
    <col min="1473" max="1478" width="0" style="6" hidden="1" customWidth="1"/>
    <col min="1479" max="1479" width="4.42578125" style="6" customWidth="1"/>
    <col min="1480" max="1480" width="6.7109375" style="6" customWidth="1"/>
    <col min="1481" max="1481" width="2.7109375" style="6" customWidth="1"/>
    <col min="1482" max="1482" width="10.140625" style="6" customWidth="1"/>
    <col min="1483" max="1483" width="4.42578125" style="6" customWidth="1"/>
    <col min="1484" max="1484" width="6.7109375" style="6" customWidth="1"/>
    <col min="1485" max="1485" width="0" style="6" hidden="1" customWidth="1"/>
    <col min="1486" max="1486" width="4.42578125" style="6" customWidth="1"/>
    <col min="1487" max="1487" width="6.7109375" style="6" customWidth="1"/>
    <col min="1488" max="1488" width="0" style="6" hidden="1" customWidth="1"/>
    <col min="1489" max="1489" width="4.42578125" style="6" customWidth="1"/>
    <col min="1490" max="1490" width="6.7109375" style="6" customWidth="1"/>
    <col min="1491" max="1491" width="0" style="6" hidden="1" customWidth="1"/>
    <col min="1492" max="1492" width="4.42578125" style="6" customWidth="1"/>
    <col min="1493" max="1493" width="6.7109375" style="6" customWidth="1"/>
    <col min="1494" max="1494" width="0" style="6" hidden="1" customWidth="1"/>
    <col min="1495" max="1495" width="4.42578125" style="6" customWidth="1"/>
    <col min="1496" max="1496" width="6.7109375" style="6" customWidth="1"/>
    <col min="1497" max="1497" width="0" style="6" hidden="1" customWidth="1"/>
    <col min="1498" max="1498" width="4.42578125" style="6" customWidth="1"/>
    <col min="1499" max="1499" width="6.7109375" style="6" customWidth="1"/>
    <col min="1500" max="1500" width="0" style="6" hidden="1" customWidth="1"/>
    <col min="1501" max="1501" width="4.42578125" style="6" customWidth="1"/>
    <col min="1502" max="1502" width="6.7109375" style="6" customWidth="1"/>
    <col min="1503" max="1503" width="0" style="6" hidden="1" customWidth="1"/>
    <col min="1504" max="1504" width="6.7109375" style="6" customWidth="1"/>
    <col min="1505" max="1508" width="5.28515625" style="6" customWidth="1"/>
    <col min="1509" max="1509" width="6.5703125" style="6" customWidth="1"/>
    <col min="1510" max="1511" width="11.42578125" style="6" customWidth="1"/>
    <col min="1512" max="1512" width="11.28515625" style="6" customWidth="1"/>
    <col min="1513" max="1513" width="8.5703125" style="6" customWidth="1"/>
    <col min="1514" max="1514" width="8.140625" style="6" customWidth="1"/>
    <col min="1515" max="1515" width="13.42578125" style="6" customWidth="1"/>
    <col min="1516" max="1516" width="12.42578125" style="6" customWidth="1"/>
    <col min="1517" max="1518" width="7.7109375" style="6" customWidth="1"/>
    <col min="1519" max="1520" width="6.42578125" style="6" customWidth="1"/>
    <col min="1521" max="1521" width="23.7109375" style="6" customWidth="1"/>
    <col min="1522" max="1522" width="34.85546875" style="6" customWidth="1"/>
    <col min="1523" max="1726" width="9.140625" style="6"/>
    <col min="1727" max="1727" width="4.5703125" style="6" customWidth="1"/>
    <col min="1728" max="1728" width="25.5703125" style="6" customWidth="1"/>
    <col min="1729" max="1734" width="0" style="6" hidden="1" customWidth="1"/>
    <col min="1735" max="1735" width="4.42578125" style="6" customWidth="1"/>
    <col min="1736" max="1736" width="6.7109375" style="6" customWidth="1"/>
    <col min="1737" max="1737" width="2.7109375" style="6" customWidth="1"/>
    <col min="1738" max="1738" width="10.140625" style="6" customWidth="1"/>
    <col min="1739" max="1739" width="4.42578125" style="6" customWidth="1"/>
    <col min="1740" max="1740" width="6.7109375" style="6" customWidth="1"/>
    <col min="1741" max="1741" width="0" style="6" hidden="1" customWidth="1"/>
    <col min="1742" max="1742" width="4.42578125" style="6" customWidth="1"/>
    <col min="1743" max="1743" width="6.7109375" style="6" customWidth="1"/>
    <col min="1744" max="1744" width="0" style="6" hidden="1" customWidth="1"/>
    <col min="1745" max="1745" width="4.42578125" style="6" customWidth="1"/>
    <col min="1746" max="1746" width="6.7109375" style="6" customWidth="1"/>
    <col min="1747" max="1747" width="0" style="6" hidden="1" customWidth="1"/>
    <col min="1748" max="1748" width="4.42578125" style="6" customWidth="1"/>
    <col min="1749" max="1749" width="6.7109375" style="6" customWidth="1"/>
    <col min="1750" max="1750" width="0" style="6" hidden="1" customWidth="1"/>
    <col min="1751" max="1751" width="4.42578125" style="6" customWidth="1"/>
    <col min="1752" max="1752" width="6.7109375" style="6" customWidth="1"/>
    <col min="1753" max="1753" width="0" style="6" hidden="1" customWidth="1"/>
    <col min="1754" max="1754" width="4.42578125" style="6" customWidth="1"/>
    <col min="1755" max="1755" width="6.7109375" style="6" customWidth="1"/>
    <col min="1756" max="1756" width="0" style="6" hidden="1" customWidth="1"/>
    <col min="1757" max="1757" width="4.42578125" style="6" customWidth="1"/>
    <col min="1758" max="1758" width="6.7109375" style="6" customWidth="1"/>
    <col min="1759" max="1759" width="0" style="6" hidden="1" customWidth="1"/>
    <col min="1760" max="1760" width="6.7109375" style="6" customWidth="1"/>
    <col min="1761" max="1764" width="5.28515625" style="6" customWidth="1"/>
    <col min="1765" max="1765" width="6.5703125" style="6" customWidth="1"/>
    <col min="1766" max="1767" width="11.42578125" style="6" customWidth="1"/>
    <col min="1768" max="1768" width="11.28515625" style="6" customWidth="1"/>
    <col min="1769" max="1769" width="8.5703125" style="6" customWidth="1"/>
    <col min="1770" max="1770" width="8.140625" style="6" customWidth="1"/>
    <col min="1771" max="1771" width="13.42578125" style="6" customWidth="1"/>
    <col min="1772" max="1772" width="12.42578125" style="6" customWidth="1"/>
    <col min="1773" max="1774" width="7.7109375" style="6" customWidth="1"/>
    <col min="1775" max="1776" width="6.42578125" style="6" customWidth="1"/>
    <col min="1777" max="1777" width="23.7109375" style="6" customWidth="1"/>
    <col min="1778" max="1778" width="34.85546875" style="6" customWidth="1"/>
    <col min="1779" max="1982" width="9.140625" style="6"/>
    <col min="1983" max="1983" width="4.5703125" style="6" customWidth="1"/>
    <col min="1984" max="1984" width="25.5703125" style="6" customWidth="1"/>
    <col min="1985" max="1990" width="0" style="6" hidden="1" customWidth="1"/>
    <col min="1991" max="1991" width="4.42578125" style="6" customWidth="1"/>
    <col min="1992" max="1992" width="6.7109375" style="6" customWidth="1"/>
    <col min="1993" max="1993" width="2.7109375" style="6" customWidth="1"/>
    <col min="1994" max="1994" width="10.140625" style="6" customWidth="1"/>
    <col min="1995" max="1995" width="4.42578125" style="6" customWidth="1"/>
    <col min="1996" max="1996" width="6.7109375" style="6" customWidth="1"/>
    <col min="1997" max="1997" width="0" style="6" hidden="1" customWidth="1"/>
    <col min="1998" max="1998" width="4.42578125" style="6" customWidth="1"/>
    <col min="1999" max="1999" width="6.7109375" style="6" customWidth="1"/>
    <col min="2000" max="2000" width="0" style="6" hidden="1" customWidth="1"/>
    <col min="2001" max="2001" width="4.42578125" style="6" customWidth="1"/>
    <col min="2002" max="2002" width="6.7109375" style="6" customWidth="1"/>
    <col min="2003" max="2003" width="0" style="6" hidden="1" customWidth="1"/>
    <col min="2004" max="2004" width="4.42578125" style="6" customWidth="1"/>
    <col min="2005" max="2005" width="6.7109375" style="6" customWidth="1"/>
    <col min="2006" max="2006" width="0" style="6" hidden="1" customWidth="1"/>
    <col min="2007" max="2007" width="4.42578125" style="6" customWidth="1"/>
    <col min="2008" max="2008" width="6.7109375" style="6" customWidth="1"/>
    <col min="2009" max="2009" width="0" style="6" hidden="1" customWidth="1"/>
    <col min="2010" max="2010" width="4.42578125" style="6" customWidth="1"/>
    <col min="2011" max="2011" width="6.7109375" style="6" customWidth="1"/>
    <col min="2012" max="2012" width="0" style="6" hidden="1" customWidth="1"/>
    <col min="2013" max="2013" width="4.42578125" style="6" customWidth="1"/>
    <col min="2014" max="2014" width="6.7109375" style="6" customWidth="1"/>
    <col min="2015" max="2015" width="0" style="6" hidden="1" customWidth="1"/>
    <col min="2016" max="2016" width="6.7109375" style="6" customWidth="1"/>
    <col min="2017" max="2020" width="5.28515625" style="6" customWidth="1"/>
    <col min="2021" max="2021" width="6.5703125" style="6" customWidth="1"/>
    <col min="2022" max="2023" width="11.42578125" style="6" customWidth="1"/>
    <col min="2024" max="2024" width="11.28515625" style="6" customWidth="1"/>
    <col min="2025" max="2025" width="8.5703125" style="6" customWidth="1"/>
    <col min="2026" max="2026" width="8.140625" style="6" customWidth="1"/>
    <col min="2027" max="2027" width="13.42578125" style="6" customWidth="1"/>
    <col min="2028" max="2028" width="12.42578125" style="6" customWidth="1"/>
    <col min="2029" max="2030" width="7.7109375" style="6" customWidth="1"/>
    <col min="2031" max="2032" width="6.42578125" style="6" customWidth="1"/>
    <col min="2033" max="2033" width="23.7109375" style="6" customWidth="1"/>
    <col min="2034" max="2034" width="34.85546875" style="6" customWidth="1"/>
    <col min="2035" max="2238" width="9.140625" style="6"/>
    <col min="2239" max="2239" width="4.5703125" style="6" customWidth="1"/>
    <col min="2240" max="2240" width="25.5703125" style="6" customWidth="1"/>
    <col min="2241" max="2246" width="0" style="6" hidden="1" customWidth="1"/>
    <col min="2247" max="2247" width="4.42578125" style="6" customWidth="1"/>
    <col min="2248" max="2248" width="6.7109375" style="6" customWidth="1"/>
    <col min="2249" max="2249" width="2.7109375" style="6" customWidth="1"/>
    <col min="2250" max="2250" width="10.140625" style="6" customWidth="1"/>
    <col min="2251" max="2251" width="4.42578125" style="6" customWidth="1"/>
    <col min="2252" max="2252" width="6.7109375" style="6" customWidth="1"/>
    <col min="2253" max="2253" width="0" style="6" hidden="1" customWidth="1"/>
    <col min="2254" max="2254" width="4.42578125" style="6" customWidth="1"/>
    <col min="2255" max="2255" width="6.7109375" style="6" customWidth="1"/>
    <col min="2256" max="2256" width="0" style="6" hidden="1" customWidth="1"/>
    <col min="2257" max="2257" width="4.42578125" style="6" customWidth="1"/>
    <col min="2258" max="2258" width="6.7109375" style="6" customWidth="1"/>
    <col min="2259" max="2259" width="0" style="6" hidden="1" customWidth="1"/>
    <col min="2260" max="2260" width="4.42578125" style="6" customWidth="1"/>
    <col min="2261" max="2261" width="6.7109375" style="6" customWidth="1"/>
    <col min="2262" max="2262" width="0" style="6" hidden="1" customWidth="1"/>
    <col min="2263" max="2263" width="4.42578125" style="6" customWidth="1"/>
    <col min="2264" max="2264" width="6.7109375" style="6" customWidth="1"/>
    <col min="2265" max="2265" width="0" style="6" hidden="1" customWidth="1"/>
    <col min="2266" max="2266" width="4.42578125" style="6" customWidth="1"/>
    <col min="2267" max="2267" width="6.7109375" style="6" customWidth="1"/>
    <col min="2268" max="2268" width="0" style="6" hidden="1" customWidth="1"/>
    <col min="2269" max="2269" width="4.42578125" style="6" customWidth="1"/>
    <col min="2270" max="2270" width="6.7109375" style="6" customWidth="1"/>
    <col min="2271" max="2271" width="0" style="6" hidden="1" customWidth="1"/>
    <col min="2272" max="2272" width="6.7109375" style="6" customWidth="1"/>
    <col min="2273" max="2276" width="5.28515625" style="6" customWidth="1"/>
    <col min="2277" max="2277" width="6.5703125" style="6" customWidth="1"/>
    <col min="2278" max="2279" width="11.42578125" style="6" customWidth="1"/>
    <col min="2280" max="2280" width="11.28515625" style="6" customWidth="1"/>
    <col min="2281" max="2281" width="8.5703125" style="6" customWidth="1"/>
    <col min="2282" max="2282" width="8.140625" style="6" customWidth="1"/>
    <col min="2283" max="2283" width="13.42578125" style="6" customWidth="1"/>
    <col min="2284" max="2284" width="12.42578125" style="6" customWidth="1"/>
    <col min="2285" max="2286" width="7.7109375" style="6" customWidth="1"/>
    <col min="2287" max="2288" width="6.42578125" style="6" customWidth="1"/>
    <col min="2289" max="2289" width="23.7109375" style="6" customWidth="1"/>
    <col min="2290" max="2290" width="34.85546875" style="6" customWidth="1"/>
    <col min="2291" max="2494" width="9.140625" style="6"/>
    <col min="2495" max="2495" width="4.5703125" style="6" customWidth="1"/>
    <col min="2496" max="2496" width="25.5703125" style="6" customWidth="1"/>
    <col min="2497" max="2502" width="0" style="6" hidden="1" customWidth="1"/>
    <col min="2503" max="2503" width="4.42578125" style="6" customWidth="1"/>
    <col min="2504" max="2504" width="6.7109375" style="6" customWidth="1"/>
    <col min="2505" max="2505" width="2.7109375" style="6" customWidth="1"/>
    <col min="2506" max="2506" width="10.140625" style="6" customWidth="1"/>
    <col min="2507" max="2507" width="4.42578125" style="6" customWidth="1"/>
    <col min="2508" max="2508" width="6.7109375" style="6" customWidth="1"/>
    <col min="2509" max="2509" width="0" style="6" hidden="1" customWidth="1"/>
    <col min="2510" max="2510" width="4.42578125" style="6" customWidth="1"/>
    <col min="2511" max="2511" width="6.7109375" style="6" customWidth="1"/>
    <col min="2512" max="2512" width="0" style="6" hidden="1" customWidth="1"/>
    <col min="2513" max="2513" width="4.42578125" style="6" customWidth="1"/>
    <col min="2514" max="2514" width="6.7109375" style="6" customWidth="1"/>
    <col min="2515" max="2515" width="0" style="6" hidden="1" customWidth="1"/>
    <col min="2516" max="2516" width="4.42578125" style="6" customWidth="1"/>
    <col min="2517" max="2517" width="6.7109375" style="6" customWidth="1"/>
    <col min="2518" max="2518" width="0" style="6" hidden="1" customWidth="1"/>
    <col min="2519" max="2519" width="4.42578125" style="6" customWidth="1"/>
    <col min="2520" max="2520" width="6.7109375" style="6" customWidth="1"/>
    <col min="2521" max="2521" width="0" style="6" hidden="1" customWidth="1"/>
    <col min="2522" max="2522" width="4.42578125" style="6" customWidth="1"/>
    <col min="2523" max="2523" width="6.7109375" style="6" customWidth="1"/>
    <col min="2524" max="2524" width="0" style="6" hidden="1" customWidth="1"/>
    <col min="2525" max="2525" width="4.42578125" style="6" customWidth="1"/>
    <col min="2526" max="2526" width="6.7109375" style="6" customWidth="1"/>
    <col min="2527" max="2527" width="0" style="6" hidden="1" customWidth="1"/>
    <col min="2528" max="2528" width="6.7109375" style="6" customWidth="1"/>
    <col min="2529" max="2532" width="5.28515625" style="6" customWidth="1"/>
    <col min="2533" max="2533" width="6.5703125" style="6" customWidth="1"/>
    <col min="2534" max="2535" width="11.42578125" style="6" customWidth="1"/>
    <col min="2536" max="2536" width="11.28515625" style="6" customWidth="1"/>
    <col min="2537" max="2537" width="8.5703125" style="6" customWidth="1"/>
    <col min="2538" max="2538" width="8.140625" style="6" customWidth="1"/>
    <col min="2539" max="2539" width="13.42578125" style="6" customWidth="1"/>
    <col min="2540" max="2540" width="12.42578125" style="6" customWidth="1"/>
    <col min="2541" max="2542" width="7.7109375" style="6" customWidth="1"/>
    <col min="2543" max="2544" width="6.42578125" style="6" customWidth="1"/>
    <col min="2545" max="2545" width="23.7109375" style="6" customWidth="1"/>
    <col min="2546" max="2546" width="34.85546875" style="6" customWidth="1"/>
    <col min="2547" max="2750" width="9.140625" style="6"/>
    <col min="2751" max="2751" width="4.5703125" style="6" customWidth="1"/>
    <col min="2752" max="2752" width="25.5703125" style="6" customWidth="1"/>
    <col min="2753" max="2758" width="0" style="6" hidden="1" customWidth="1"/>
    <col min="2759" max="2759" width="4.42578125" style="6" customWidth="1"/>
    <col min="2760" max="2760" width="6.7109375" style="6" customWidth="1"/>
    <col min="2761" max="2761" width="2.7109375" style="6" customWidth="1"/>
    <col min="2762" max="2762" width="10.140625" style="6" customWidth="1"/>
    <col min="2763" max="2763" width="4.42578125" style="6" customWidth="1"/>
    <col min="2764" max="2764" width="6.7109375" style="6" customWidth="1"/>
    <col min="2765" max="2765" width="0" style="6" hidden="1" customWidth="1"/>
    <col min="2766" max="2766" width="4.42578125" style="6" customWidth="1"/>
    <col min="2767" max="2767" width="6.7109375" style="6" customWidth="1"/>
    <col min="2768" max="2768" width="0" style="6" hidden="1" customWidth="1"/>
    <col min="2769" max="2769" width="4.42578125" style="6" customWidth="1"/>
    <col min="2770" max="2770" width="6.7109375" style="6" customWidth="1"/>
    <col min="2771" max="2771" width="0" style="6" hidden="1" customWidth="1"/>
    <col min="2772" max="2772" width="4.42578125" style="6" customWidth="1"/>
    <col min="2773" max="2773" width="6.7109375" style="6" customWidth="1"/>
    <col min="2774" max="2774" width="0" style="6" hidden="1" customWidth="1"/>
    <col min="2775" max="2775" width="4.42578125" style="6" customWidth="1"/>
    <col min="2776" max="2776" width="6.7109375" style="6" customWidth="1"/>
    <col min="2777" max="2777" width="0" style="6" hidden="1" customWidth="1"/>
    <col min="2778" max="2778" width="4.42578125" style="6" customWidth="1"/>
    <col min="2779" max="2779" width="6.7109375" style="6" customWidth="1"/>
    <col min="2780" max="2780" width="0" style="6" hidden="1" customWidth="1"/>
    <col min="2781" max="2781" width="4.42578125" style="6" customWidth="1"/>
    <col min="2782" max="2782" width="6.7109375" style="6" customWidth="1"/>
    <col min="2783" max="2783" width="0" style="6" hidden="1" customWidth="1"/>
    <col min="2784" max="2784" width="6.7109375" style="6" customWidth="1"/>
    <col min="2785" max="2788" width="5.28515625" style="6" customWidth="1"/>
    <col min="2789" max="2789" width="6.5703125" style="6" customWidth="1"/>
    <col min="2790" max="2791" width="11.42578125" style="6" customWidth="1"/>
    <col min="2792" max="2792" width="11.28515625" style="6" customWidth="1"/>
    <col min="2793" max="2793" width="8.5703125" style="6" customWidth="1"/>
    <col min="2794" max="2794" width="8.140625" style="6" customWidth="1"/>
    <col min="2795" max="2795" width="13.42578125" style="6" customWidth="1"/>
    <col min="2796" max="2796" width="12.42578125" style="6" customWidth="1"/>
    <col min="2797" max="2798" width="7.7109375" style="6" customWidth="1"/>
    <col min="2799" max="2800" width="6.42578125" style="6" customWidth="1"/>
    <col min="2801" max="2801" width="23.7109375" style="6" customWidth="1"/>
    <col min="2802" max="2802" width="34.85546875" style="6" customWidth="1"/>
    <col min="2803" max="3006" width="9.140625" style="6"/>
    <col min="3007" max="3007" width="4.5703125" style="6" customWidth="1"/>
    <col min="3008" max="3008" width="25.5703125" style="6" customWidth="1"/>
    <col min="3009" max="3014" width="0" style="6" hidden="1" customWidth="1"/>
    <col min="3015" max="3015" width="4.42578125" style="6" customWidth="1"/>
    <col min="3016" max="3016" width="6.7109375" style="6" customWidth="1"/>
    <col min="3017" max="3017" width="2.7109375" style="6" customWidth="1"/>
    <col min="3018" max="3018" width="10.140625" style="6" customWidth="1"/>
    <col min="3019" max="3019" width="4.42578125" style="6" customWidth="1"/>
    <col min="3020" max="3020" width="6.7109375" style="6" customWidth="1"/>
    <col min="3021" max="3021" width="0" style="6" hidden="1" customWidth="1"/>
    <col min="3022" max="3022" width="4.42578125" style="6" customWidth="1"/>
    <col min="3023" max="3023" width="6.7109375" style="6" customWidth="1"/>
    <col min="3024" max="3024" width="0" style="6" hidden="1" customWidth="1"/>
    <col min="3025" max="3025" width="4.42578125" style="6" customWidth="1"/>
    <col min="3026" max="3026" width="6.7109375" style="6" customWidth="1"/>
    <col min="3027" max="3027" width="0" style="6" hidden="1" customWidth="1"/>
    <col min="3028" max="3028" width="4.42578125" style="6" customWidth="1"/>
    <col min="3029" max="3029" width="6.7109375" style="6" customWidth="1"/>
    <col min="3030" max="3030" width="0" style="6" hidden="1" customWidth="1"/>
    <col min="3031" max="3031" width="4.42578125" style="6" customWidth="1"/>
    <col min="3032" max="3032" width="6.7109375" style="6" customWidth="1"/>
    <col min="3033" max="3033" width="0" style="6" hidden="1" customWidth="1"/>
    <col min="3034" max="3034" width="4.42578125" style="6" customWidth="1"/>
    <col min="3035" max="3035" width="6.7109375" style="6" customWidth="1"/>
    <col min="3036" max="3036" width="0" style="6" hidden="1" customWidth="1"/>
    <col min="3037" max="3037" width="4.42578125" style="6" customWidth="1"/>
    <col min="3038" max="3038" width="6.7109375" style="6" customWidth="1"/>
    <col min="3039" max="3039" width="0" style="6" hidden="1" customWidth="1"/>
    <col min="3040" max="3040" width="6.7109375" style="6" customWidth="1"/>
    <col min="3041" max="3044" width="5.28515625" style="6" customWidth="1"/>
    <col min="3045" max="3045" width="6.5703125" style="6" customWidth="1"/>
    <col min="3046" max="3047" width="11.42578125" style="6" customWidth="1"/>
    <col min="3048" max="3048" width="11.28515625" style="6" customWidth="1"/>
    <col min="3049" max="3049" width="8.5703125" style="6" customWidth="1"/>
    <col min="3050" max="3050" width="8.140625" style="6" customWidth="1"/>
    <col min="3051" max="3051" width="13.42578125" style="6" customWidth="1"/>
    <col min="3052" max="3052" width="12.42578125" style="6" customWidth="1"/>
    <col min="3053" max="3054" width="7.7109375" style="6" customWidth="1"/>
    <col min="3055" max="3056" width="6.42578125" style="6" customWidth="1"/>
    <col min="3057" max="3057" width="23.7109375" style="6" customWidth="1"/>
    <col min="3058" max="3058" width="34.85546875" style="6" customWidth="1"/>
    <col min="3059" max="3262" width="9.140625" style="6"/>
    <col min="3263" max="3263" width="4.5703125" style="6" customWidth="1"/>
    <col min="3264" max="3264" width="25.5703125" style="6" customWidth="1"/>
    <col min="3265" max="3270" width="0" style="6" hidden="1" customWidth="1"/>
    <col min="3271" max="3271" width="4.42578125" style="6" customWidth="1"/>
    <col min="3272" max="3272" width="6.7109375" style="6" customWidth="1"/>
    <col min="3273" max="3273" width="2.7109375" style="6" customWidth="1"/>
    <col min="3274" max="3274" width="10.140625" style="6" customWidth="1"/>
    <col min="3275" max="3275" width="4.42578125" style="6" customWidth="1"/>
    <col min="3276" max="3276" width="6.7109375" style="6" customWidth="1"/>
    <col min="3277" max="3277" width="0" style="6" hidden="1" customWidth="1"/>
    <col min="3278" max="3278" width="4.42578125" style="6" customWidth="1"/>
    <col min="3279" max="3279" width="6.7109375" style="6" customWidth="1"/>
    <col min="3280" max="3280" width="0" style="6" hidden="1" customWidth="1"/>
    <col min="3281" max="3281" width="4.42578125" style="6" customWidth="1"/>
    <col min="3282" max="3282" width="6.7109375" style="6" customWidth="1"/>
    <col min="3283" max="3283" width="0" style="6" hidden="1" customWidth="1"/>
    <col min="3284" max="3284" width="4.42578125" style="6" customWidth="1"/>
    <col min="3285" max="3285" width="6.7109375" style="6" customWidth="1"/>
    <col min="3286" max="3286" width="0" style="6" hidden="1" customWidth="1"/>
    <col min="3287" max="3287" width="4.42578125" style="6" customWidth="1"/>
    <col min="3288" max="3288" width="6.7109375" style="6" customWidth="1"/>
    <col min="3289" max="3289" width="0" style="6" hidden="1" customWidth="1"/>
    <col min="3290" max="3290" width="4.42578125" style="6" customWidth="1"/>
    <col min="3291" max="3291" width="6.7109375" style="6" customWidth="1"/>
    <col min="3292" max="3292" width="0" style="6" hidden="1" customWidth="1"/>
    <col min="3293" max="3293" width="4.42578125" style="6" customWidth="1"/>
    <col min="3294" max="3294" width="6.7109375" style="6" customWidth="1"/>
    <col min="3295" max="3295" width="0" style="6" hidden="1" customWidth="1"/>
    <col min="3296" max="3296" width="6.7109375" style="6" customWidth="1"/>
    <col min="3297" max="3300" width="5.28515625" style="6" customWidth="1"/>
    <col min="3301" max="3301" width="6.5703125" style="6" customWidth="1"/>
    <col min="3302" max="3303" width="11.42578125" style="6" customWidth="1"/>
    <col min="3304" max="3304" width="11.28515625" style="6" customWidth="1"/>
    <col min="3305" max="3305" width="8.5703125" style="6" customWidth="1"/>
    <col min="3306" max="3306" width="8.140625" style="6" customWidth="1"/>
    <col min="3307" max="3307" width="13.42578125" style="6" customWidth="1"/>
    <col min="3308" max="3308" width="12.42578125" style="6" customWidth="1"/>
    <col min="3309" max="3310" width="7.7109375" style="6" customWidth="1"/>
    <col min="3311" max="3312" width="6.42578125" style="6" customWidth="1"/>
    <col min="3313" max="3313" width="23.7109375" style="6" customWidth="1"/>
    <col min="3314" max="3314" width="34.85546875" style="6" customWidth="1"/>
    <col min="3315" max="3518" width="9.140625" style="6"/>
    <col min="3519" max="3519" width="4.5703125" style="6" customWidth="1"/>
    <col min="3520" max="3520" width="25.5703125" style="6" customWidth="1"/>
    <col min="3521" max="3526" width="0" style="6" hidden="1" customWidth="1"/>
    <col min="3527" max="3527" width="4.42578125" style="6" customWidth="1"/>
    <col min="3528" max="3528" width="6.7109375" style="6" customWidth="1"/>
    <col min="3529" max="3529" width="2.7109375" style="6" customWidth="1"/>
    <col min="3530" max="3530" width="10.140625" style="6" customWidth="1"/>
    <col min="3531" max="3531" width="4.42578125" style="6" customWidth="1"/>
    <col min="3532" max="3532" width="6.7109375" style="6" customWidth="1"/>
    <col min="3533" max="3533" width="0" style="6" hidden="1" customWidth="1"/>
    <col min="3534" max="3534" width="4.42578125" style="6" customWidth="1"/>
    <col min="3535" max="3535" width="6.7109375" style="6" customWidth="1"/>
    <col min="3536" max="3536" width="0" style="6" hidden="1" customWidth="1"/>
    <col min="3537" max="3537" width="4.42578125" style="6" customWidth="1"/>
    <col min="3538" max="3538" width="6.7109375" style="6" customWidth="1"/>
    <col min="3539" max="3539" width="0" style="6" hidden="1" customWidth="1"/>
    <col min="3540" max="3540" width="4.42578125" style="6" customWidth="1"/>
    <col min="3541" max="3541" width="6.7109375" style="6" customWidth="1"/>
    <col min="3542" max="3542" width="0" style="6" hidden="1" customWidth="1"/>
    <col min="3543" max="3543" width="4.42578125" style="6" customWidth="1"/>
    <col min="3544" max="3544" width="6.7109375" style="6" customWidth="1"/>
    <col min="3545" max="3545" width="0" style="6" hidden="1" customWidth="1"/>
    <col min="3546" max="3546" width="4.42578125" style="6" customWidth="1"/>
    <col min="3547" max="3547" width="6.7109375" style="6" customWidth="1"/>
    <col min="3548" max="3548" width="0" style="6" hidden="1" customWidth="1"/>
    <col min="3549" max="3549" width="4.42578125" style="6" customWidth="1"/>
    <col min="3550" max="3550" width="6.7109375" style="6" customWidth="1"/>
    <col min="3551" max="3551" width="0" style="6" hidden="1" customWidth="1"/>
    <col min="3552" max="3552" width="6.7109375" style="6" customWidth="1"/>
    <col min="3553" max="3556" width="5.28515625" style="6" customWidth="1"/>
    <col min="3557" max="3557" width="6.5703125" style="6" customWidth="1"/>
    <col min="3558" max="3559" width="11.42578125" style="6" customWidth="1"/>
    <col min="3560" max="3560" width="11.28515625" style="6" customWidth="1"/>
    <col min="3561" max="3561" width="8.5703125" style="6" customWidth="1"/>
    <col min="3562" max="3562" width="8.140625" style="6" customWidth="1"/>
    <col min="3563" max="3563" width="13.42578125" style="6" customWidth="1"/>
    <col min="3564" max="3564" width="12.42578125" style="6" customWidth="1"/>
    <col min="3565" max="3566" width="7.7109375" style="6" customWidth="1"/>
    <col min="3567" max="3568" width="6.42578125" style="6" customWidth="1"/>
    <col min="3569" max="3569" width="23.7109375" style="6" customWidth="1"/>
    <col min="3570" max="3570" width="34.85546875" style="6" customWidth="1"/>
    <col min="3571" max="3774" width="9.140625" style="6"/>
    <col min="3775" max="3775" width="4.5703125" style="6" customWidth="1"/>
    <col min="3776" max="3776" width="25.5703125" style="6" customWidth="1"/>
    <col min="3777" max="3782" width="0" style="6" hidden="1" customWidth="1"/>
    <col min="3783" max="3783" width="4.42578125" style="6" customWidth="1"/>
    <col min="3784" max="3784" width="6.7109375" style="6" customWidth="1"/>
    <col min="3785" max="3785" width="2.7109375" style="6" customWidth="1"/>
    <col min="3786" max="3786" width="10.140625" style="6" customWidth="1"/>
    <col min="3787" max="3787" width="4.42578125" style="6" customWidth="1"/>
    <col min="3788" max="3788" width="6.7109375" style="6" customWidth="1"/>
    <col min="3789" max="3789" width="0" style="6" hidden="1" customWidth="1"/>
    <col min="3790" max="3790" width="4.42578125" style="6" customWidth="1"/>
    <col min="3791" max="3791" width="6.7109375" style="6" customWidth="1"/>
    <col min="3792" max="3792" width="0" style="6" hidden="1" customWidth="1"/>
    <col min="3793" max="3793" width="4.42578125" style="6" customWidth="1"/>
    <col min="3794" max="3794" width="6.7109375" style="6" customWidth="1"/>
    <col min="3795" max="3795" width="0" style="6" hidden="1" customWidth="1"/>
    <col min="3796" max="3796" width="4.42578125" style="6" customWidth="1"/>
    <col min="3797" max="3797" width="6.7109375" style="6" customWidth="1"/>
    <col min="3798" max="3798" width="0" style="6" hidden="1" customWidth="1"/>
    <col min="3799" max="3799" width="4.42578125" style="6" customWidth="1"/>
    <col min="3800" max="3800" width="6.7109375" style="6" customWidth="1"/>
    <col min="3801" max="3801" width="0" style="6" hidden="1" customWidth="1"/>
    <col min="3802" max="3802" width="4.42578125" style="6" customWidth="1"/>
    <col min="3803" max="3803" width="6.7109375" style="6" customWidth="1"/>
    <col min="3804" max="3804" width="0" style="6" hidden="1" customWidth="1"/>
    <col min="3805" max="3805" width="4.42578125" style="6" customWidth="1"/>
    <col min="3806" max="3806" width="6.7109375" style="6" customWidth="1"/>
    <col min="3807" max="3807" width="0" style="6" hidden="1" customWidth="1"/>
    <col min="3808" max="3808" width="6.7109375" style="6" customWidth="1"/>
    <col min="3809" max="3812" width="5.28515625" style="6" customWidth="1"/>
    <col min="3813" max="3813" width="6.5703125" style="6" customWidth="1"/>
    <col min="3814" max="3815" width="11.42578125" style="6" customWidth="1"/>
    <col min="3816" max="3816" width="11.28515625" style="6" customWidth="1"/>
    <col min="3817" max="3817" width="8.5703125" style="6" customWidth="1"/>
    <col min="3818" max="3818" width="8.140625" style="6" customWidth="1"/>
    <col min="3819" max="3819" width="13.42578125" style="6" customWidth="1"/>
    <col min="3820" max="3820" width="12.42578125" style="6" customWidth="1"/>
    <col min="3821" max="3822" width="7.7109375" style="6" customWidth="1"/>
    <col min="3823" max="3824" width="6.42578125" style="6" customWidth="1"/>
    <col min="3825" max="3825" width="23.7109375" style="6" customWidth="1"/>
    <col min="3826" max="3826" width="34.85546875" style="6" customWidth="1"/>
    <col min="3827" max="4030" width="9.140625" style="6"/>
    <col min="4031" max="4031" width="4.5703125" style="6" customWidth="1"/>
    <col min="4032" max="4032" width="25.5703125" style="6" customWidth="1"/>
    <col min="4033" max="4038" width="0" style="6" hidden="1" customWidth="1"/>
    <col min="4039" max="4039" width="4.42578125" style="6" customWidth="1"/>
    <col min="4040" max="4040" width="6.7109375" style="6" customWidth="1"/>
    <col min="4041" max="4041" width="2.7109375" style="6" customWidth="1"/>
    <col min="4042" max="4042" width="10.140625" style="6" customWidth="1"/>
    <col min="4043" max="4043" width="4.42578125" style="6" customWidth="1"/>
    <col min="4044" max="4044" width="6.7109375" style="6" customWidth="1"/>
    <col min="4045" max="4045" width="0" style="6" hidden="1" customWidth="1"/>
    <col min="4046" max="4046" width="4.42578125" style="6" customWidth="1"/>
    <col min="4047" max="4047" width="6.7109375" style="6" customWidth="1"/>
    <col min="4048" max="4048" width="0" style="6" hidden="1" customWidth="1"/>
    <col min="4049" max="4049" width="4.42578125" style="6" customWidth="1"/>
    <col min="4050" max="4050" width="6.7109375" style="6" customWidth="1"/>
    <col min="4051" max="4051" width="0" style="6" hidden="1" customWidth="1"/>
    <col min="4052" max="4052" width="4.42578125" style="6" customWidth="1"/>
    <col min="4053" max="4053" width="6.7109375" style="6" customWidth="1"/>
    <col min="4054" max="4054" width="0" style="6" hidden="1" customWidth="1"/>
    <col min="4055" max="4055" width="4.42578125" style="6" customWidth="1"/>
    <col min="4056" max="4056" width="6.7109375" style="6" customWidth="1"/>
    <col min="4057" max="4057" width="0" style="6" hidden="1" customWidth="1"/>
    <col min="4058" max="4058" width="4.42578125" style="6" customWidth="1"/>
    <col min="4059" max="4059" width="6.7109375" style="6" customWidth="1"/>
    <col min="4060" max="4060" width="0" style="6" hidden="1" customWidth="1"/>
    <col min="4061" max="4061" width="4.42578125" style="6" customWidth="1"/>
    <col min="4062" max="4062" width="6.7109375" style="6" customWidth="1"/>
    <col min="4063" max="4063" width="0" style="6" hidden="1" customWidth="1"/>
    <col min="4064" max="4064" width="6.7109375" style="6" customWidth="1"/>
    <col min="4065" max="4068" width="5.28515625" style="6" customWidth="1"/>
    <col min="4069" max="4069" width="6.5703125" style="6" customWidth="1"/>
    <col min="4070" max="4071" width="11.42578125" style="6" customWidth="1"/>
    <col min="4072" max="4072" width="11.28515625" style="6" customWidth="1"/>
    <col min="4073" max="4073" width="8.5703125" style="6" customWidth="1"/>
    <col min="4074" max="4074" width="8.140625" style="6" customWidth="1"/>
    <col min="4075" max="4075" width="13.42578125" style="6" customWidth="1"/>
    <col min="4076" max="4076" width="12.42578125" style="6" customWidth="1"/>
    <col min="4077" max="4078" width="7.7109375" style="6" customWidth="1"/>
    <col min="4079" max="4080" width="6.42578125" style="6" customWidth="1"/>
    <col min="4081" max="4081" width="23.7109375" style="6" customWidth="1"/>
    <col min="4082" max="4082" width="34.85546875" style="6" customWidth="1"/>
    <col min="4083" max="4286" width="9.140625" style="6"/>
    <col min="4287" max="4287" width="4.5703125" style="6" customWidth="1"/>
    <col min="4288" max="4288" width="25.5703125" style="6" customWidth="1"/>
    <col min="4289" max="4294" width="0" style="6" hidden="1" customWidth="1"/>
    <col min="4295" max="4295" width="4.42578125" style="6" customWidth="1"/>
    <col min="4296" max="4296" width="6.7109375" style="6" customWidth="1"/>
    <col min="4297" max="4297" width="2.7109375" style="6" customWidth="1"/>
    <col min="4298" max="4298" width="10.140625" style="6" customWidth="1"/>
    <col min="4299" max="4299" width="4.42578125" style="6" customWidth="1"/>
    <col min="4300" max="4300" width="6.7109375" style="6" customWidth="1"/>
    <col min="4301" max="4301" width="0" style="6" hidden="1" customWidth="1"/>
    <col min="4302" max="4302" width="4.42578125" style="6" customWidth="1"/>
    <col min="4303" max="4303" width="6.7109375" style="6" customWidth="1"/>
    <col min="4304" max="4304" width="0" style="6" hidden="1" customWidth="1"/>
    <col min="4305" max="4305" width="4.42578125" style="6" customWidth="1"/>
    <col min="4306" max="4306" width="6.7109375" style="6" customWidth="1"/>
    <col min="4307" max="4307" width="0" style="6" hidden="1" customWidth="1"/>
    <col min="4308" max="4308" width="4.42578125" style="6" customWidth="1"/>
    <col min="4309" max="4309" width="6.7109375" style="6" customWidth="1"/>
    <col min="4310" max="4310" width="0" style="6" hidden="1" customWidth="1"/>
    <col min="4311" max="4311" width="4.42578125" style="6" customWidth="1"/>
    <col min="4312" max="4312" width="6.7109375" style="6" customWidth="1"/>
    <col min="4313" max="4313" width="0" style="6" hidden="1" customWidth="1"/>
    <col min="4314" max="4314" width="4.42578125" style="6" customWidth="1"/>
    <col min="4315" max="4315" width="6.7109375" style="6" customWidth="1"/>
    <col min="4316" max="4316" width="0" style="6" hidden="1" customWidth="1"/>
    <col min="4317" max="4317" width="4.42578125" style="6" customWidth="1"/>
    <col min="4318" max="4318" width="6.7109375" style="6" customWidth="1"/>
    <col min="4319" max="4319" width="0" style="6" hidden="1" customWidth="1"/>
    <col min="4320" max="4320" width="6.7109375" style="6" customWidth="1"/>
    <col min="4321" max="4324" width="5.28515625" style="6" customWidth="1"/>
    <col min="4325" max="4325" width="6.5703125" style="6" customWidth="1"/>
    <col min="4326" max="4327" width="11.42578125" style="6" customWidth="1"/>
    <col min="4328" max="4328" width="11.28515625" style="6" customWidth="1"/>
    <col min="4329" max="4329" width="8.5703125" style="6" customWidth="1"/>
    <col min="4330" max="4330" width="8.140625" style="6" customWidth="1"/>
    <col min="4331" max="4331" width="13.42578125" style="6" customWidth="1"/>
    <col min="4332" max="4332" width="12.42578125" style="6" customWidth="1"/>
    <col min="4333" max="4334" width="7.7109375" style="6" customWidth="1"/>
    <col min="4335" max="4336" width="6.42578125" style="6" customWidth="1"/>
    <col min="4337" max="4337" width="23.7109375" style="6" customWidth="1"/>
    <col min="4338" max="4338" width="34.85546875" style="6" customWidth="1"/>
    <col min="4339" max="4542" width="9.140625" style="6"/>
    <col min="4543" max="4543" width="4.5703125" style="6" customWidth="1"/>
    <col min="4544" max="4544" width="25.5703125" style="6" customWidth="1"/>
    <col min="4545" max="4550" width="0" style="6" hidden="1" customWidth="1"/>
    <col min="4551" max="4551" width="4.42578125" style="6" customWidth="1"/>
    <col min="4552" max="4552" width="6.7109375" style="6" customWidth="1"/>
    <col min="4553" max="4553" width="2.7109375" style="6" customWidth="1"/>
    <col min="4554" max="4554" width="10.140625" style="6" customWidth="1"/>
    <col min="4555" max="4555" width="4.42578125" style="6" customWidth="1"/>
    <col min="4556" max="4556" width="6.7109375" style="6" customWidth="1"/>
    <col min="4557" max="4557" width="0" style="6" hidden="1" customWidth="1"/>
    <col min="4558" max="4558" width="4.42578125" style="6" customWidth="1"/>
    <col min="4559" max="4559" width="6.7109375" style="6" customWidth="1"/>
    <col min="4560" max="4560" width="0" style="6" hidden="1" customWidth="1"/>
    <col min="4561" max="4561" width="4.42578125" style="6" customWidth="1"/>
    <col min="4562" max="4562" width="6.7109375" style="6" customWidth="1"/>
    <col min="4563" max="4563" width="0" style="6" hidden="1" customWidth="1"/>
    <col min="4564" max="4564" width="4.42578125" style="6" customWidth="1"/>
    <col min="4565" max="4565" width="6.7109375" style="6" customWidth="1"/>
    <col min="4566" max="4566" width="0" style="6" hidden="1" customWidth="1"/>
    <col min="4567" max="4567" width="4.42578125" style="6" customWidth="1"/>
    <col min="4568" max="4568" width="6.7109375" style="6" customWidth="1"/>
    <col min="4569" max="4569" width="0" style="6" hidden="1" customWidth="1"/>
    <col min="4570" max="4570" width="4.42578125" style="6" customWidth="1"/>
    <col min="4571" max="4571" width="6.7109375" style="6" customWidth="1"/>
    <col min="4572" max="4572" width="0" style="6" hidden="1" customWidth="1"/>
    <col min="4573" max="4573" width="4.42578125" style="6" customWidth="1"/>
    <col min="4574" max="4574" width="6.7109375" style="6" customWidth="1"/>
    <col min="4575" max="4575" width="0" style="6" hidden="1" customWidth="1"/>
    <col min="4576" max="4576" width="6.7109375" style="6" customWidth="1"/>
    <col min="4577" max="4580" width="5.28515625" style="6" customWidth="1"/>
    <col min="4581" max="4581" width="6.5703125" style="6" customWidth="1"/>
    <col min="4582" max="4583" width="11.42578125" style="6" customWidth="1"/>
    <col min="4584" max="4584" width="11.28515625" style="6" customWidth="1"/>
    <col min="4585" max="4585" width="8.5703125" style="6" customWidth="1"/>
    <col min="4586" max="4586" width="8.140625" style="6" customWidth="1"/>
    <col min="4587" max="4587" width="13.42578125" style="6" customWidth="1"/>
    <col min="4588" max="4588" width="12.42578125" style="6" customWidth="1"/>
    <col min="4589" max="4590" width="7.7109375" style="6" customWidth="1"/>
    <col min="4591" max="4592" width="6.42578125" style="6" customWidth="1"/>
    <col min="4593" max="4593" width="23.7109375" style="6" customWidth="1"/>
    <col min="4594" max="4594" width="34.85546875" style="6" customWidth="1"/>
    <col min="4595" max="4798" width="9.140625" style="6"/>
    <col min="4799" max="4799" width="4.5703125" style="6" customWidth="1"/>
    <col min="4800" max="4800" width="25.5703125" style="6" customWidth="1"/>
    <col min="4801" max="4806" width="0" style="6" hidden="1" customWidth="1"/>
    <col min="4807" max="4807" width="4.42578125" style="6" customWidth="1"/>
    <col min="4808" max="4808" width="6.7109375" style="6" customWidth="1"/>
    <col min="4809" max="4809" width="2.7109375" style="6" customWidth="1"/>
    <col min="4810" max="4810" width="10.140625" style="6" customWidth="1"/>
    <col min="4811" max="4811" width="4.42578125" style="6" customWidth="1"/>
    <col min="4812" max="4812" width="6.7109375" style="6" customWidth="1"/>
    <col min="4813" max="4813" width="0" style="6" hidden="1" customWidth="1"/>
    <col min="4814" max="4814" width="4.42578125" style="6" customWidth="1"/>
    <col min="4815" max="4815" width="6.7109375" style="6" customWidth="1"/>
    <col min="4816" max="4816" width="0" style="6" hidden="1" customWidth="1"/>
    <col min="4817" max="4817" width="4.42578125" style="6" customWidth="1"/>
    <col min="4818" max="4818" width="6.7109375" style="6" customWidth="1"/>
    <col min="4819" max="4819" width="0" style="6" hidden="1" customWidth="1"/>
    <col min="4820" max="4820" width="4.42578125" style="6" customWidth="1"/>
    <col min="4821" max="4821" width="6.7109375" style="6" customWidth="1"/>
    <col min="4822" max="4822" width="0" style="6" hidden="1" customWidth="1"/>
    <col min="4823" max="4823" width="4.42578125" style="6" customWidth="1"/>
    <col min="4824" max="4824" width="6.7109375" style="6" customWidth="1"/>
    <col min="4825" max="4825" width="0" style="6" hidden="1" customWidth="1"/>
    <col min="4826" max="4826" width="4.42578125" style="6" customWidth="1"/>
    <col min="4827" max="4827" width="6.7109375" style="6" customWidth="1"/>
    <col min="4828" max="4828" width="0" style="6" hidden="1" customWidth="1"/>
    <col min="4829" max="4829" width="4.42578125" style="6" customWidth="1"/>
    <col min="4830" max="4830" width="6.7109375" style="6" customWidth="1"/>
    <col min="4831" max="4831" width="0" style="6" hidden="1" customWidth="1"/>
    <col min="4832" max="4832" width="6.7109375" style="6" customWidth="1"/>
    <col min="4833" max="4836" width="5.28515625" style="6" customWidth="1"/>
    <col min="4837" max="4837" width="6.5703125" style="6" customWidth="1"/>
    <col min="4838" max="4839" width="11.42578125" style="6" customWidth="1"/>
    <col min="4840" max="4840" width="11.28515625" style="6" customWidth="1"/>
    <col min="4841" max="4841" width="8.5703125" style="6" customWidth="1"/>
    <col min="4842" max="4842" width="8.140625" style="6" customWidth="1"/>
    <col min="4843" max="4843" width="13.42578125" style="6" customWidth="1"/>
    <col min="4844" max="4844" width="12.42578125" style="6" customWidth="1"/>
    <col min="4845" max="4846" width="7.7109375" style="6" customWidth="1"/>
    <col min="4847" max="4848" width="6.42578125" style="6" customWidth="1"/>
    <col min="4849" max="4849" width="23.7109375" style="6" customWidth="1"/>
    <col min="4850" max="4850" width="34.85546875" style="6" customWidth="1"/>
    <col min="4851" max="5054" width="9.140625" style="6"/>
    <col min="5055" max="5055" width="4.5703125" style="6" customWidth="1"/>
    <col min="5056" max="5056" width="25.5703125" style="6" customWidth="1"/>
    <col min="5057" max="5062" width="0" style="6" hidden="1" customWidth="1"/>
    <col min="5063" max="5063" width="4.42578125" style="6" customWidth="1"/>
    <col min="5064" max="5064" width="6.7109375" style="6" customWidth="1"/>
    <col min="5065" max="5065" width="2.7109375" style="6" customWidth="1"/>
    <col min="5066" max="5066" width="10.140625" style="6" customWidth="1"/>
    <col min="5067" max="5067" width="4.42578125" style="6" customWidth="1"/>
    <col min="5068" max="5068" width="6.7109375" style="6" customWidth="1"/>
    <col min="5069" max="5069" width="0" style="6" hidden="1" customWidth="1"/>
    <col min="5070" max="5070" width="4.42578125" style="6" customWidth="1"/>
    <col min="5071" max="5071" width="6.7109375" style="6" customWidth="1"/>
    <col min="5072" max="5072" width="0" style="6" hidden="1" customWidth="1"/>
    <col min="5073" max="5073" width="4.42578125" style="6" customWidth="1"/>
    <col min="5074" max="5074" width="6.7109375" style="6" customWidth="1"/>
    <col min="5075" max="5075" width="0" style="6" hidden="1" customWidth="1"/>
    <col min="5076" max="5076" width="4.42578125" style="6" customWidth="1"/>
    <col min="5077" max="5077" width="6.7109375" style="6" customWidth="1"/>
    <col min="5078" max="5078" width="0" style="6" hidden="1" customWidth="1"/>
    <col min="5079" max="5079" width="4.42578125" style="6" customWidth="1"/>
    <col min="5080" max="5080" width="6.7109375" style="6" customWidth="1"/>
    <col min="5081" max="5081" width="0" style="6" hidden="1" customWidth="1"/>
    <col min="5082" max="5082" width="4.42578125" style="6" customWidth="1"/>
    <col min="5083" max="5083" width="6.7109375" style="6" customWidth="1"/>
    <col min="5084" max="5084" width="0" style="6" hidden="1" customWidth="1"/>
    <col min="5085" max="5085" width="4.42578125" style="6" customWidth="1"/>
    <col min="5086" max="5086" width="6.7109375" style="6" customWidth="1"/>
    <col min="5087" max="5087" width="0" style="6" hidden="1" customWidth="1"/>
    <col min="5088" max="5088" width="6.7109375" style="6" customWidth="1"/>
    <col min="5089" max="5092" width="5.28515625" style="6" customWidth="1"/>
    <col min="5093" max="5093" width="6.5703125" style="6" customWidth="1"/>
    <col min="5094" max="5095" width="11.42578125" style="6" customWidth="1"/>
    <col min="5096" max="5096" width="11.28515625" style="6" customWidth="1"/>
    <col min="5097" max="5097" width="8.5703125" style="6" customWidth="1"/>
    <col min="5098" max="5098" width="8.140625" style="6" customWidth="1"/>
    <col min="5099" max="5099" width="13.42578125" style="6" customWidth="1"/>
    <col min="5100" max="5100" width="12.42578125" style="6" customWidth="1"/>
    <col min="5101" max="5102" width="7.7109375" style="6" customWidth="1"/>
    <col min="5103" max="5104" width="6.42578125" style="6" customWidth="1"/>
    <col min="5105" max="5105" width="23.7109375" style="6" customWidth="1"/>
    <col min="5106" max="5106" width="34.85546875" style="6" customWidth="1"/>
    <col min="5107" max="5310" width="9.140625" style="6"/>
    <col min="5311" max="5311" width="4.5703125" style="6" customWidth="1"/>
    <col min="5312" max="5312" width="25.5703125" style="6" customWidth="1"/>
    <col min="5313" max="5318" width="0" style="6" hidden="1" customWidth="1"/>
    <col min="5319" max="5319" width="4.42578125" style="6" customWidth="1"/>
    <col min="5320" max="5320" width="6.7109375" style="6" customWidth="1"/>
    <col min="5321" max="5321" width="2.7109375" style="6" customWidth="1"/>
    <col min="5322" max="5322" width="10.140625" style="6" customWidth="1"/>
    <col min="5323" max="5323" width="4.42578125" style="6" customWidth="1"/>
    <col min="5324" max="5324" width="6.7109375" style="6" customWidth="1"/>
    <col min="5325" max="5325" width="0" style="6" hidden="1" customWidth="1"/>
    <col min="5326" max="5326" width="4.42578125" style="6" customWidth="1"/>
    <col min="5327" max="5327" width="6.7109375" style="6" customWidth="1"/>
    <col min="5328" max="5328" width="0" style="6" hidden="1" customWidth="1"/>
    <col min="5329" max="5329" width="4.42578125" style="6" customWidth="1"/>
    <col min="5330" max="5330" width="6.7109375" style="6" customWidth="1"/>
    <col min="5331" max="5331" width="0" style="6" hidden="1" customWidth="1"/>
    <col min="5332" max="5332" width="4.42578125" style="6" customWidth="1"/>
    <col min="5333" max="5333" width="6.7109375" style="6" customWidth="1"/>
    <col min="5334" max="5334" width="0" style="6" hidden="1" customWidth="1"/>
    <col min="5335" max="5335" width="4.42578125" style="6" customWidth="1"/>
    <col min="5336" max="5336" width="6.7109375" style="6" customWidth="1"/>
    <col min="5337" max="5337" width="0" style="6" hidden="1" customWidth="1"/>
    <col min="5338" max="5338" width="4.42578125" style="6" customWidth="1"/>
    <col min="5339" max="5339" width="6.7109375" style="6" customWidth="1"/>
    <col min="5340" max="5340" width="0" style="6" hidden="1" customWidth="1"/>
    <col min="5341" max="5341" width="4.42578125" style="6" customWidth="1"/>
    <col min="5342" max="5342" width="6.7109375" style="6" customWidth="1"/>
    <col min="5343" max="5343" width="0" style="6" hidden="1" customWidth="1"/>
    <col min="5344" max="5344" width="6.7109375" style="6" customWidth="1"/>
    <col min="5345" max="5348" width="5.28515625" style="6" customWidth="1"/>
    <col min="5349" max="5349" width="6.5703125" style="6" customWidth="1"/>
    <col min="5350" max="5351" width="11.42578125" style="6" customWidth="1"/>
    <col min="5352" max="5352" width="11.28515625" style="6" customWidth="1"/>
    <col min="5353" max="5353" width="8.5703125" style="6" customWidth="1"/>
    <col min="5354" max="5354" width="8.140625" style="6" customWidth="1"/>
    <col min="5355" max="5355" width="13.42578125" style="6" customWidth="1"/>
    <col min="5356" max="5356" width="12.42578125" style="6" customWidth="1"/>
    <col min="5357" max="5358" width="7.7109375" style="6" customWidth="1"/>
    <col min="5359" max="5360" width="6.42578125" style="6" customWidth="1"/>
    <col min="5361" max="5361" width="23.7109375" style="6" customWidth="1"/>
    <col min="5362" max="5362" width="34.85546875" style="6" customWidth="1"/>
    <col min="5363" max="5566" width="9.140625" style="6"/>
    <col min="5567" max="5567" width="4.5703125" style="6" customWidth="1"/>
    <col min="5568" max="5568" width="25.5703125" style="6" customWidth="1"/>
    <col min="5569" max="5574" width="0" style="6" hidden="1" customWidth="1"/>
    <col min="5575" max="5575" width="4.42578125" style="6" customWidth="1"/>
    <col min="5576" max="5576" width="6.7109375" style="6" customWidth="1"/>
    <col min="5577" max="5577" width="2.7109375" style="6" customWidth="1"/>
    <col min="5578" max="5578" width="10.140625" style="6" customWidth="1"/>
    <col min="5579" max="5579" width="4.42578125" style="6" customWidth="1"/>
    <col min="5580" max="5580" width="6.7109375" style="6" customWidth="1"/>
    <col min="5581" max="5581" width="0" style="6" hidden="1" customWidth="1"/>
    <col min="5582" max="5582" width="4.42578125" style="6" customWidth="1"/>
    <col min="5583" max="5583" width="6.7109375" style="6" customWidth="1"/>
    <col min="5584" max="5584" width="0" style="6" hidden="1" customWidth="1"/>
    <col min="5585" max="5585" width="4.42578125" style="6" customWidth="1"/>
    <col min="5586" max="5586" width="6.7109375" style="6" customWidth="1"/>
    <col min="5587" max="5587" width="0" style="6" hidden="1" customWidth="1"/>
    <col min="5588" max="5588" width="4.42578125" style="6" customWidth="1"/>
    <col min="5589" max="5589" width="6.7109375" style="6" customWidth="1"/>
    <col min="5590" max="5590" width="0" style="6" hidden="1" customWidth="1"/>
    <col min="5591" max="5591" width="4.42578125" style="6" customWidth="1"/>
    <col min="5592" max="5592" width="6.7109375" style="6" customWidth="1"/>
    <col min="5593" max="5593" width="0" style="6" hidden="1" customWidth="1"/>
    <col min="5594" max="5594" width="4.42578125" style="6" customWidth="1"/>
    <col min="5595" max="5595" width="6.7109375" style="6" customWidth="1"/>
    <col min="5596" max="5596" width="0" style="6" hidden="1" customWidth="1"/>
    <col min="5597" max="5597" width="4.42578125" style="6" customWidth="1"/>
    <col min="5598" max="5598" width="6.7109375" style="6" customWidth="1"/>
    <col min="5599" max="5599" width="0" style="6" hidden="1" customWidth="1"/>
    <col min="5600" max="5600" width="6.7109375" style="6" customWidth="1"/>
    <col min="5601" max="5604" width="5.28515625" style="6" customWidth="1"/>
    <col min="5605" max="5605" width="6.5703125" style="6" customWidth="1"/>
    <col min="5606" max="5607" width="11.42578125" style="6" customWidth="1"/>
    <col min="5608" max="5608" width="11.28515625" style="6" customWidth="1"/>
    <col min="5609" max="5609" width="8.5703125" style="6" customWidth="1"/>
    <col min="5610" max="5610" width="8.140625" style="6" customWidth="1"/>
    <col min="5611" max="5611" width="13.42578125" style="6" customWidth="1"/>
    <col min="5612" max="5612" width="12.42578125" style="6" customWidth="1"/>
    <col min="5613" max="5614" width="7.7109375" style="6" customWidth="1"/>
    <col min="5615" max="5616" width="6.42578125" style="6" customWidth="1"/>
    <col min="5617" max="5617" width="23.7109375" style="6" customWidth="1"/>
    <col min="5618" max="5618" width="34.85546875" style="6" customWidth="1"/>
    <col min="5619" max="5822" width="9.140625" style="6"/>
    <col min="5823" max="5823" width="4.5703125" style="6" customWidth="1"/>
    <col min="5824" max="5824" width="25.5703125" style="6" customWidth="1"/>
    <col min="5825" max="5830" width="0" style="6" hidden="1" customWidth="1"/>
    <col min="5831" max="5831" width="4.42578125" style="6" customWidth="1"/>
    <col min="5832" max="5832" width="6.7109375" style="6" customWidth="1"/>
    <col min="5833" max="5833" width="2.7109375" style="6" customWidth="1"/>
    <col min="5834" max="5834" width="10.140625" style="6" customWidth="1"/>
    <col min="5835" max="5835" width="4.42578125" style="6" customWidth="1"/>
    <col min="5836" max="5836" width="6.7109375" style="6" customWidth="1"/>
    <col min="5837" max="5837" width="0" style="6" hidden="1" customWidth="1"/>
    <col min="5838" max="5838" width="4.42578125" style="6" customWidth="1"/>
    <col min="5839" max="5839" width="6.7109375" style="6" customWidth="1"/>
    <col min="5840" max="5840" width="0" style="6" hidden="1" customWidth="1"/>
    <col min="5841" max="5841" width="4.42578125" style="6" customWidth="1"/>
    <col min="5842" max="5842" width="6.7109375" style="6" customWidth="1"/>
    <col min="5843" max="5843" width="0" style="6" hidden="1" customWidth="1"/>
    <col min="5844" max="5844" width="4.42578125" style="6" customWidth="1"/>
    <col min="5845" max="5845" width="6.7109375" style="6" customWidth="1"/>
    <col min="5846" max="5846" width="0" style="6" hidden="1" customWidth="1"/>
    <col min="5847" max="5847" width="4.42578125" style="6" customWidth="1"/>
    <col min="5848" max="5848" width="6.7109375" style="6" customWidth="1"/>
    <col min="5849" max="5849" width="0" style="6" hidden="1" customWidth="1"/>
    <col min="5850" max="5850" width="4.42578125" style="6" customWidth="1"/>
    <col min="5851" max="5851" width="6.7109375" style="6" customWidth="1"/>
    <col min="5852" max="5852" width="0" style="6" hidden="1" customWidth="1"/>
    <col min="5853" max="5853" width="4.42578125" style="6" customWidth="1"/>
    <col min="5854" max="5854" width="6.7109375" style="6" customWidth="1"/>
    <col min="5855" max="5855" width="0" style="6" hidden="1" customWidth="1"/>
    <col min="5856" max="5856" width="6.7109375" style="6" customWidth="1"/>
    <col min="5857" max="5860" width="5.28515625" style="6" customWidth="1"/>
    <col min="5861" max="5861" width="6.5703125" style="6" customWidth="1"/>
    <col min="5862" max="5863" width="11.42578125" style="6" customWidth="1"/>
    <col min="5864" max="5864" width="11.28515625" style="6" customWidth="1"/>
    <col min="5865" max="5865" width="8.5703125" style="6" customWidth="1"/>
    <col min="5866" max="5866" width="8.140625" style="6" customWidth="1"/>
    <col min="5867" max="5867" width="13.42578125" style="6" customWidth="1"/>
    <col min="5868" max="5868" width="12.42578125" style="6" customWidth="1"/>
    <col min="5869" max="5870" width="7.7109375" style="6" customWidth="1"/>
    <col min="5871" max="5872" width="6.42578125" style="6" customWidth="1"/>
    <col min="5873" max="5873" width="23.7109375" style="6" customWidth="1"/>
    <col min="5874" max="5874" width="34.85546875" style="6" customWidth="1"/>
    <col min="5875" max="6078" width="9.140625" style="6"/>
    <col min="6079" max="6079" width="4.5703125" style="6" customWidth="1"/>
    <col min="6080" max="6080" width="25.5703125" style="6" customWidth="1"/>
    <col min="6081" max="6086" width="0" style="6" hidden="1" customWidth="1"/>
    <col min="6087" max="6087" width="4.42578125" style="6" customWidth="1"/>
    <col min="6088" max="6088" width="6.7109375" style="6" customWidth="1"/>
    <col min="6089" max="6089" width="2.7109375" style="6" customWidth="1"/>
    <col min="6090" max="6090" width="10.140625" style="6" customWidth="1"/>
    <col min="6091" max="6091" width="4.42578125" style="6" customWidth="1"/>
    <col min="6092" max="6092" width="6.7109375" style="6" customWidth="1"/>
    <col min="6093" max="6093" width="0" style="6" hidden="1" customWidth="1"/>
    <col min="6094" max="6094" width="4.42578125" style="6" customWidth="1"/>
    <col min="6095" max="6095" width="6.7109375" style="6" customWidth="1"/>
    <col min="6096" max="6096" width="0" style="6" hidden="1" customWidth="1"/>
    <col min="6097" max="6097" width="4.42578125" style="6" customWidth="1"/>
    <col min="6098" max="6098" width="6.7109375" style="6" customWidth="1"/>
    <col min="6099" max="6099" width="0" style="6" hidden="1" customWidth="1"/>
    <col min="6100" max="6100" width="4.42578125" style="6" customWidth="1"/>
    <col min="6101" max="6101" width="6.7109375" style="6" customWidth="1"/>
    <col min="6102" max="6102" width="0" style="6" hidden="1" customWidth="1"/>
    <col min="6103" max="6103" width="4.42578125" style="6" customWidth="1"/>
    <col min="6104" max="6104" width="6.7109375" style="6" customWidth="1"/>
    <col min="6105" max="6105" width="0" style="6" hidden="1" customWidth="1"/>
    <col min="6106" max="6106" width="4.42578125" style="6" customWidth="1"/>
    <col min="6107" max="6107" width="6.7109375" style="6" customWidth="1"/>
    <col min="6108" max="6108" width="0" style="6" hidden="1" customWidth="1"/>
    <col min="6109" max="6109" width="4.42578125" style="6" customWidth="1"/>
    <col min="6110" max="6110" width="6.7109375" style="6" customWidth="1"/>
    <col min="6111" max="6111" width="0" style="6" hidden="1" customWidth="1"/>
    <col min="6112" max="6112" width="6.7109375" style="6" customWidth="1"/>
    <col min="6113" max="6116" width="5.28515625" style="6" customWidth="1"/>
    <col min="6117" max="6117" width="6.5703125" style="6" customWidth="1"/>
    <col min="6118" max="6119" width="11.42578125" style="6" customWidth="1"/>
    <col min="6120" max="6120" width="11.28515625" style="6" customWidth="1"/>
    <col min="6121" max="6121" width="8.5703125" style="6" customWidth="1"/>
    <col min="6122" max="6122" width="8.140625" style="6" customWidth="1"/>
    <col min="6123" max="6123" width="13.42578125" style="6" customWidth="1"/>
    <col min="6124" max="6124" width="12.42578125" style="6" customWidth="1"/>
    <col min="6125" max="6126" width="7.7109375" style="6" customWidth="1"/>
    <col min="6127" max="6128" width="6.42578125" style="6" customWidth="1"/>
    <col min="6129" max="6129" width="23.7109375" style="6" customWidth="1"/>
    <col min="6130" max="6130" width="34.85546875" style="6" customWidth="1"/>
    <col min="6131" max="6334" width="9.140625" style="6"/>
    <col min="6335" max="6335" width="4.5703125" style="6" customWidth="1"/>
    <col min="6336" max="6336" width="25.5703125" style="6" customWidth="1"/>
    <col min="6337" max="6342" width="0" style="6" hidden="1" customWidth="1"/>
    <col min="6343" max="6343" width="4.42578125" style="6" customWidth="1"/>
    <col min="6344" max="6344" width="6.7109375" style="6" customWidth="1"/>
    <col min="6345" max="6345" width="2.7109375" style="6" customWidth="1"/>
    <col min="6346" max="6346" width="10.140625" style="6" customWidth="1"/>
    <col min="6347" max="6347" width="4.42578125" style="6" customWidth="1"/>
    <col min="6348" max="6348" width="6.7109375" style="6" customWidth="1"/>
    <col min="6349" max="6349" width="0" style="6" hidden="1" customWidth="1"/>
    <col min="6350" max="6350" width="4.42578125" style="6" customWidth="1"/>
    <col min="6351" max="6351" width="6.7109375" style="6" customWidth="1"/>
    <col min="6352" max="6352" width="0" style="6" hidden="1" customWidth="1"/>
    <col min="6353" max="6353" width="4.42578125" style="6" customWidth="1"/>
    <col min="6354" max="6354" width="6.7109375" style="6" customWidth="1"/>
    <col min="6355" max="6355" width="0" style="6" hidden="1" customWidth="1"/>
    <col min="6356" max="6356" width="4.42578125" style="6" customWidth="1"/>
    <col min="6357" max="6357" width="6.7109375" style="6" customWidth="1"/>
    <col min="6358" max="6358" width="0" style="6" hidden="1" customWidth="1"/>
    <col min="6359" max="6359" width="4.42578125" style="6" customWidth="1"/>
    <col min="6360" max="6360" width="6.7109375" style="6" customWidth="1"/>
    <col min="6361" max="6361" width="0" style="6" hidden="1" customWidth="1"/>
    <col min="6362" max="6362" width="4.42578125" style="6" customWidth="1"/>
    <col min="6363" max="6363" width="6.7109375" style="6" customWidth="1"/>
    <col min="6364" max="6364" width="0" style="6" hidden="1" customWidth="1"/>
    <col min="6365" max="6365" width="4.42578125" style="6" customWidth="1"/>
    <col min="6366" max="6366" width="6.7109375" style="6" customWidth="1"/>
    <col min="6367" max="6367" width="0" style="6" hidden="1" customWidth="1"/>
    <col min="6368" max="6368" width="6.7109375" style="6" customWidth="1"/>
    <col min="6369" max="6372" width="5.28515625" style="6" customWidth="1"/>
    <col min="6373" max="6373" width="6.5703125" style="6" customWidth="1"/>
    <col min="6374" max="6375" width="11.42578125" style="6" customWidth="1"/>
    <col min="6376" max="6376" width="11.28515625" style="6" customWidth="1"/>
    <col min="6377" max="6377" width="8.5703125" style="6" customWidth="1"/>
    <col min="6378" max="6378" width="8.140625" style="6" customWidth="1"/>
    <col min="6379" max="6379" width="13.42578125" style="6" customWidth="1"/>
    <col min="6380" max="6380" width="12.42578125" style="6" customWidth="1"/>
    <col min="6381" max="6382" width="7.7109375" style="6" customWidth="1"/>
    <col min="6383" max="6384" width="6.42578125" style="6" customWidth="1"/>
    <col min="6385" max="6385" width="23.7109375" style="6" customWidth="1"/>
    <col min="6386" max="6386" width="34.85546875" style="6" customWidth="1"/>
    <col min="6387" max="6590" width="9.140625" style="6"/>
    <col min="6591" max="6591" width="4.5703125" style="6" customWidth="1"/>
    <col min="6592" max="6592" width="25.5703125" style="6" customWidth="1"/>
    <col min="6593" max="6598" width="0" style="6" hidden="1" customWidth="1"/>
    <col min="6599" max="6599" width="4.42578125" style="6" customWidth="1"/>
    <col min="6600" max="6600" width="6.7109375" style="6" customWidth="1"/>
    <col min="6601" max="6601" width="2.7109375" style="6" customWidth="1"/>
    <col min="6602" max="6602" width="10.140625" style="6" customWidth="1"/>
    <col min="6603" max="6603" width="4.42578125" style="6" customWidth="1"/>
    <col min="6604" max="6604" width="6.7109375" style="6" customWidth="1"/>
    <col min="6605" max="6605" width="0" style="6" hidden="1" customWidth="1"/>
    <col min="6606" max="6606" width="4.42578125" style="6" customWidth="1"/>
    <col min="6607" max="6607" width="6.7109375" style="6" customWidth="1"/>
    <col min="6608" max="6608" width="0" style="6" hidden="1" customWidth="1"/>
    <col min="6609" max="6609" width="4.42578125" style="6" customWidth="1"/>
    <col min="6610" max="6610" width="6.7109375" style="6" customWidth="1"/>
    <col min="6611" max="6611" width="0" style="6" hidden="1" customWidth="1"/>
    <col min="6612" max="6612" width="4.42578125" style="6" customWidth="1"/>
    <col min="6613" max="6613" width="6.7109375" style="6" customWidth="1"/>
    <col min="6614" max="6614" width="0" style="6" hidden="1" customWidth="1"/>
    <col min="6615" max="6615" width="4.42578125" style="6" customWidth="1"/>
    <col min="6616" max="6616" width="6.7109375" style="6" customWidth="1"/>
    <col min="6617" max="6617" width="0" style="6" hidden="1" customWidth="1"/>
    <col min="6618" max="6618" width="4.42578125" style="6" customWidth="1"/>
    <col min="6619" max="6619" width="6.7109375" style="6" customWidth="1"/>
    <col min="6620" max="6620" width="0" style="6" hidden="1" customWidth="1"/>
    <col min="6621" max="6621" width="4.42578125" style="6" customWidth="1"/>
    <col min="6622" max="6622" width="6.7109375" style="6" customWidth="1"/>
    <col min="6623" max="6623" width="0" style="6" hidden="1" customWidth="1"/>
    <col min="6624" max="6624" width="6.7109375" style="6" customWidth="1"/>
    <col min="6625" max="6628" width="5.28515625" style="6" customWidth="1"/>
    <col min="6629" max="6629" width="6.5703125" style="6" customWidth="1"/>
    <col min="6630" max="6631" width="11.42578125" style="6" customWidth="1"/>
    <col min="6632" max="6632" width="11.28515625" style="6" customWidth="1"/>
    <col min="6633" max="6633" width="8.5703125" style="6" customWidth="1"/>
    <col min="6634" max="6634" width="8.140625" style="6" customWidth="1"/>
    <col min="6635" max="6635" width="13.42578125" style="6" customWidth="1"/>
    <col min="6636" max="6636" width="12.42578125" style="6" customWidth="1"/>
    <col min="6637" max="6638" width="7.7109375" style="6" customWidth="1"/>
    <col min="6639" max="6640" width="6.42578125" style="6" customWidth="1"/>
    <col min="6641" max="6641" width="23.7109375" style="6" customWidth="1"/>
    <col min="6642" max="6642" width="34.85546875" style="6" customWidth="1"/>
    <col min="6643" max="6846" width="9.140625" style="6"/>
    <col min="6847" max="6847" width="4.5703125" style="6" customWidth="1"/>
    <col min="6848" max="6848" width="25.5703125" style="6" customWidth="1"/>
    <col min="6849" max="6854" width="0" style="6" hidden="1" customWidth="1"/>
    <col min="6855" max="6855" width="4.42578125" style="6" customWidth="1"/>
    <col min="6856" max="6856" width="6.7109375" style="6" customWidth="1"/>
    <col min="6857" max="6857" width="2.7109375" style="6" customWidth="1"/>
    <col min="6858" max="6858" width="10.140625" style="6" customWidth="1"/>
    <col min="6859" max="6859" width="4.42578125" style="6" customWidth="1"/>
    <col min="6860" max="6860" width="6.7109375" style="6" customWidth="1"/>
    <col min="6861" max="6861" width="0" style="6" hidden="1" customWidth="1"/>
    <col min="6862" max="6862" width="4.42578125" style="6" customWidth="1"/>
    <col min="6863" max="6863" width="6.7109375" style="6" customWidth="1"/>
    <col min="6864" max="6864" width="0" style="6" hidden="1" customWidth="1"/>
    <col min="6865" max="6865" width="4.42578125" style="6" customWidth="1"/>
    <col min="6866" max="6866" width="6.7109375" style="6" customWidth="1"/>
    <col min="6867" max="6867" width="0" style="6" hidden="1" customWidth="1"/>
    <col min="6868" max="6868" width="4.42578125" style="6" customWidth="1"/>
    <col min="6869" max="6869" width="6.7109375" style="6" customWidth="1"/>
    <col min="6870" max="6870" width="0" style="6" hidden="1" customWidth="1"/>
    <col min="6871" max="6871" width="4.42578125" style="6" customWidth="1"/>
    <col min="6872" max="6872" width="6.7109375" style="6" customWidth="1"/>
    <col min="6873" max="6873" width="0" style="6" hidden="1" customWidth="1"/>
    <col min="6874" max="6874" width="4.42578125" style="6" customWidth="1"/>
    <col min="6875" max="6875" width="6.7109375" style="6" customWidth="1"/>
    <col min="6876" max="6876" width="0" style="6" hidden="1" customWidth="1"/>
    <col min="6877" max="6877" width="4.42578125" style="6" customWidth="1"/>
    <col min="6878" max="6878" width="6.7109375" style="6" customWidth="1"/>
    <col min="6879" max="6879" width="0" style="6" hidden="1" customWidth="1"/>
    <col min="6880" max="6880" width="6.7109375" style="6" customWidth="1"/>
    <col min="6881" max="6884" width="5.28515625" style="6" customWidth="1"/>
    <col min="6885" max="6885" width="6.5703125" style="6" customWidth="1"/>
    <col min="6886" max="6887" width="11.42578125" style="6" customWidth="1"/>
    <col min="6888" max="6888" width="11.28515625" style="6" customWidth="1"/>
    <col min="6889" max="6889" width="8.5703125" style="6" customWidth="1"/>
    <col min="6890" max="6890" width="8.140625" style="6" customWidth="1"/>
    <col min="6891" max="6891" width="13.42578125" style="6" customWidth="1"/>
    <col min="6892" max="6892" width="12.42578125" style="6" customWidth="1"/>
    <col min="6893" max="6894" width="7.7109375" style="6" customWidth="1"/>
    <col min="6895" max="6896" width="6.42578125" style="6" customWidth="1"/>
    <col min="6897" max="6897" width="23.7109375" style="6" customWidth="1"/>
    <col min="6898" max="6898" width="34.85546875" style="6" customWidth="1"/>
    <col min="6899" max="7102" width="9.140625" style="6"/>
    <col min="7103" max="7103" width="4.5703125" style="6" customWidth="1"/>
    <col min="7104" max="7104" width="25.5703125" style="6" customWidth="1"/>
    <col min="7105" max="7110" width="0" style="6" hidden="1" customWidth="1"/>
    <col min="7111" max="7111" width="4.42578125" style="6" customWidth="1"/>
    <col min="7112" max="7112" width="6.7109375" style="6" customWidth="1"/>
    <col min="7113" max="7113" width="2.7109375" style="6" customWidth="1"/>
    <col min="7114" max="7114" width="10.140625" style="6" customWidth="1"/>
    <col min="7115" max="7115" width="4.42578125" style="6" customWidth="1"/>
    <col min="7116" max="7116" width="6.7109375" style="6" customWidth="1"/>
    <col min="7117" max="7117" width="0" style="6" hidden="1" customWidth="1"/>
    <col min="7118" max="7118" width="4.42578125" style="6" customWidth="1"/>
    <col min="7119" max="7119" width="6.7109375" style="6" customWidth="1"/>
    <col min="7120" max="7120" width="0" style="6" hidden="1" customWidth="1"/>
    <col min="7121" max="7121" width="4.42578125" style="6" customWidth="1"/>
    <col min="7122" max="7122" width="6.7109375" style="6" customWidth="1"/>
    <col min="7123" max="7123" width="0" style="6" hidden="1" customWidth="1"/>
    <col min="7124" max="7124" width="4.42578125" style="6" customWidth="1"/>
    <col min="7125" max="7125" width="6.7109375" style="6" customWidth="1"/>
    <col min="7126" max="7126" width="0" style="6" hidden="1" customWidth="1"/>
    <col min="7127" max="7127" width="4.42578125" style="6" customWidth="1"/>
    <col min="7128" max="7128" width="6.7109375" style="6" customWidth="1"/>
    <col min="7129" max="7129" width="0" style="6" hidden="1" customWidth="1"/>
    <col min="7130" max="7130" width="4.42578125" style="6" customWidth="1"/>
    <col min="7131" max="7131" width="6.7109375" style="6" customWidth="1"/>
    <col min="7132" max="7132" width="0" style="6" hidden="1" customWidth="1"/>
    <col min="7133" max="7133" width="4.42578125" style="6" customWidth="1"/>
    <col min="7134" max="7134" width="6.7109375" style="6" customWidth="1"/>
    <col min="7135" max="7135" width="0" style="6" hidden="1" customWidth="1"/>
    <col min="7136" max="7136" width="6.7109375" style="6" customWidth="1"/>
    <col min="7137" max="7140" width="5.28515625" style="6" customWidth="1"/>
    <col min="7141" max="7141" width="6.5703125" style="6" customWidth="1"/>
    <col min="7142" max="7143" width="11.42578125" style="6" customWidth="1"/>
    <col min="7144" max="7144" width="11.28515625" style="6" customWidth="1"/>
    <col min="7145" max="7145" width="8.5703125" style="6" customWidth="1"/>
    <col min="7146" max="7146" width="8.140625" style="6" customWidth="1"/>
    <col min="7147" max="7147" width="13.42578125" style="6" customWidth="1"/>
    <col min="7148" max="7148" width="12.42578125" style="6" customWidth="1"/>
    <col min="7149" max="7150" width="7.7109375" style="6" customWidth="1"/>
    <col min="7151" max="7152" width="6.42578125" style="6" customWidth="1"/>
    <col min="7153" max="7153" width="23.7109375" style="6" customWidth="1"/>
    <col min="7154" max="7154" width="34.85546875" style="6" customWidth="1"/>
    <col min="7155" max="7358" width="9.140625" style="6"/>
    <col min="7359" max="7359" width="4.5703125" style="6" customWidth="1"/>
    <col min="7360" max="7360" width="25.5703125" style="6" customWidth="1"/>
    <col min="7361" max="7366" width="0" style="6" hidden="1" customWidth="1"/>
    <col min="7367" max="7367" width="4.42578125" style="6" customWidth="1"/>
    <col min="7368" max="7368" width="6.7109375" style="6" customWidth="1"/>
    <col min="7369" max="7369" width="2.7109375" style="6" customWidth="1"/>
    <col min="7370" max="7370" width="10.140625" style="6" customWidth="1"/>
    <col min="7371" max="7371" width="4.42578125" style="6" customWidth="1"/>
    <col min="7372" max="7372" width="6.7109375" style="6" customWidth="1"/>
    <col min="7373" max="7373" width="0" style="6" hidden="1" customWidth="1"/>
    <col min="7374" max="7374" width="4.42578125" style="6" customWidth="1"/>
    <col min="7375" max="7375" width="6.7109375" style="6" customWidth="1"/>
    <col min="7376" max="7376" width="0" style="6" hidden="1" customWidth="1"/>
    <col min="7377" max="7377" width="4.42578125" style="6" customWidth="1"/>
    <col min="7378" max="7378" width="6.7109375" style="6" customWidth="1"/>
    <col min="7379" max="7379" width="0" style="6" hidden="1" customWidth="1"/>
    <col min="7380" max="7380" width="4.42578125" style="6" customWidth="1"/>
    <col min="7381" max="7381" width="6.7109375" style="6" customWidth="1"/>
    <col min="7382" max="7382" width="0" style="6" hidden="1" customWidth="1"/>
    <col min="7383" max="7383" width="4.42578125" style="6" customWidth="1"/>
    <col min="7384" max="7384" width="6.7109375" style="6" customWidth="1"/>
    <col min="7385" max="7385" width="0" style="6" hidden="1" customWidth="1"/>
    <col min="7386" max="7386" width="4.42578125" style="6" customWidth="1"/>
    <col min="7387" max="7387" width="6.7109375" style="6" customWidth="1"/>
    <col min="7388" max="7388" width="0" style="6" hidden="1" customWidth="1"/>
    <col min="7389" max="7389" width="4.42578125" style="6" customWidth="1"/>
    <col min="7390" max="7390" width="6.7109375" style="6" customWidth="1"/>
    <col min="7391" max="7391" width="0" style="6" hidden="1" customWidth="1"/>
    <col min="7392" max="7392" width="6.7109375" style="6" customWidth="1"/>
    <col min="7393" max="7396" width="5.28515625" style="6" customWidth="1"/>
    <col min="7397" max="7397" width="6.5703125" style="6" customWidth="1"/>
    <col min="7398" max="7399" width="11.42578125" style="6" customWidth="1"/>
    <col min="7400" max="7400" width="11.28515625" style="6" customWidth="1"/>
    <col min="7401" max="7401" width="8.5703125" style="6" customWidth="1"/>
    <col min="7402" max="7402" width="8.140625" style="6" customWidth="1"/>
    <col min="7403" max="7403" width="13.42578125" style="6" customWidth="1"/>
    <col min="7404" max="7404" width="12.42578125" style="6" customWidth="1"/>
    <col min="7405" max="7406" width="7.7109375" style="6" customWidth="1"/>
    <col min="7407" max="7408" width="6.42578125" style="6" customWidth="1"/>
    <col min="7409" max="7409" width="23.7109375" style="6" customWidth="1"/>
    <col min="7410" max="7410" width="34.85546875" style="6" customWidth="1"/>
    <col min="7411" max="7614" width="9.140625" style="6"/>
    <col min="7615" max="7615" width="4.5703125" style="6" customWidth="1"/>
    <col min="7616" max="7616" width="25.5703125" style="6" customWidth="1"/>
    <col min="7617" max="7622" width="0" style="6" hidden="1" customWidth="1"/>
    <col min="7623" max="7623" width="4.42578125" style="6" customWidth="1"/>
    <col min="7624" max="7624" width="6.7109375" style="6" customWidth="1"/>
    <col min="7625" max="7625" width="2.7109375" style="6" customWidth="1"/>
    <col min="7626" max="7626" width="10.140625" style="6" customWidth="1"/>
    <col min="7627" max="7627" width="4.42578125" style="6" customWidth="1"/>
    <col min="7628" max="7628" width="6.7109375" style="6" customWidth="1"/>
    <col min="7629" max="7629" width="0" style="6" hidden="1" customWidth="1"/>
    <col min="7630" max="7630" width="4.42578125" style="6" customWidth="1"/>
    <col min="7631" max="7631" width="6.7109375" style="6" customWidth="1"/>
    <col min="7632" max="7632" width="0" style="6" hidden="1" customWidth="1"/>
    <col min="7633" max="7633" width="4.42578125" style="6" customWidth="1"/>
    <col min="7634" max="7634" width="6.7109375" style="6" customWidth="1"/>
    <col min="7635" max="7635" width="0" style="6" hidden="1" customWidth="1"/>
    <col min="7636" max="7636" width="4.42578125" style="6" customWidth="1"/>
    <col min="7637" max="7637" width="6.7109375" style="6" customWidth="1"/>
    <col min="7638" max="7638" width="0" style="6" hidden="1" customWidth="1"/>
    <col min="7639" max="7639" width="4.42578125" style="6" customWidth="1"/>
    <col min="7640" max="7640" width="6.7109375" style="6" customWidth="1"/>
    <col min="7641" max="7641" width="0" style="6" hidden="1" customWidth="1"/>
    <col min="7642" max="7642" width="4.42578125" style="6" customWidth="1"/>
    <col min="7643" max="7643" width="6.7109375" style="6" customWidth="1"/>
    <col min="7644" max="7644" width="0" style="6" hidden="1" customWidth="1"/>
    <col min="7645" max="7645" width="4.42578125" style="6" customWidth="1"/>
    <col min="7646" max="7646" width="6.7109375" style="6" customWidth="1"/>
    <col min="7647" max="7647" width="0" style="6" hidden="1" customWidth="1"/>
    <col min="7648" max="7648" width="6.7109375" style="6" customWidth="1"/>
    <col min="7649" max="7652" width="5.28515625" style="6" customWidth="1"/>
    <col min="7653" max="7653" width="6.5703125" style="6" customWidth="1"/>
    <col min="7654" max="7655" width="11.42578125" style="6" customWidth="1"/>
    <col min="7656" max="7656" width="11.28515625" style="6" customWidth="1"/>
    <col min="7657" max="7657" width="8.5703125" style="6" customWidth="1"/>
    <col min="7658" max="7658" width="8.140625" style="6" customWidth="1"/>
    <col min="7659" max="7659" width="13.42578125" style="6" customWidth="1"/>
    <col min="7660" max="7660" width="12.42578125" style="6" customWidth="1"/>
    <col min="7661" max="7662" width="7.7109375" style="6" customWidth="1"/>
    <col min="7663" max="7664" width="6.42578125" style="6" customWidth="1"/>
    <col min="7665" max="7665" width="23.7109375" style="6" customWidth="1"/>
    <col min="7666" max="7666" width="34.85546875" style="6" customWidth="1"/>
    <col min="7667" max="7870" width="9.140625" style="6"/>
    <col min="7871" max="7871" width="4.5703125" style="6" customWidth="1"/>
    <col min="7872" max="7872" width="25.5703125" style="6" customWidth="1"/>
    <col min="7873" max="7878" width="0" style="6" hidden="1" customWidth="1"/>
    <col min="7879" max="7879" width="4.42578125" style="6" customWidth="1"/>
    <col min="7880" max="7880" width="6.7109375" style="6" customWidth="1"/>
    <col min="7881" max="7881" width="2.7109375" style="6" customWidth="1"/>
    <col min="7882" max="7882" width="10.140625" style="6" customWidth="1"/>
    <col min="7883" max="7883" width="4.42578125" style="6" customWidth="1"/>
    <col min="7884" max="7884" width="6.7109375" style="6" customWidth="1"/>
    <col min="7885" max="7885" width="0" style="6" hidden="1" customWidth="1"/>
    <col min="7886" max="7886" width="4.42578125" style="6" customWidth="1"/>
    <col min="7887" max="7887" width="6.7109375" style="6" customWidth="1"/>
    <col min="7888" max="7888" width="0" style="6" hidden="1" customWidth="1"/>
    <col min="7889" max="7889" width="4.42578125" style="6" customWidth="1"/>
    <col min="7890" max="7890" width="6.7109375" style="6" customWidth="1"/>
    <col min="7891" max="7891" width="0" style="6" hidden="1" customWidth="1"/>
    <col min="7892" max="7892" width="4.42578125" style="6" customWidth="1"/>
    <col min="7893" max="7893" width="6.7109375" style="6" customWidth="1"/>
    <col min="7894" max="7894" width="0" style="6" hidden="1" customWidth="1"/>
    <col min="7895" max="7895" width="4.42578125" style="6" customWidth="1"/>
    <col min="7896" max="7896" width="6.7109375" style="6" customWidth="1"/>
    <col min="7897" max="7897" width="0" style="6" hidden="1" customWidth="1"/>
    <col min="7898" max="7898" width="4.42578125" style="6" customWidth="1"/>
    <col min="7899" max="7899" width="6.7109375" style="6" customWidth="1"/>
    <col min="7900" max="7900" width="0" style="6" hidden="1" customWidth="1"/>
    <col min="7901" max="7901" width="4.42578125" style="6" customWidth="1"/>
    <col min="7902" max="7902" width="6.7109375" style="6" customWidth="1"/>
    <col min="7903" max="7903" width="0" style="6" hidden="1" customWidth="1"/>
    <col min="7904" max="7904" width="6.7109375" style="6" customWidth="1"/>
    <col min="7905" max="7908" width="5.28515625" style="6" customWidth="1"/>
    <col min="7909" max="7909" width="6.5703125" style="6" customWidth="1"/>
    <col min="7910" max="7911" width="11.42578125" style="6" customWidth="1"/>
    <col min="7912" max="7912" width="11.28515625" style="6" customWidth="1"/>
    <col min="7913" max="7913" width="8.5703125" style="6" customWidth="1"/>
    <col min="7914" max="7914" width="8.140625" style="6" customWidth="1"/>
    <col min="7915" max="7915" width="13.42578125" style="6" customWidth="1"/>
    <col min="7916" max="7916" width="12.42578125" style="6" customWidth="1"/>
    <col min="7917" max="7918" width="7.7109375" style="6" customWidth="1"/>
    <col min="7919" max="7920" width="6.42578125" style="6" customWidth="1"/>
    <col min="7921" max="7921" width="23.7109375" style="6" customWidth="1"/>
    <col min="7922" max="7922" width="34.85546875" style="6" customWidth="1"/>
    <col min="7923" max="8126" width="9.140625" style="6"/>
    <col min="8127" max="8127" width="4.5703125" style="6" customWidth="1"/>
    <col min="8128" max="8128" width="25.5703125" style="6" customWidth="1"/>
    <col min="8129" max="8134" width="0" style="6" hidden="1" customWidth="1"/>
    <col min="8135" max="8135" width="4.42578125" style="6" customWidth="1"/>
    <col min="8136" max="8136" width="6.7109375" style="6" customWidth="1"/>
    <col min="8137" max="8137" width="2.7109375" style="6" customWidth="1"/>
    <col min="8138" max="8138" width="10.140625" style="6" customWidth="1"/>
    <col min="8139" max="8139" width="4.42578125" style="6" customWidth="1"/>
    <col min="8140" max="8140" width="6.7109375" style="6" customWidth="1"/>
    <col min="8141" max="8141" width="0" style="6" hidden="1" customWidth="1"/>
    <col min="8142" max="8142" width="4.42578125" style="6" customWidth="1"/>
    <col min="8143" max="8143" width="6.7109375" style="6" customWidth="1"/>
    <col min="8144" max="8144" width="0" style="6" hidden="1" customWidth="1"/>
    <col min="8145" max="8145" width="4.42578125" style="6" customWidth="1"/>
    <col min="8146" max="8146" width="6.7109375" style="6" customWidth="1"/>
    <col min="8147" max="8147" width="0" style="6" hidden="1" customWidth="1"/>
    <col min="8148" max="8148" width="4.42578125" style="6" customWidth="1"/>
    <col min="8149" max="8149" width="6.7109375" style="6" customWidth="1"/>
    <col min="8150" max="8150" width="0" style="6" hidden="1" customWidth="1"/>
    <col min="8151" max="8151" width="4.42578125" style="6" customWidth="1"/>
    <col min="8152" max="8152" width="6.7109375" style="6" customWidth="1"/>
    <col min="8153" max="8153" width="0" style="6" hidden="1" customWidth="1"/>
    <col min="8154" max="8154" width="4.42578125" style="6" customWidth="1"/>
    <col min="8155" max="8155" width="6.7109375" style="6" customWidth="1"/>
    <col min="8156" max="8156" width="0" style="6" hidden="1" customWidth="1"/>
    <col min="8157" max="8157" width="4.42578125" style="6" customWidth="1"/>
    <col min="8158" max="8158" width="6.7109375" style="6" customWidth="1"/>
    <col min="8159" max="8159" width="0" style="6" hidden="1" customWidth="1"/>
    <col min="8160" max="8160" width="6.7109375" style="6" customWidth="1"/>
    <col min="8161" max="8164" width="5.28515625" style="6" customWidth="1"/>
    <col min="8165" max="8165" width="6.5703125" style="6" customWidth="1"/>
    <col min="8166" max="8167" width="11.42578125" style="6" customWidth="1"/>
    <col min="8168" max="8168" width="11.28515625" style="6" customWidth="1"/>
    <col min="8169" max="8169" width="8.5703125" style="6" customWidth="1"/>
    <col min="8170" max="8170" width="8.140625" style="6" customWidth="1"/>
    <col min="8171" max="8171" width="13.42578125" style="6" customWidth="1"/>
    <col min="8172" max="8172" width="12.42578125" style="6" customWidth="1"/>
    <col min="8173" max="8174" width="7.7109375" style="6" customWidth="1"/>
    <col min="8175" max="8176" width="6.42578125" style="6" customWidth="1"/>
    <col min="8177" max="8177" width="23.7109375" style="6" customWidth="1"/>
    <col min="8178" max="8178" width="34.85546875" style="6" customWidth="1"/>
    <col min="8179" max="8382" width="9.140625" style="6"/>
    <col min="8383" max="8383" width="4.5703125" style="6" customWidth="1"/>
    <col min="8384" max="8384" width="25.5703125" style="6" customWidth="1"/>
    <col min="8385" max="8390" width="0" style="6" hidden="1" customWidth="1"/>
    <col min="8391" max="8391" width="4.42578125" style="6" customWidth="1"/>
    <col min="8392" max="8392" width="6.7109375" style="6" customWidth="1"/>
    <col min="8393" max="8393" width="2.7109375" style="6" customWidth="1"/>
    <col min="8394" max="8394" width="10.140625" style="6" customWidth="1"/>
    <col min="8395" max="8395" width="4.42578125" style="6" customWidth="1"/>
    <col min="8396" max="8396" width="6.7109375" style="6" customWidth="1"/>
    <col min="8397" max="8397" width="0" style="6" hidden="1" customWidth="1"/>
    <col min="8398" max="8398" width="4.42578125" style="6" customWidth="1"/>
    <col min="8399" max="8399" width="6.7109375" style="6" customWidth="1"/>
    <col min="8400" max="8400" width="0" style="6" hidden="1" customWidth="1"/>
    <col min="8401" max="8401" width="4.42578125" style="6" customWidth="1"/>
    <col min="8402" max="8402" width="6.7109375" style="6" customWidth="1"/>
    <col min="8403" max="8403" width="0" style="6" hidden="1" customWidth="1"/>
    <col min="8404" max="8404" width="4.42578125" style="6" customWidth="1"/>
    <col min="8405" max="8405" width="6.7109375" style="6" customWidth="1"/>
    <col min="8406" max="8406" width="0" style="6" hidden="1" customWidth="1"/>
    <col min="8407" max="8407" width="4.42578125" style="6" customWidth="1"/>
    <col min="8408" max="8408" width="6.7109375" style="6" customWidth="1"/>
    <col min="8409" max="8409" width="0" style="6" hidden="1" customWidth="1"/>
    <col min="8410" max="8410" width="4.42578125" style="6" customWidth="1"/>
    <col min="8411" max="8411" width="6.7109375" style="6" customWidth="1"/>
    <col min="8412" max="8412" width="0" style="6" hidden="1" customWidth="1"/>
    <col min="8413" max="8413" width="4.42578125" style="6" customWidth="1"/>
    <col min="8414" max="8414" width="6.7109375" style="6" customWidth="1"/>
    <col min="8415" max="8415" width="0" style="6" hidden="1" customWidth="1"/>
    <col min="8416" max="8416" width="6.7109375" style="6" customWidth="1"/>
    <col min="8417" max="8420" width="5.28515625" style="6" customWidth="1"/>
    <col min="8421" max="8421" width="6.5703125" style="6" customWidth="1"/>
    <col min="8422" max="8423" width="11.42578125" style="6" customWidth="1"/>
    <col min="8424" max="8424" width="11.28515625" style="6" customWidth="1"/>
    <col min="8425" max="8425" width="8.5703125" style="6" customWidth="1"/>
    <col min="8426" max="8426" width="8.140625" style="6" customWidth="1"/>
    <col min="8427" max="8427" width="13.42578125" style="6" customWidth="1"/>
    <col min="8428" max="8428" width="12.42578125" style="6" customWidth="1"/>
    <col min="8429" max="8430" width="7.7109375" style="6" customWidth="1"/>
    <col min="8431" max="8432" width="6.42578125" style="6" customWidth="1"/>
    <col min="8433" max="8433" width="23.7109375" style="6" customWidth="1"/>
    <col min="8434" max="8434" width="34.85546875" style="6" customWidth="1"/>
    <col min="8435" max="8638" width="9.140625" style="6"/>
    <col min="8639" max="8639" width="4.5703125" style="6" customWidth="1"/>
    <col min="8640" max="8640" width="25.5703125" style="6" customWidth="1"/>
    <col min="8641" max="8646" width="0" style="6" hidden="1" customWidth="1"/>
    <col min="8647" max="8647" width="4.42578125" style="6" customWidth="1"/>
    <col min="8648" max="8648" width="6.7109375" style="6" customWidth="1"/>
    <col min="8649" max="8649" width="2.7109375" style="6" customWidth="1"/>
    <col min="8650" max="8650" width="10.140625" style="6" customWidth="1"/>
    <col min="8651" max="8651" width="4.42578125" style="6" customWidth="1"/>
    <col min="8652" max="8652" width="6.7109375" style="6" customWidth="1"/>
    <col min="8653" max="8653" width="0" style="6" hidden="1" customWidth="1"/>
    <col min="8654" max="8654" width="4.42578125" style="6" customWidth="1"/>
    <col min="8655" max="8655" width="6.7109375" style="6" customWidth="1"/>
    <col min="8656" max="8656" width="0" style="6" hidden="1" customWidth="1"/>
    <col min="8657" max="8657" width="4.42578125" style="6" customWidth="1"/>
    <col min="8658" max="8658" width="6.7109375" style="6" customWidth="1"/>
    <col min="8659" max="8659" width="0" style="6" hidden="1" customWidth="1"/>
    <col min="8660" max="8660" width="4.42578125" style="6" customWidth="1"/>
    <col min="8661" max="8661" width="6.7109375" style="6" customWidth="1"/>
    <col min="8662" max="8662" width="0" style="6" hidden="1" customWidth="1"/>
    <col min="8663" max="8663" width="4.42578125" style="6" customWidth="1"/>
    <col min="8664" max="8664" width="6.7109375" style="6" customWidth="1"/>
    <col min="8665" max="8665" width="0" style="6" hidden="1" customWidth="1"/>
    <col min="8666" max="8666" width="4.42578125" style="6" customWidth="1"/>
    <col min="8667" max="8667" width="6.7109375" style="6" customWidth="1"/>
    <col min="8668" max="8668" width="0" style="6" hidden="1" customWidth="1"/>
    <col min="8669" max="8669" width="4.42578125" style="6" customWidth="1"/>
    <col min="8670" max="8670" width="6.7109375" style="6" customWidth="1"/>
    <col min="8671" max="8671" width="0" style="6" hidden="1" customWidth="1"/>
    <col min="8672" max="8672" width="6.7109375" style="6" customWidth="1"/>
    <col min="8673" max="8676" width="5.28515625" style="6" customWidth="1"/>
    <col min="8677" max="8677" width="6.5703125" style="6" customWidth="1"/>
    <col min="8678" max="8679" width="11.42578125" style="6" customWidth="1"/>
    <col min="8680" max="8680" width="11.28515625" style="6" customWidth="1"/>
    <col min="8681" max="8681" width="8.5703125" style="6" customWidth="1"/>
    <col min="8682" max="8682" width="8.140625" style="6" customWidth="1"/>
    <col min="8683" max="8683" width="13.42578125" style="6" customWidth="1"/>
    <col min="8684" max="8684" width="12.42578125" style="6" customWidth="1"/>
    <col min="8685" max="8686" width="7.7109375" style="6" customWidth="1"/>
    <col min="8687" max="8688" width="6.42578125" style="6" customWidth="1"/>
    <col min="8689" max="8689" width="23.7109375" style="6" customWidth="1"/>
    <col min="8690" max="8690" width="34.85546875" style="6" customWidth="1"/>
    <col min="8691" max="8894" width="9.140625" style="6"/>
    <col min="8895" max="8895" width="4.5703125" style="6" customWidth="1"/>
    <col min="8896" max="8896" width="25.5703125" style="6" customWidth="1"/>
    <col min="8897" max="8902" width="0" style="6" hidden="1" customWidth="1"/>
    <col min="8903" max="8903" width="4.42578125" style="6" customWidth="1"/>
    <col min="8904" max="8904" width="6.7109375" style="6" customWidth="1"/>
    <col min="8905" max="8905" width="2.7109375" style="6" customWidth="1"/>
    <col min="8906" max="8906" width="10.140625" style="6" customWidth="1"/>
    <col min="8907" max="8907" width="4.42578125" style="6" customWidth="1"/>
    <col min="8908" max="8908" width="6.7109375" style="6" customWidth="1"/>
    <col min="8909" max="8909" width="0" style="6" hidden="1" customWidth="1"/>
    <col min="8910" max="8910" width="4.42578125" style="6" customWidth="1"/>
    <col min="8911" max="8911" width="6.7109375" style="6" customWidth="1"/>
    <col min="8912" max="8912" width="0" style="6" hidden="1" customWidth="1"/>
    <col min="8913" max="8913" width="4.42578125" style="6" customWidth="1"/>
    <col min="8914" max="8914" width="6.7109375" style="6" customWidth="1"/>
    <col min="8915" max="8915" width="0" style="6" hidden="1" customWidth="1"/>
    <col min="8916" max="8916" width="4.42578125" style="6" customWidth="1"/>
    <col min="8917" max="8917" width="6.7109375" style="6" customWidth="1"/>
    <col min="8918" max="8918" width="0" style="6" hidden="1" customWidth="1"/>
    <col min="8919" max="8919" width="4.42578125" style="6" customWidth="1"/>
    <col min="8920" max="8920" width="6.7109375" style="6" customWidth="1"/>
    <col min="8921" max="8921" width="0" style="6" hidden="1" customWidth="1"/>
    <col min="8922" max="8922" width="4.42578125" style="6" customWidth="1"/>
    <col min="8923" max="8923" width="6.7109375" style="6" customWidth="1"/>
    <col min="8924" max="8924" width="0" style="6" hidden="1" customWidth="1"/>
    <col min="8925" max="8925" width="4.42578125" style="6" customWidth="1"/>
    <col min="8926" max="8926" width="6.7109375" style="6" customWidth="1"/>
    <col min="8927" max="8927" width="0" style="6" hidden="1" customWidth="1"/>
    <col min="8928" max="8928" width="6.7109375" style="6" customWidth="1"/>
    <col min="8929" max="8932" width="5.28515625" style="6" customWidth="1"/>
    <col min="8933" max="8933" width="6.5703125" style="6" customWidth="1"/>
    <col min="8934" max="8935" width="11.42578125" style="6" customWidth="1"/>
    <col min="8936" max="8936" width="11.28515625" style="6" customWidth="1"/>
    <col min="8937" max="8937" width="8.5703125" style="6" customWidth="1"/>
    <col min="8938" max="8938" width="8.140625" style="6" customWidth="1"/>
    <col min="8939" max="8939" width="13.42578125" style="6" customWidth="1"/>
    <col min="8940" max="8940" width="12.42578125" style="6" customWidth="1"/>
    <col min="8941" max="8942" width="7.7109375" style="6" customWidth="1"/>
    <col min="8943" max="8944" width="6.42578125" style="6" customWidth="1"/>
    <col min="8945" max="8945" width="23.7109375" style="6" customWidth="1"/>
    <col min="8946" max="8946" width="34.85546875" style="6" customWidth="1"/>
    <col min="8947" max="9150" width="9.140625" style="6"/>
    <col min="9151" max="9151" width="4.5703125" style="6" customWidth="1"/>
    <col min="9152" max="9152" width="25.5703125" style="6" customWidth="1"/>
    <col min="9153" max="9158" width="0" style="6" hidden="1" customWidth="1"/>
    <col min="9159" max="9159" width="4.42578125" style="6" customWidth="1"/>
    <col min="9160" max="9160" width="6.7109375" style="6" customWidth="1"/>
    <col min="9161" max="9161" width="2.7109375" style="6" customWidth="1"/>
    <col min="9162" max="9162" width="10.140625" style="6" customWidth="1"/>
    <col min="9163" max="9163" width="4.42578125" style="6" customWidth="1"/>
    <col min="9164" max="9164" width="6.7109375" style="6" customWidth="1"/>
    <col min="9165" max="9165" width="0" style="6" hidden="1" customWidth="1"/>
    <col min="9166" max="9166" width="4.42578125" style="6" customWidth="1"/>
    <col min="9167" max="9167" width="6.7109375" style="6" customWidth="1"/>
    <col min="9168" max="9168" width="0" style="6" hidden="1" customWidth="1"/>
    <col min="9169" max="9169" width="4.42578125" style="6" customWidth="1"/>
    <col min="9170" max="9170" width="6.7109375" style="6" customWidth="1"/>
    <col min="9171" max="9171" width="0" style="6" hidden="1" customWidth="1"/>
    <col min="9172" max="9172" width="4.42578125" style="6" customWidth="1"/>
    <col min="9173" max="9173" width="6.7109375" style="6" customWidth="1"/>
    <col min="9174" max="9174" width="0" style="6" hidden="1" customWidth="1"/>
    <col min="9175" max="9175" width="4.42578125" style="6" customWidth="1"/>
    <col min="9176" max="9176" width="6.7109375" style="6" customWidth="1"/>
    <col min="9177" max="9177" width="0" style="6" hidden="1" customWidth="1"/>
    <col min="9178" max="9178" width="4.42578125" style="6" customWidth="1"/>
    <col min="9179" max="9179" width="6.7109375" style="6" customWidth="1"/>
    <col min="9180" max="9180" width="0" style="6" hidden="1" customWidth="1"/>
    <col min="9181" max="9181" width="4.42578125" style="6" customWidth="1"/>
    <col min="9182" max="9182" width="6.7109375" style="6" customWidth="1"/>
    <col min="9183" max="9183" width="0" style="6" hidden="1" customWidth="1"/>
    <col min="9184" max="9184" width="6.7109375" style="6" customWidth="1"/>
    <col min="9185" max="9188" width="5.28515625" style="6" customWidth="1"/>
    <col min="9189" max="9189" width="6.5703125" style="6" customWidth="1"/>
    <col min="9190" max="9191" width="11.42578125" style="6" customWidth="1"/>
    <col min="9192" max="9192" width="11.28515625" style="6" customWidth="1"/>
    <col min="9193" max="9193" width="8.5703125" style="6" customWidth="1"/>
    <col min="9194" max="9194" width="8.140625" style="6" customWidth="1"/>
    <col min="9195" max="9195" width="13.42578125" style="6" customWidth="1"/>
    <col min="9196" max="9196" width="12.42578125" style="6" customWidth="1"/>
    <col min="9197" max="9198" width="7.7109375" style="6" customWidth="1"/>
    <col min="9199" max="9200" width="6.42578125" style="6" customWidth="1"/>
    <col min="9201" max="9201" width="23.7109375" style="6" customWidth="1"/>
    <col min="9202" max="9202" width="34.85546875" style="6" customWidth="1"/>
    <col min="9203" max="9406" width="9.140625" style="6"/>
    <col min="9407" max="9407" width="4.5703125" style="6" customWidth="1"/>
    <col min="9408" max="9408" width="25.5703125" style="6" customWidth="1"/>
    <col min="9409" max="9414" width="0" style="6" hidden="1" customWidth="1"/>
    <col min="9415" max="9415" width="4.42578125" style="6" customWidth="1"/>
    <col min="9416" max="9416" width="6.7109375" style="6" customWidth="1"/>
    <col min="9417" max="9417" width="2.7109375" style="6" customWidth="1"/>
    <col min="9418" max="9418" width="10.140625" style="6" customWidth="1"/>
    <col min="9419" max="9419" width="4.42578125" style="6" customWidth="1"/>
    <col min="9420" max="9420" width="6.7109375" style="6" customWidth="1"/>
    <col min="9421" max="9421" width="0" style="6" hidden="1" customWidth="1"/>
    <col min="9422" max="9422" width="4.42578125" style="6" customWidth="1"/>
    <col min="9423" max="9423" width="6.7109375" style="6" customWidth="1"/>
    <col min="9424" max="9424" width="0" style="6" hidden="1" customWidth="1"/>
    <col min="9425" max="9425" width="4.42578125" style="6" customWidth="1"/>
    <col min="9426" max="9426" width="6.7109375" style="6" customWidth="1"/>
    <col min="9427" max="9427" width="0" style="6" hidden="1" customWidth="1"/>
    <col min="9428" max="9428" width="4.42578125" style="6" customWidth="1"/>
    <col min="9429" max="9429" width="6.7109375" style="6" customWidth="1"/>
    <col min="9430" max="9430" width="0" style="6" hidden="1" customWidth="1"/>
    <col min="9431" max="9431" width="4.42578125" style="6" customWidth="1"/>
    <col min="9432" max="9432" width="6.7109375" style="6" customWidth="1"/>
    <col min="9433" max="9433" width="0" style="6" hidden="1" customWidth="1"/>
    <col min="9434" max="9434" width="4.42578125" style="6" customWidth="1"/>
    <col min="9435" max="9435" width="6.7109375" style="6" customWidth="1"/>
    <col min="9436" max="9436" width="0" style="6" hidden="1" customWidth="1"/>
    <col min="9437" max="9437" width="4.42578125" style="6" customWidth="1"/>
    <col min="9438" max="9438" width="6.7109375" style="6" customWidth="1"/>
    <col min="9439" max="9439" width="0" style="6" hidden="1" customWidth="1"/>
    <col min="9440" max="9440" width="6.7109375" style="6" customWidth="1"/>
    <col min="9441" max="9444" width="5.28515625" style="6" customWidth="1"/>
    <col min="9445" max="9445" width="6.5703125" style="6" customWidth="1"/>
    <col min="9446" max="9447" width="11.42578125" style="6" customWidth="1"/>
    <col min="9448" max="9448" width="11.28515625" style="6" customWidth="1"/>
    <col min="9449" max="9449" width="8.5703125" style="6" customWidth="1"/>
    <col min="9450" max="9450" width="8.140625" style="6" customWidth="1"/>
    <col min="9451" max="9451" width="13.42578125" style="6" customWidth="1"/>
    <col min="9452" max="9452" width="12.42578125" style="6" customWidth="1"/>
    <col min="9453" max="9454" width="7.7109375" style="6" customWidth="1"/>
    <col min="9455" max="9456" width="6.42578125" style="6" customWidth="1"/>
    <col min="9457" max="9457" width="23.7109375" style="6" customWidth="1"/>
    <col min="9458" max="9458" width="34.85546875" style="6" customWidth="1"/>
    <col min="9459" max="9662" width="9.140625" style="6"/>
    <col min="9663" max="9663" width="4.5703125" style="6" customWidth="1"/>
    <col min="9664" max="9664" width="25.5703125" style="6" customWidth="1"/>
    <col min="9665" max="9670" width="0" style="6" hidden="1" customWidth="1"/>
    <col min="9671" max="9671" width="4.42578125" style="6" customWidth="1"/>
    <col min="9672" max="9672" width="6.7109375" style="6" customWidth="1"/>
    <col min="9673" max="9673" width="2.7109375" style="6" customWidth="1"/>
    <col min="9674" max="9674" width="10.140625" style="6" customWidth="1"/>
    <col min="9675" max="9675" width="4.42578125" style="6" customWidth="1"/>
    <col min="9676" max="9676" width="6.7109375" style="6" customWidth="1"/>
    <col min="9677" max="9677" width="0" style="6" hidden="1" customWidth="1"/>
    <col min="9678" max="9678" width="4.42578125" style="6" customWidth="1"/>
    <col min="9679" max="9679" width="6.7109375" style="6" customWidth="1"/>
    <col min="9680" max="9680" width="0" style="6" hidden="1" customWidth="1"/>
    <col min="9681" max="9681" width="4.42578125" style="6" customWidth="1"/>
    <col min="9682" max="9682" width="6.7109375" style="6" customWidth="1"/>
    <col min="9683" max="9683" width="0" style="6" hidden="1" customWidth="1"/>
    <col min="9684" max="9684" width="4.42578125" style="6" customWidth="1"/>
    <col min="9685" max="9685" width="6.7109375" style="6" customWidth="1"/>
    <col min="9686" max="9686" width="0" style="6" hidden="1" customWidth="1"/>
    <col min="9687" max="9687" width="4.42578125" style="6" customWidth="1"/>
    <col min="9688" max="9688" width="6.7109375" style="6" customWidth="1"/>
    <col min="9689" max="9689" width="0" style="6" hidden="1" customWidth="1"/>
    <col min="9690" max="9690" width="4.42578125" style="6" customWidth="1"/>
    <col min="9691" max="9691" width="6.7109375" style="6" customWidth="1"/>
    <col min="9692" max="9692" width="0" style="6" hidden="1" customWidth="1"/>
    <col min="9693" max="9693" width="4.42578125" style="6" customWidth="1"/>
    <col min="9694" max="9694" width="6.7109375" style="6" customWidth="1"/>
    <col min="9695" max="9695" width="0" style="6" hidden="1" customWidth="1"/>
    <col min="9696" max="9696" width="6.7109375" style="6" customWidth="1"/>
    <col min="9697" max="9700" width="5.28515625" style="6" customWidth="1"/>
    <col min="9701" max="9701" width="6.5703125" style="6" customWidth="1"/>
    <col min="9702" max="9703" width="11.42578125" style="6" customWidth="1"/>
    <col min="9704" max="9704" width="11.28515625" style="6" customWidth="1"/>
    <col min="9705" max="9705" width="8.5703125" style="6" customWidth="1"/>
    <col min="9706" max="9706" width="8.140625" style="6" customWidth="1"/>
    <col min="9707" max="9707" width="13.42578125" style="6" customWidth="1"/>
    <col min="9708" max="9708" width="12.42578125" style="6" customWidth="1"/>
    <col min="9709" max="9710" width="7.7109375" style="6" customWidth="1"/>
    <col min="9711" max="9712" width="6.42578125" style="6" customWidth="1"/>
    <col min="9713" max="9713" width="23.7109375" style="6" customWidth="1"/>
    <col min="9714" max="9714" width="34.85546875" style="6" customWidth="1"/>
    <col min="9715" max="9918" width="9.140625" style="6"/>
    <col min="9919" max="9919" width="4.5703125" style="6" customWidth="1"/>
    <col min="9920" max="9920" width="25.5703125" style="6" customWidth="1"/>
    <col min="9921" max="9926" width="0" style="6" hidden="1" customWidth="1"/>
    <col min="9927" max="9927" width="4.42578125" style="6" customWidth="1"/>
    <col min="9928" max="9928" width="6.7109375" style="6" customWidth="1"/>
    <col min="9929" max="9929" width="2.7109375" style="6" customWidth="1"/>
    <col min="9930" max="9930" width="10.140625" style="6" customWidth="1"/>
    <col min="9931" max="9931" width="4.42578125" style="6" customWidth="1"/>
    <col min="9932" max="9932" width="6.7109375" style="6" customWidth="1"/>
    <col min="9933" max="9933" width="0" style="6" hidden="1" customWidth="1"/>
    <col min="9934" max="9934" width="4.42578125" style="6" customWidth="1"/>
    <col min="9935" max="9935" width="6.7109375" style="6" customWidth="1"/>
    <col min="9936" max="9936" width="0" style="6" hidden="1" customWidth="1"/>
    <col min="9937" max="9937" width="4.42578125" style="6" customWidth="1"/>
    <col min="9938" max="9938" width="6.7109375" style="6" customWidth="1"/>
    <col min="9939" max="9939" width="0" style="6" hidden="1" customWidth="1"/>
    <col min="9940" max="9940" width="4.42578125" style="6" customWidth="1"/>
    <col min="9941" max="9941" width="6.7109375" style="6" customWidth="1"/>
    <col min="9942" max="9942" width="0" style="6" hidden="1" customWidth="1"/>
    <col min="9943" max="9943" width="4.42578125" style="6" customWidth="1"/>
    <col min="9944" max="9944" width="6.7109375" style="6" customWidth="1"/>
    <col min="9945" max="9945" width="0" style="6" hidden="1" customWidth="1"/>
    <col min="9946" max="9946" width="4.42578125" style="6" customWidth="1"/>
    <col min="9947" max="9947" width="6.7109375" style="6" customWidth="1"/>
    <col min="9948" max="9948" width="0" style="6" hidden="1" customWidth="1"/>
    <col min="9949" max="9949" width="4.42578125" style="6" customWidth="1"/>
    <col min="9950" max="9950" width="6.7109375" style="6" customWidth="1"/>
    <col min="9951" max="9951" width="0" style="6" hidden="1" customWidth="1"/>
    <col min="9952" max="9952" width="6.7109375" style="6" customWidth="1"/>
    <col min="9953" max="9956" width="5.28515625" style="6" customWidth="1"/>
    <col min="9957" max="9957" width="6.5703125" style="6" customWidth="1"/>
    <col min="9958" max="9959" width="11.42578125" style="6" customWidth="1"/>
    <col min="9960" max="9960" width="11.28515625" style="6" customWidth="1"/>
    <col min="9961" max="9961" width="8.5703125" style="6" customWidth="1"/>
    <col min="9962" max="9962" width="8.140625" style="6" customWidth="1"/>
    <col min="9963" max="9963" width="13.42578125" style="6" customWidth="1"/>
    <col min="9964" max="9964" width="12.42578125" style="6" customWidth="1"/>
    <col min="9965" max="9966" width="7.7109375" style="6" customWidth="1"/>
    <col min="9967" max="9968" width="6.42578125" style="6" customWidth="1"/>
    <col min="9969" max="9969" width="23.7109375" style="6" customWidth="1"/>
    <col min="9970" max="9970" width="34.85546875" style="6" customWidth="1"/>
    <col min="9971" max="10174" width="9.140625" style="6"/>
    <col min="10175" max="10175" width="4.5703125" style="6" customWidth="1"/>
    <col min="10176" max="10176" width="25.5703125" style="6" customWidth="1"/>
    <col min="10177" max="10182" width="0" style="6" hidden="1" customWidth="1"/>
    <col min="10183" max="10183" width="4.42578125" style="6" customWidth="1"/>
    <col min="10184" max="10184" width="6.7109375" style="6" customWidth="1"/>
    <col min="10185" max="10185" width="2.7109375" style="6" customWidth="1"/>
    <col min="10186" max="10186" width="10.140625" style="6" customWidth="1"/>
    <col min="10187" max="10187" width="4.42578125" style="6" customWidth="1"/>
    <col min="10188" max="10188" width="6.7109375" style="6" customWidth="1"/>
    <col min="10189" max="10189" width="0" style="6" hidden="1" customWidth="1"/>
    <col min="10190" max="10190" width="4.42578125" style="6" customWidth="1"/>
    <col min="10191" max="10191" width="6.7109375" style="6" customWidth="1"/>
    <col min="10192" max="10192" width="0" style="6" hidden="1" customWidth="1"/>
    <col min="10193" max="10193" width="4.42578125" style="6" customWidth="1"/>
    <col min="10194" max="10194" width="6.7109375" style="6" customWidth="1"/>
    <col min="10195" max="10195" width="0" style="6" hidden="1" customWidth="1"/>
    <col min="10196" max="10196" width="4.42578125" style="6" customWidth="1"/>
    <col min="10197" max="10197" width="6.7109375" style="6" customWidth="1"/>
    <col min="10198" max="10198" width="0" style="6" hidden="1" customWidth="1"/>
    <col min="10199" max="10199" width="4.42578125" style="6" customWidth="1"/>
    <col min="10200" max="10200" width="6.7109375" style="6" customWidth="1"/>
    <col min="10201" max="10201" width="0" style="6" hidden="1" customWidth="1"/>
    <col min="10202" max="10202" width="4.42578125" style="6" customWidth="1"/>
    <col min="10203" max="10203" width="6.7109375" style="6" customWidth="1"/>
    <col min="10204" max="10204" width="0" style="6" hidden="1" customWidth="1"/>
    <col min="10205" max="10205" width="4.42578125" style="6" customWidth="1"/>
    <col min="10206" max="10206" width="6.7109375" style="6" customWidth="1"/>
    <col min="10207" max="10207" width="0" style="6" hidden="1" customWidth="1"/>
    <col min="10208" max="10208" width="6.7109375" style="6" customWidth="1"/>
    <col min="10209" max="10212" width="5.28515625" style="6" customWidth="1"/>
    <col min="10213" max="10213" width="6.5703125" style="6" customWidth="1"/>
    <col min="10214" max="10215" width="11.42578125" style="6" customWidth="1"/>
    <col min="10216" max="10216" width="11.28515625" style="6" customWidth="1"/>
    <col min="10217" max="10217" width="8.5703125" style="6" customWidth="1"/>
    <col min="10218" max="10218" width="8.140625" style="6" customWidth="1"/>
    <col min="10219" max="10219" width="13.42578125" style="6" customWidth="1"/>
    <col min="10220" max="10220" width="12.42578125" style="6" customWidth="1"/>
    <col min="10221" max="10222" width="7.7109375" style="6" customWidth="1"/>
    <col min="10223" max="10224" width="6.42578125" style="6" customWidth="1"/>
    <col min="10225" max="10225" width="23.7109375" style="6" customWidth="1"/>
    <col min="10226" max="10226" width="34.85546875" style="6" customWidth="1"/>
    <col min="10227" max="10430" width="9.140625" style="6"/>
    <col min="10431" max="10431" width="4.5703125" style="6" customWidth="1"/>
    <col min="10432" max="10432" width="25.5703125" style="6" customWidth="1"/>
    <col min="10433" max="10438" width="0" style="6" hidden="1" customWidth="1"/>
    <col min="10439" max="10439" width="4.42578125" style="6" customWidth="1"/>
    <col min="10440" max="10440" width="6.7109375" style="6" customWidth="1"/>
    <col min="10441" max="10441" width="2.7109375" style="6" customWidth="1"/>
    <col min="10442" max="10442" width="10.140625" style="6" customWidth="1"/>
    <col min="10443" max="10443" width="4.42578125" style="6" customWidth="1"/>
    <col min="10444" max="10444" width="6.7109375" style="6" customWidth="1"/>
    <col min="10445" max="10445" width="0" style="6" hidden="1" customWidth="1"/>
    <col min="10446" max="10446" width="4.42578125" style="6" customWidth="1"/>
    <col min="10447" max="10447" width="6.7109375" style="6" customWidth="1"/>
    <col min="10448" max="10448" width="0" style="6" hidden="1" customWidth="1"/>
    <col min="10449" max="10449" width="4.42578125" style="6" customWidth="1"/>
    <col min="10450" max="10450" width="6.7109375" style="6" customWidth="1"/>
    <col min="10451" max="10451" width="0" style="6" hidden="1" customWidth="1"/>
    <col min="10452" max="10452" width="4.42578125" style="6" customWidth="1"/>
    <col min="10453" max="10453" width="6.7109375" style="6" customWidth="1"/>
    <col min="10454" max="10454" width="0" style="6" hidden="1" customWidth="1"/>
    <col min="10455" max="10455" width="4.42578125" style="6" customWidth="1"/>
    <col min="10456" max="10456" width="6.7109375" style="6" customWidth="1"/>
    <col min="10457" max="10457" width="0" style="6" hidden="1" customWidth="1"/>
    <col min="10458" max="10458" width="4.42578125" style="6" customWidth="1"/>
    <col min="10459" max="10459" width="6.7109375" style="6" customWidth="1"/>
    <col min="10460" max="10460" width="0" style="6" hidden="1" customWidth="1"/>
    <col min="10461" max="10461" width="4.42578125" style="6" customWidth="1"/>
    <col min="10462" max="10462" width="6.7109375" style="6" customWidth="1"/>
    <col min="10463" max="10463" width="0" style="6" hidden="1" customWidth="1"/>
    <col min="10464" max="10464" width="6.7109375" style="6" customWidth="1"/>
    <col min="10465" max="10468" width="5.28515625" style="6" customWidth="1"/>
    <col min="10469" max="10469" width="6.5703125" style="6" customWidth="1"/>
    <col min="10470" max="10471" width="11.42578125" style="6" customWidth="1"/>
    <col min="10472" max="10472" width="11.28515625" style="6" customWidth="1"/>
    <col min="10473" max="10473" width="8.5703125" style="6" customWidth="1"/>
    <col min="10474" max="10474" width="8.140625" style="6" customWidth="1"/>
    <col min="10475" max="10475" width="13.42578125" style="6" customWidth="1"/>
    <col min="10476" max="10476" width="12.42578125" style="6" customWidth="1"/>
    <col min="10477" max="10478" width="7.7109375" style="6" customWidth="1"/>
    <col min="10479" max="10480" width="6.42578125" style="6" customWidth="1"/>
    <col min="10481" max="10481" width="23.7109375" style="6" customWidth="1"/>
    <col min="10482" max="10482" width="34.85546875" style="6" customWidth="1"/>
    <col min="10483" max="10686" width="9.140625" style="6"/>
    <col min="10687" max="10687" width="4.5703125" style="6" customWidth="1"/>
    <col min="10688" max="10688" width="25.5703125" style="6" customWidth="1"/>
    <col min="10689" max="10694" width="0" style="6" hidden="1" customWidth="1"/>
    <col min="10695" max="10695" width="4.42578125" style="6" customWidth="1"/>
    <col min="10696" max="10696" width="6.7109375" style="6" customWidth="1"/>
    <col min="10697" max="10697" width="2.7109375" style="6" customWidth="1"/>
    <col min="10698" max="10698" width="10.140625" style="6" customWidth="1"/>
    <col min="10699" max="10699" width="4.42578125" style="6" customWidth="1"/>
    <col min="10700" max="10700" width="6.7109375" style="6" customWidth="1"/>
    <col min="10701" max="10701" width="0" style="6" hidden="1" customWidth="1"/>
    <col min="10702" max="10702" width="4.42578125" style="6" customWidth="1"/>
    <col min="10703" max="10703" width="6.7109375" style="6" customWidth="1"/>
    <col min="10704" max="10704" width="0" style="6" hidden="1" customWidth="1"/>
    <col min="10705" max="10705" width="4.42578125" style="6" customWidth="1"/>
    <col min="10706" max="10706" width="6.7109375" style="6" customWidth="1"/>
    <col min="10707" max="10707" width="0" style="6" hidden="1" customWidth="1"/>
    <col min="10708" max="10708" width="4.42578125" style="6" customWidth="1"/>
    <col min="10709" max="10709" width="6.7109375" style="6" customWidth="1"/>
    <col min="10710" max="10710" width="0" style="6" hidden="1" customWidth="1"/>
    <col min="10711" max="10711" width="4.42578125" style="6" customWidth="1"/>
    <col min="10712" max="10712" width="6.7109375" style="6" customWidth="1"/>
    <col min="10713" max="10713" width="0" style="6" hidden="1" customWidth="1"/>
    <col min="10714" max="10714" width="4.42578125" style="6" customWidth="1"/>
    <col min="10715" max="10715" width="6.7109375" style="6" customWidth="1"/>
    <col min="10716" max="10716" width="0" style="6" hidden="1" customWidth="1"/>
    <col min="10717" max="10717" width="4.42578125" style="6" customWidth="1"/>
    <col min="10718" max="10718" width="6.7109375" style="6" customWidth="1"/>
    <col min="10719" max="10719" width="0" style="6" hidden="1" customWidth="1"/>
    <col min="10720" max="10720" width="6.7109375" style="6" customWidth="1"/>
    <col min="10721" max="10724" width="5.28515625" style="6" customWidth="1"/>
    <col min="10725" max="10725" width="6.5703125" style="6" customWidth="1"/>
    <col min="10726" max="10727" width="11.42578125" style="6" customWidth="1"/>
    <col min="10728" max="10728" width="11.28515625" style="6" customWidth="1"/>
    <col min="10729" max="10729" width="8.5703125" style="6" customWidth="1"/>
    <col min="10730" max="10730" width="8.140625" style="6" customWidth="1"/>
    <col min="10731" max="10731" width="13.42578125" style="6" customWidth="1"/>
    <col min="10732" max="10732" width="12.42578125" style="6" customWidth="1"/>
    <col min="10733" max="10734" width="7.7109375" style="6" customWidth="1"/>
    <col min="10735" max="10736" width="6.42578125" style="6" customWidth="1"/>
    <col min="10737" max="10737" width="23.7109375" style="6" customWidth="1"/>
    <col min="10738" max="10738" width="34.85546875" style="6" customWidth="1"/>
    <col min="10739" max="10942" width="9.140625" style="6"/>
    <col min="10943" max="10943" width="4.5703125" style="6" customWidth="1"/>
    <col min="10944" max="10944" width="25.5703125" style="6" customWidth="1"/>
    <col min="10945" max="10950" width="0" style="6" hidden="1" customWidth="1"/>
    <col min="10951" max="10951" width="4.42578125" style="6" customWidth="1"/>
    <col min="10952" max="10952" width="6.7109375" style="6" customWidth="1"/>
    <col min="10953" max="10953" width="2.7109375" style="6" customWidth="1"/>
    <col min="10954" max="10954" width="10.140625" style="6" customWidth="1"/>
    <col min="10955" max="10955" width="4.42578125" style="6" customWidth="1"/>
    <col min="10956" max="10956" width="6.7109375" style="6" customWidth="1"/>
    <col min="10957" max="10957" width="0" style="6" hidden="1" customWidth="1"/>
    <col min="10958" max="10958" width="4.42578125" style="6" customWidth="1"/>
    <col min="10959" max="10959" width="6.7109375" style="6" customWidth="1"/>
    <col min="10960" max="10960" width="0" style="6" hidden="1" customWidth="1"/>
    <col min="10961" max="10961" width="4.42578125" style="6" customWidth="1"/>
    <col min="10962" max="10962" width="6.7109375" style="6" customWidth="1"/>
    <col min="10963" max="10963" width="0" style="6" hidden="1" customWidth="1"/>
    <col min="10964" max="10964" width="4.42578125" style="6" customWidth="1"/>
    <col min="10965" max="10965" width="6.7109375" style="6" customWidth="1"/>
    <col min="10966" max="10966" width="0" style="6" hidden="1" customWidth="1"/>
    <col min="10967" max="10967" width="4.42578125" style="6" customWidth="1"/>
    <col min="10968" max="10968" width="6.7109375" style="6" customWidth="1"/>
    <col min="10969" max="10969" width="0" style="6" hidden="1" customWidth="1"/>
    <col min="10970" max="10970" width="4.42578125" style="6" customWidth="1"/>
    <col min="10971" max="10971" width="6.7109375" style="6" customWidth="1"/>
    <col min="10972" max="10972" width="0" style="6" hidden="1" customWidth="1"/>
    <col min="10973" max="10973" width="4.42578125" style="6" customWidth="1"/>
    <col min="10974" max="10974" width="6.7109375" style="6" customWidth="1"/>
    <col min="10975" max="10975" width="0" style="6" hidden="1" customWidth="1"/>
    <col min="10976" max="10976" width="6.7109375" style="6" customWidth="1"/>
    <col min="10977" max="10980" width="5.28515625" style="6" customWidth="1"/>
    <col min="10981" max="10981" width="6.5703125" style="6" customWidth="1"/>
    <col min="10982" max="10983" width="11.42578125" style="6" customWidth="1"/>
    <col min="10984" max="10984" width="11.28515625" style="6" customWidth="1"/>
    <col min="10985" max="10985" width="8.5703125" style="6" customWidth="1"/>
    <col min="10986" max="10986" width="8.140625" style="6" customWidth="1"/>
    <col min="10987" max="10987" width="13.42578125" style="6" customWidth="1"/>
    <col min="10988" max="10988" width="12.42578125" style="6" customWidth="1"/>
    <col min="10989" max="10990" width="7.7109375" style="6" customWidth="1"/>
    <col min="10991" max="10992" width="6.42578125" style="6" customWidth="1"/>
    <col min="10993" max="10993" width="23.7109375" style="6" customWidth="1"/>
    <col min="10994" max="10994" width="34.85546875" style="6" customWidth="1"/>
    <col min="10995" max="11198" width="9.140625" style="6"/>
    <col min="11199" max="11199" width="4.5703125" style="6" customWidth="1"/>
    <col min="11200" max="11200" width="25.5703125" style="6" customWidth="1"/>
    <col min="11201" max="11206" width="0" style="6" hidden="1" customWidth="1"/>
    <col min="11207" max="11207" width="4.42578125" style="6" customWidth="1"/>
    <col min="11208" max="11208" width="6.7109375" style="6" customWidth="1"/>
    <col min="11209" max="11209" width="2.7109375" style="6" customWidth="1"/>
    <col min="11210" max="11210" width="10.140625" style="6" customWidth="1"/>
    <col min="11211" max="11211" width="4.42578125" style="6" customWidth="1"/>
    <col min="11212" max="11212" width="6.7109375" style="6" customWidth="1"/>
    <col min="11213" max="11213" width="0" style="6" hidden="1" customWidth="1"/>
    <col min="11214" max="11214" width="4.42578125" style="6" customWidth="1"/>
    <col min="11215" max="11215" width="6.7109375" style="6" customWidth="1"/>
    <col min="11216" max="11216" width="0" style="6" hidden="1" customWidth="1"/>
    <col min="11217" max="11217" width="4.42578125" style="6" customWidth="1"/>
    <col min="11218" max="11218" width="6.7109375" style="6" customWidth="1"/>
    <col min="11219" max="11219" width="0" style="6" hidden="1" customWidth="1"/>
    <col min="11220" max="11220" width="4.42578125" style="6" customWidth="1"/>
    <col min="11221" max="11221" width="6.7109375" style="6" customWidth="1"/>
    <col min="11222" max="11222" width="0" style="6" hidden="1" customWidth="1"/>
    <col min="11223" max="11223" width="4.42578125" style="6" customWidth="1"/>
    <col min="11224" max="11224" width="6.7109375" style="6" customWidth="1"/>
    <col min="11225" max="11225" width="0" style="6" hidden="1" customWidth="1"/>
    <col min="11226" max="11226" width="4.42578125" style="6" customWidth="1"/>
    <col min="11227" max="11227" width="6.7109375" style="6" customWidth="1"/>
    <col min="11228" max="11228" width="0" style="6" hidden="1" customWidth="1"/>
    <col min="11229" max="11229" width="4.42578125" style="6" customWidth="1"/>
    <col min="11230" max="11230" width="6.7109375" style="6" customWidth="1"/>
    <col min="11231" max="11231" width="0" style="6" hidden="1" customWidth="1"/>
    <col min="11232" max="11232" width="6.7109375" style="6" customWidth="1"/>
    <col min="11233" max="11236" width="5.28515625" style="6" customWidth="1"/>
    <col min="11237" max="11237" width="6.5703125" style="6" customWidth="1"/>
    <col min="11238" max="11239" width="11.42578125" style="6" customWidth="1"/>
    <col min="11240" max="11240" width="11.28515625" style="6" customWidth="1"/>
    <col min="11241" max="11241" width="8.5703125" style="6" customWidth="1"/>
    <col min="11242" max="11242" width="8.140625" style="6" customWidth="1"/>
    <col min="11243" max="11243" width="13.42578125" style="6" customWidth="1"/>
    <col min="11244" max="11244" width="12.42578125" style="6" customWidth="1"/>
    <col min="11245" max="11246" width="7.7109375" style="6" customWidth="1"/>
    <col min="11247" max="11248" width="6.42578125" style="6" customWidth="1"/>
    <col min="11249" max="11249" width="23.7109375" style="6" customWidth="1"/>
    <col min="11250" max="11250" width="34.85546875" style="6" customWidth="1"/>
    <col min="11251" max="11454" width="9.140625" style="6"/>
    <col min="11455" max="11455" width="4.5703125" style="6" customWidth="1"/>
    <col min="11456" max="11456" width="25.5703125" style="6" customWidth="1"/>
    <col min="11457" max="11462" width="0" style="6" hidden="1" customWidth="1"/>
    <col min="11463" max="11463" width="4.42578125" style="6" customWidth="1"/>
    <col min="11464" max="11464" width="6.7109375" style="6" customWidth="1"/>
    <col min="11465" max="11465" width="2.7109375" style="6" customWidth="1"/>
    <col min="11466" max="11466" width="10.140625" style="6" customWidth="1"/>
    <col min="11467" max="11467" width="4.42578125" style="6" customWidth="1"/>
    <col min="11468" max="11468" width="6.7109375" style="6" customWidth="1"/>
    <col min="11469" max="11469" width="0" style="6" hidden="1" customWidth="1"/>
    <col min="11470" max="11470" width="4.42578125" style="6" customWidth="1"/>
    <col min="11471" max="11471" width="6.7109375" style="6" customWidth="1"/>
    <col min="11472" max="11472" width="0" style="6" hidden="1" customWidth="1"/>
    <col min="11473" max="11473" width="4.42578125" style="6" customWidth="1"/>
    <col min="11474" max="11474" width="6.7109375" style="6" customWidth="1"/>
    <col min="11475" max="11475" width="0" style="6" hidden="1" customWidth="1"/>
    <col min="11476" max="11476" width="4.42578125" style="6" customWidth="1"/>
    <col min="11477" max="11477" width="6.7109375" style="6" customWidth="1"/>
    <col min="11478" max="11478" width="0" style="6" hidden="1" customWidth="1"/>
    <col min="11479" max="11479" width="4.42578125" style="6" customWidth="1"/>
    <col min="11480" max="11480" width="6.7109375" style="6" customWidth="1"/>
    <col min="11481" max="11481" width="0" style="6" hidden="1" customWidth="1"/>
    <col min="11482" max="11482" width="4.42578125" style="6" customWidth="1"/>
    <col min="11483" max="11483" width="6.7109375" style="6" customWidth="1"/>
    <col min="11484" max="11484" width="0" style="6" hidden="1" customWidth="1"/>
    <col min="11485" max="11485" width="4.42578125" style="6" customWidth="1"/>
    <col min="11486" max="11486" width="6.7109375" style="6" customWidth="1"/>
    <col min="11487" max="11487" width="0" style="6" hidden="1" customWidth="1"/>
    <col min="11488" max="11488" width="6.7109375" style="6" customWidth="1"/>
    <col min="11489" max="11492" width="5.28515625" style="6" customWidth="1"/>
    <col min="11493" max="11493" width="6.5703125" style="6" customWidth="1"/>
    <col min="11494" max="11495" width="11.42578125" style="6" customWidth="1"/>
    <col min="11496" max="11496" width="11.28515625" style="6" customWidth="1"/>
    <col min="11497" max="11497" width="8.5703125" style="6" customWidth="1"/>
    <col min="11498" max="11498" width="8.140625" style="6" customWidth="1"/>
    <col min="11499" max="11499" width="13.42578125" style="6" customWidth="1"/>
    <col min="11500" max="11500" width="12.42578125" style="6" customWidth="1"/>
    <col min="11501" max="11502" width="7.7109375" style="6" customWidth="1"/>
    <col min="11503" max="11504" width="6.42578125" style="6" customWidth="1"/>
    <col min="11505" max="11505" width="23.7109375" style="6" customWidth="1"/>
    <col min="11506" max="11506" width="34.85546875" style="6" customWidth="1"/>
    <col min="11507" max="11710" width="9.140625" style="6"/>
    <col min="11711" max="11711" width="4.5703125" style="6" customWidth="1"/>
    <col min="11712" max="11712" width="25.5703125" style="6" customWidth="1"/>
    <col min="11713" max="11718" width="0" style="6" hidden="1" customWidth="1"/>
    <col min="11719" max="11719" width="4.42578125" style="6" customWidth="1"/>
    <col min="11720" max="11720" width="6.7109375" style="6" customWidth="1"/>
    <col min="11721" max="11721" width="2.7109375" style="6" customWidth="1"/>
    <col min="11722" max="11722" width="10.140625" style="6" customWidth="1"/>
    <col min="11723" max="11723" width="4.42578125" style="6" customWidth="1"/>
    <col min="11724" max="11724" width="6.7109375" style="6" customWidth="1"/>
    <col min="11725" max="11725" width="0" style="6" hidden="1" customWidth="1"/>
    <col min="11726" max="11726" width="4.42578125" style="6" customWidth="1"/>
    <col min="11727" max="11727" width="6.7109375" style="6" customWidth="1"/>
    <col min="11728" max="11728" width="0" style="6" hidden="1" customWidth="1"/>
    <col min="11729" max="11729" width="4.42578125" style="6" customWidth="1"/>
    <col min="11730" max="11730" width="6.7109375" style="6" customWidth="1"/>
    <col min="11731" max="11731" width="0" style="6" hidden="1" customWidth="1"/>
    <col min="11732" max="11732" width="4.42578125" style="6" customWidth="1"/>
    <col min="11733" max="11733" width="6.7109375" style="6" customWidth="1"/>
    <col min="11734" max="11734" width="0" style="6" hidden="1" customWidth="1"/>
    <col min="11735" max="11735" width="4.42578125" style="6" customWidth="1"/>
    <col min="11736" max="11736" width="6.7109375" style="6" customWidth="1"/>
    <col min="11737" max="11737" width="0" style="6" hidden="1" customWidth="1"/>
    <col min="11738" max="11738" width="4.42578125" style="6" customWidth="1"/>
    <col min="11739" max="11739" width="6.7109375" style="6" customWidth="1"/>
    <col min="11740" max="11740" width="0" style="6" hidden="1" customWidth="1"/>
    <col min="11741" max="11741" width="4.42578125" style="6" customWidth="1"/>
    <col min="11742" max="11742" width="6.7109375" style="6" customWidth="1"/>
    <col min="11743" max="11743" width="0" style="6" hidden="1" customWidth="1"/>
    <col min="11744" max="11744" width="6.7109375" style="6" customWidth="1"/>
    <col min="11745" max="11748" width="5.28515625" style="6" customWidth="1"/>
    <col min="11749" max="11749" width="6.5703125" style="6" customWidth="1"/>
    <col min="11750" max="11751" width="11.42578125" style="6" customWidth="1"/>
    <col min="11752" max="11752" width="11.28515625" style="6" customWidth="1"/>
    <col min="11753" max="11753" width="8.5703125" style="6" customWidth="1"/>
    <col min="11754" max="11754" width="8.140625" style="6" customWidth="1"/>
    <col min="11755" max="11755" width="13.42578125" style="6" customWidth="1"/>
    <col min="11756" max="11756" width="12.42578125" style="6" customWidth="1"/>
    <col min="11757" max="11758" width="7.7109375" style="6" customWidth="1"/>
    <col min="11759" max="11760" width="6.42578125" style="6" customWidth="1"/>
    <col min="11761" max="11761" width="23.7109375" style="6" customWidth="1"/>
    <col min="11762" max="11762" width="34.85546875" style="6" customWidth="1"/>
    <col min="11763" max="11966" width="9.140625" style="6"/>
    <col min="11967" max="11967" width="4.5703125" style="6" customWidth="1"/>
    <col min="11968" max="11968" width="25.5703125" style="6" customWidth="1"/>
    <col min="11969" max="11974" width="0" style="6" hidden="1" customWidth="1"/>
    <col min="11975" max="11975" width="4.42578125" style="6" customWidth="1"/>
    <col min="11976" max="11976" width="6.7109375" style="6" customWidth="1"/>
    <col min="11977" max="11977" width="2.7109375" style="6" customWidth="1"/>
    <col min="11978" max="11978" width="10.140625" style="6" customWidth="1"/>
    <col min="11979" max="11979" width="4.42578125" style="6" customWidth="1"/>
    <col min="11980" max="11980" width="6.7109375" style="6" customWidth="1"/>
    <col min="11981" max="11981" width="0" style="6" hidden="1" customWidth="1"/>
    <col min="11982" max="11982" width="4.42578125" style="6" customWidth="1"/>
    <col min="11983" max="11983" width="6.7109375" style="6" customWidth="1"/>
    <col min="11984" max="11984" width="0" style="6" hidden="1" customWidth="1"/>
    <col min="11985" max="11985" width="4.42578125" style="6" customWidth="1"/>
    <col min="11986" max="11986" width="6.7109375" style="6" customWidth="1"/>
    <col min="11987" max="11987" width="0" style="6" hidden="1" customWidth="1"/>
    <col min="11988" max="11988" width="4.42578125" style="6" customWidth="1"/>
    <col min="11989" max="11989" width="6.7109375" style="6" customWidth="1"/>
    <col min="11990" max="11990" width="0" style="6" hidden="1" customWidth="1"/>
    <col min="11991" max="11991" width="4.42578125" style="6" customWidth="1"/>
    <col min="11992" max="11992" width="6.7109375" style="6" customWidth="1"/>
    <col min="11993" max="11993" width="0" style="6" hidden="1" customWidth="1"/>
    <col min="11994" max="11994" width="4.42578125" style="6" customWidth="1"/>
    <col min="11995" max="11995" width="6.7109375" style="6" customWidth="1"/>
    <col min="11996" max="11996" width="0" style="6" hidden="1" customWidth="1"/>
    <col min="11997" max="11997" width="4.42578125" style="6" customWidth="1"/>
    <col min="11998" max="11998" width="6.7109375" style="6" customWidth="1"/>
    <col min="11999" max="11999" width="0" style="6" hidden="1" customWidth="1"/>
    <col min="12000" max="12000" width="6.7109375" style="6" customWidth="1"/>
    <col min="12001" max="12004" width="5.28515625" style="6" customWidth="1"/>
    <col min="12005" max="12005" width="6.5703125" style="6" customWidth="1"/>
    <col min="12006" max="12007" width="11.42578125" style="6" customWidth="1"/>
    <col min="12008" max="12008" width="11.28515625" style="6" customWidth="1"/>
    <col min="12009" max="12009" width="8.5703125" style="6" customWidth="1"/>
    <col min="12010" max="12010" width="8.140625" style="6" customWidth="1"/>
    <col min="12011" max="12011" width="13.42578125" style="6" customWidth="1"/>
    <col min="12012" max="12012" width="12.42578125" style="6" customWidth="1"/>
    <col min="12013" max="12014" width="7.7109375" style="6" customWidth="1"/>
    <col min="12015" max="12016" width="6.42578125" style="6" customWidth="1"/>
    <col min="12017" max="12017" width="23.7109375" style="6" customWidth="1"/>
    <col min="12018" max="12018" width="34.85546875" style="6" customWidth="1"/>
    <col min="12019" max="12222" width="9.140625" style="6"/>
    <col min="12223" max="12223" width="4.5703125" style="6" customWidth="1"/>
    <col min="12224" max="12224" width="25.5703125" style="6" customWidth="1"/>
    <col min="12225" max="12230" width="0" style="6" hidden="1" customWidth="1"/>
    <col min="12231" max="12231" width="4.42578125" style="6" customWidth="1"/>
    <col min="12232" max="12232" width="6.7109375" style="6" customWidth="1"/>
    <col min="12233" max="12233" width="2.7109375" style="6" customWidth="1"/>
    <col min="12234" max="12234" width="10.140625" style="6" customWidth="1"/>
    <col min="12235" max="12235" width="4.42578125" style="6" customWidth="1"/>
    <col min="12236" max="12236" width="6.7109375" style="6" customWidth="1"/>
    <col min="12237" max="12237" width="0" style="6" hidden="1" customWidth="1"/>
    <col min="12238" max="12238" width="4.42578125" style="6" customWidth="1"/>
    <col min="12239" max="12239" width="6.7109375" style="6" customWidth="1"/>
    <col min="12240" max="12240" width="0" style="6" hidden="1" customWidth="1"/>
    <col min="12241" max="12241" width="4.42578125" style="6" customWidth="1"/>
    <col min="12242" max="12242" width="6.7109375" style="6" customWidth="1"/>
    <col min="12243" max="12243" width="0" style="6" hidden="1" customWidth="1"/>
    <col min="12244" max="12244" width="4.42578125" style="6" customWidth="1"/>
    <col min="12245" max="12245" width="6.7109375" style="6" customWidth="1"/>
    <col min="12246" max="12246" width="0" style="6" hidden="1" customWidth="1"/>
    <col min="12247" max="12247" width="4.42578125" style="6" customWidth="1"/>
    <col min="12248" max="12248" width="6.7109375" style="6" customWidth="1"/>
    <col min="12249" max="12249" width="0" style="6" hidden="1" customWidth="1"/>
    <col min="12250" max="12250" width="4.42578125" style="6" customWidth="1"/>
    <col min="12251" max="12251" width="6.7109375" style="6" customWidth="1"/>
    <col min="12252" max="12252" width="0" style="6" hidden="1" customWidth="1"/>
    <col min="12253" max="12253" width="4.42578125" style="6" customWidth="1"/>
    <col min="12254" max="12254" width="6.7109375" style="6" customWidth="1"/>
    <col min="12255" max="12255" width="0" style="6" hidden="1" customWidth="1"/>
    <col min="12256" max="12256" width="6.7109375" style="6" customWidth="1"/>
    <col min="12257" max="12260" width="5.28515625" style="6" customWidth="1"/>
    <col min="12261" max="12261" width="6.5703125" style="6" customWidth="1"/>
    <col min="12262" max="12263" width="11.42578125" style="6" customWidth="1"/>
    <col min="12264" max="12264" width="11.28515625" style="6" customWidth="1"/>
    <col min="12265" max="12265" width="8.5703125" style="6" customWidth="1"/>
    <col min="12266" max="12266" width="8.140625" style="6" customWidth="1"/>
    <col min="12267" max="12267" width="13.42578125" style="6" customWidth="1"/>
    <col min="12268" max="12268" width="12.42578125" style="6" customWidth="1"/>
    <col min="12269" max="12270" width="7.7109375" style="6" customWidth="1"/>
    <col min="12271" max="12272" width="6.42578125" style="6" customWidth="1"/>
    <col min="12273" max="12273" width="23.7109375" style="6" customWidth="1"/>
    <col min="12274" max="12274" width="34.85546875" style="6" customWidth="1"/>
    <col min="12275" max="12478" width="9.140625" style="6"/>
    <col min="12479" max="12479" width="4.5703125" style="6" customWidth="1"/>
    <col min="12480" max="12480" width="25.5703125" style="6" customWidth="1"/>
    <col min="12481" max="12486" width="0" style="6" hidden="1" customWidth="1"/>
    <col min="12487" max="12487" width="4.42578125" style="6" customWidth="1"/>
    <col min="12488" max="12488" width="6.7109375" style="6" customWidth="1"/>
    <col min="12489" max="12489" width="2.7109375" style="6" customWidth="1"/>
    <col min="12490" max="12490" width="10.140625" style="6" customWidth="1"/>
    <col min="12491" max="12491" width="4.42578125" style="6" customWidth="1"/>
    <col min="12492" max="12492" width="6.7109375" style="6" customWidth="1"/>
    <col min="12493" max="12493" width="0" style="6" hidden="1" customWidth="1"/>
    <col min="12494" max="12494" width="4.42578125" style="6" customWidth="1"/>
    <col min="12495" max="12495" width="6.7109375" style="6" customWidth="1"/>
    <col min="12496" max="12496" width="0" style="6" hidden="1" customWidth="1"/>
    <col min="12497" max="12497" width="4.42578125" style="6" customWidth="1"/>
    <col min="12498" max="12498" width="6.7109375" style="6" customWidth="1"/>
    <col min="12499" max="12499" width="0" style="6" hidden="1" customWidth="1"/>
    <col min="12500" max="12500" width="4.42578125" style="6" customWidth="1"/>
    <col min="12501" max="12501" width="6.7109375" style="6" customWidth="1"/>
    <col min="12502" max="12502" width="0" style="6" hidden="1" customWidth="1"/>
    <col min="12503" max="12503" width="4.42578125" style="6" customWidth="1"/>
    <col min="12504" max="12504" width="6.7109375" style="6" customWidth="1"/>
    <col min="12505" max="12505" width="0" style="6" hidden="1" customWidth="1"/>
    <col min="12506" max="12506" width="4.42578125" style="6" customWidth="1"/>
    <col min="12507" max="12507" width="6.7109375" style="6" customWidth="1"/>
    <col min="12508" max="12508" width="0" style="6" hidden="1" customWidth="1"/>
    <col min="12509" max="12509" width="4.42578125" style="6" customWidth="1"/>
    <col min="12510" max="12510" width="6.7109375" style="6" customWidth="1"/>
    <col min="12511" max="12511" width="0" style="6" hidden="1" customWidth="1"/>
    <col min="12512" max="12512" width="6.7109375" style="6" customWidth="1"/>
    <col min="12513" max="12516" width="5.28515625" style="6" customWidth="1"/>
    <col min="12517" max="12517" width="6.5703125" style="6" customWidth="1"/>
    <col min="12518" max="12519" width="11.42578125" style="6" customWidth="1"/>
    <col min="12520" max="12520" width="11.28515625" style="6" customWidth="1"/>
    <col min="12521" max="12521" width="8.5703125" style="6" customWidth="1"/>
    <col min="12522" max="12522" width="8.140625" style="6" customWidth="1"/>
    <col min="12523" max="12523" width="13.42578125" style="6" customWidth="1"/>
    <col min="12524" max="12524" width="12.42578125" style="6" customWidth="1"/>
    <col min="12525" max="12526" width="7.7109375" style="6" customWidth="1"/>
    <col min="12527" max="12528" width="6.42578125" style="6" customWidth="1"/>
    <col min="12529" max="12529" width="23.7109375" style="6" customWidth="1"/>
    <col min="12530" max="12530" width="34.85546875" style="6" customWidth="1"/>
    <col min="12531" max="12734" width="9.140625" style="6"/>
    <col min="12735" max="12735" width="4.5703125" style="6" customWidth="1"/>
    <col min="12736" max="12736" width="25.5703125" style="6" customWidth="1"/>
    <col min="12737" max="12742" width="0" style="6" hidden="1" customWidth="1"/>
    <col min="12743" max="12743" width="4.42578125" style="6" customWidth="1"/>
    <col min="12744" max="12744" width="6.7109375" style="6" customWidth="1"/>
    <col min="12745" max="12745" width="2.7109375" style="6" customWidth="1"/>
    <col min="12746" max="12746" width="10.140625" style="6" customWidth="1"/>
    <col min="12747" max="12747" width="4.42578125" style="6" customWidth="1"/>
    <col min="12748" max="12748" width="6.7109375" style="6" customWidth="1"/>
    <col min="12749" max="12749" width="0" style="6" hidden="1" customWidth="1"/>
    <col min="12750" max="12750" width="4.42578125" style="6" customWidth="1"/>
    <col min="12751" max="12751" width="6.7109375" style="6" customWidth="1"/>
    <col min="12752" max="12752" width="0" style="6" hidden="1" customWidth="1"/>
    <col min="12753" max="12753" width="4.42578125" style="6" customWidth="1"/>
    <col min="12754" max="12754" width="6.7109375" style="6" customWidth="1"/>
    <col min="12755" max="12755" width="0" style="6" hidden="1" customWidth="1"/>
    <col min="12756" max="12756" width="4.42578125" style="6" customWidth="1"/>
    <col min="12757" max="12757" width="6.7109375" style="6" customWidth="1"/>
    <col min="12758" max="12758" width="0" style="6" hidden="1" customWidth="1"/>
    <col min="12759" max="12759" width="4.42578125" style="6" customWidth="1"/>
    <col min="12760" max="12760" width="6.7109375" style="6" customWidth="1"/>
    <col min="12761" max="12761" width="0" style="6" hidden="1" customWidth="1"/>
    <col min="12762" max="12762" width="4.42578125" style="6" customWidth="1"/>
    <col min="12763" max="12763" width="6.7109375" style="6" customWidth="1"/>
    <col min="12764" max="12764" width="0" style="6" hidden="1" customWidth="1"/>
    <col min="12765" max="12765" width="4.42578125" style="6" customWidth="1"/>
    <col min="12766" max="12766" width="6.7109375" style="6" customWidth="1"/>
    <col min="12767" max="12767" width="0" style="6" hidden="1" customWidth="1"/>
    <col min="12768" max="12768" width="6.7109375" style="6" customWidth="1"/>
    <col min="12769" max="12772" width="5.28515625" style="6" customWidth="1"/>
    <col min="12773" max="12773" width="6.5703125" style="6" customWidth="1"/>
    <col min="12774" max="12775" width="11.42578125" style="6" customWidth="1"/>
    <col min="12776" max="12776" width="11.28515625" style="6" customWidth="1"/>
    <col min="12777" max="12777" width="8.5703125" style="6" customWidth="1"/>
    <col min="12778" max="12778" width="8.140625" style="6" customWidth="1"/>
    <col min="12779" max="12779" width="13.42578125" style="6" customWidth="1"/>
    <col min="12780" max="12780" width="12.42578125" style="6" customWidth="1"/>
    <col min="12781" max="12782" width="7.7109375" style="6" customWidth="1"/>
    <col min="12783" max="12784" width="6.42578125" style="6" customWidth="1"/>
    <col min="12785" max="12785" width="23.7109375" style="6" customWidth="1"/>
    <col min="12786" max="12786" width="34.85546875" style="6" customWidth="1"/>
    <col min="12787" max="12990" width="9.140625" style="6"/>
    <col min="12991" max="12991" width="4.5703125" style="6" customWidth="1"/>
    <col min="12992" max="12992" width="25.5703125" style="6" customWidth="1"/>
    <col min="12993" max="12998" width="0" style="6" hidden="1" customWidth="1"/>
    <col min="12999" max="12999" width="4.42578125" style="6" customWidth="1"/>
    <col min="13000" max="13000" width="6.7109375" style="6" customWidth="1"/>
    <col min="13001" max="13001" width="2.7109375" style="6" customWidth="1"/>
    <col min="13002" max="13002" width="10.140625" style="6" customWidth="1"/>
    <col min="13003" max="13003" width="4.42578125" style="6" customWidth="1"/>
    <col min="13004" max="13004" width="6.7109375" style="6" customWidth="1"/>
    <col min="13005" max="13005" width="0" style="6" hidden="1" customWidth="1"/>
    <col min="13006" max="13006" width="4.42578125" style="6" customWidth="1"/>
    <col min="13007" max="13007" width="6.7109375" style="6" customWidth="1"/>
    <col min="13008" max="13008" width="0" style="6" hidden="1" customWidth="1"/>
    <col min="13009" max="13009" width="4.42578125" style="6" customWidth="1"/>
    <col min="13010" max="13010" width="6.7109375" style="6" customWidth="1"/>
    <col min="13011" max="13011" width="0" style="6" hidden="1" customWidth="1"/>
    <col min="13012" max="13012" width="4.42578125" style="6" customWidth="1"/>
    <col min="13013" max="13013" width="6.7109375" style="6" customWidth="1"/>
    <col min="13014" max="13014" width="0" style="6" hidden="1" customWidth="1"/>
    <col min="13015" max="13015" width="4.42578125" style="6" customWidth="1"/>
    <col min="13016" max="13016" width="6.7109375" style="6" customWidth="1"/>
    <col min="13017" max="13017" width="0" style="6" hidden="1" customWidth="1"/>
    <col min="13018" max="13018" width="4.42578125" style="6" customWidth="1"/>
    <col min="13019" max="13019" width="6.7109375" style="6" customWidth="1"/>
    <col min="13020" max="13020" width="0" style="6" hidden="1" customWidth="1"/>
    <col min="13021" max="13021" width="4.42578125" style="6" customWidth="1"/>
    <col min="13022" max="13022" width="6.7109375" style="6" customWidth="1"/>
    <col min="13023" max="13023" width="0" style="6" hidden="1" customWidth="1"/>
    <col min="13024" max="13024" width="6.7109375" style="6" customWidth="1"/>
    <col min="13025" max="13028" width="5.28515625" style="6" customWidth="1"/>
    <col min="13029" max="13029" width="6.5703125" style="6" customWidth="1"/>
    <col min="13030" max="13031" width="11.42578125" style="6" customWidth="1"/>
    <col min="13032" max="13032" width="11.28515625" style="6" customWidth="1"/>
    <col min="13033" max="13033" width="8.5703125" style="6" customWidth="1"/>
    <col min="13034" max="13034" width="8.140625" style="6" customWidth="1"/>
    <col min="13035" max="13035" width="13.42578125" style="6" customWidth="1"/>
    <col min="13036" max="13036" width="12.42578125" style="6" customWidth="1"/>
    <col min="13037" max="13038" width="7.7109375" style="6" customWidth="1"/>
    <col min="13039" max="13040" width="6.42578125" style="6" customWidth="1"/>
    <col min="13041" max="13041" width="23.7109375" style="6" customWidth="1"/>
    <col min="13042" max="13042" width="34.85546875" style="6" customWidth="1"/>
    <col min="13043" max="13246" width="9.140625" style="6"/>
    <col min="13247" max="13247" width="4.5703125" style="6" customWidth="1"/>
    <col min="13248" max="13248" width="25.5703125" style="6" customWidth="1"/>
    <col min="13249" max="13254" width="0" style="6" hidden="1" customWidth="1"/>
    <col min="13255" max="13255" width="4.42578125" style="6" customWidth="1"/>
    <col min="13256" max="13256" width="6.7109375" style="6" customWidth="1"/>
    <col min="13257" max="13257" width="2.7109375" style="6" customWidth="1"/>
    <col min="13258" max="13258" width="10.140625" style="6" customWidth="1"/>
    <col min="13259" max="13259" width="4.42578125" style="6" customWidth="1"/>
    <col min="13260" max="13260" width="6.7109375" style="6" customWidth="1"/>
    <col min="13261" max="13261" width="0" style="6" hidden="1" customWidth="1"/>
    <col min="13262" max="13262" width="4.42578125" style="6" customWidth="1"/>
    <col min="13263" max="13263" width="6.7109375" style="6" customWidth="1"/>
    <col min="13264" max="13264" width="0" style="6" hidden="1" customWidth="1"/>
    <col min="13265" max="13265" width="4.42578125" style="6" customWidth="1"/>
    <col min="13266" max="13266" width="6.7109375" style="6" customWidth="1"/>
    <col min="13267" max="13267" width="0" style="6" hidden="1" customWidth="1"/>
    <col min="13268" max="13268" width="4.42578125" style="6" customWidth="1"/>
    <col min="13269" max="13269" width="6.7109375" style="6" customWidth="1"/>
    <col min="13270" max="13270" width="0" style="6" hidden="1" customWidth="1"/>
    <col min="13271" max="13271" width="4.42578125" style="6" customWidth="1"/>
    <col min="13272" max="13272" width="6.7109375" style="6" customWidth="1"/>
    <col min="13273" max="13273" width="0" style="6" hidden="1" customWidth="1"/>
    <col min="13274" max="13274" width="4.42578125" style="6" customWidth="1"/>
    <col min="13275" max="13275" width="6.7109375" style="6" customWidth="1"/>
    <col min="13276" max="13276" width="0" style="6" hidden="1" customWidth="1"/>
    <col min="13277" max="13277" width="4.42578125" style="6" customWidth="1"/>
    <col min="13278" max="13278" width="6.7109375" style="6" customWidth="1"/>
    <col min="13279" max="13279" width="0" style="6" hidden="1" customWidth="1"/>
    <col min="13280" max="13280" width="6.7109375" style="6" customWidth="1"/>
    <col min="13281" max="13284" width="5.28515625" style="6" customWidth="1"/>
    <col min="13285" max="13285" width="6.5703125" style="6" customWidth="1"/>
    <col min="13286" max="13287" width="11.42578125" style="6" customWidth="1"/>
    <col min="13288" max="13288" width="11.28515625" style="6" customWidth="1"/>
    <col min="13289" max="13289" width="8.5703125" style="6" customWidth="1"/>
    <col min="13290" max="13290" width="8.140625" style="6" customWidth="1"/>
    <col min="13291" max="13291" width="13.42578125" style="6" customWidth="1"/>
    <col min="13292" max="13292" width="12.42578125" style="6" customWidth="1"/>
    <col min="13293" max="13294" width="7.7109375" style="6" customWidth="1"/>
    <col min="13295" max="13296" width="6.42578125" style="6" customWidth="1"/>
    <col min="13297" max="13297" width="23.7109375" style="6" customWidth="1"/>
    <col min="13298" max="13298" width="34.85546875" style="6" customWidth="1"/>
    <col min="13299" max="13502" width="9.140625" style="6"/>
    <col min="13503" max="13503" width="4.5703125" style="6" customWidth="1"/>
    <col min="13504" max="13504" width="25.5703125" style="6" customWidth="1"/>
    <col min="13505" max="13510" width="0" style="6" hidden="1" customWidth="1"/>
    <col min="13511" max="13511" width="4.42578125" style="6" customWidth="1"/>
    <col min="13512" max="13512" width="6.7109375" style="6" customWidth="1"/>
    <col min="13513" max="13513" width="2.7109375" style="6" customWidth="1"/>
    <col min="13514" max="13514" width="10.140625" style="6" customWidth="1"/>
    <col min="13515" max="13515" width="4.42578125" style="6" customWidth="1"/>
    <col min="13516" max="13516" width="6.7109375" style="6" customWidth="1"/>
    <col min="13517" max="13517" width="0" style="6" hidden="1" customWidth="1"/>
    <col min="13518" max="13518" width="4.42578125" style="6" customWidth="1"/>
    <col min="13519" max="13519" width="6.7109375" style="6" customWidth="1"/>
    <col min="13520" max="13520" width="0" style="6" hidden="1" customWidth="1"/>
    <col min="13521" max="13521" width="4.42578125" style="6" customWidth="1"/>
    <col min="13522" max="13522" width="6.7109375" style="6" customWidth="1"/>
    <col min="13523" max="13523" width="0" style="6" hidden="1" customWidth="1"/>
    <col min="13524" max="13524" width="4.42578125" style="6" customWidth="1"/>
    <col min="13525" max="13525" width="6.7109375" style="6" customWidth="1"/>
    <col min="13526" max="13526" width="0" style="6" hidden="1" customWidth="1"/>
    <col min="13527" max="13527" width="4.42578125" style="6" customWidth="1"/>
    <col min="13528" max="13528" width="6.7109375" style="6" customWidth="1"/>
    <col min="13529" max="13529" width="0" style="6" hidden="1" customWidth="1"/>
    <col min="13530" max="13530" width="4.42578125" style="6" customWidth="1"/>
    <col min="13531" max="13531" width="6.7109375" style="6" customWidth="1"/>
    <col min="13532" max="13532" width="0" style="6" hidden="1" customWidth="1"/>
    <col min="13533" max="13533" width="4.42578125" style="6" customWidth="1"/>
    <col min="13534" max="13534" width="6.7109375" style="6" customWidth="1"/>
    <col min="13535" max="13535" width="0" style="6" hidden="1" customWidth="1"/>
    <col min="13536" max="13536" width="6.7109375" style="6" customWidth="1"/>
    <col min="13537" max="13540" width="5.28515625" style="6" customWidth="1"/>
    <col min="13541" max="13541" width="6.5703125" style="6" customWidth="1"/>
    <col min="13542" max="13543" width="11.42578125" style="6" customWidth="1"/>
    <col min="13544" max="13544" width="11.28515625" style="6" customWidth="1"/>
    <col min="13545" max="13545" width="8.5703125" style="6" customWidth="1"/>
    <col min="13546" max="13546" width="8.140625" style="6" customWidth="1"/>
    <col min="13547" max="13547" width="13.42578125" style="6" customWidth="1"/>
    <col min="13548" max="13548" width="12.42578125" style="6" customWidth="1"/>
    <col min="13549" max="13550" width="7.7109375" style="6" customWidth="1"/>
    <col min="13551" max="13552" width="6.42578125" style="6" customWidth="1"/>
    <col min="13553" max="13553" width="23.7109375" style="6" customWidth="1"/>
    <col min="13554" max="13554" width="34.85546875" style="6" customWidth="1"/>
    <col min="13555" max="13758" width="9.140625" style="6"/>
    <col min="13759" max="13759" width="4.5703125" style="6" customWidth="1"/>
    <col min="13760" max="13760" width="25.5703125" style="6" customWidth="1"/>
    <col min="13761" max="13766" width="0" style="6" hidden="1" customWidth="1"/>
    <col min="13767" max="13767" width="4.42578125" style="6" customWidth="1"/>
    <col min="13768" max="13768" width="6.7109375" style="6" customWidth="1"/>
    <col min="13769" max="13769" width="2.7109375" style="6" customWidth="1"/>
    <col min="13770" max="13770" width="10.140625" style="6" customWidth="1"/>
    <col min="13771" max="13771" width="4.42578125" style="6" customWidth="1"/>
    <col min="13772" max="13772" width="6.7109375" style="6" customWidth="1"/>
    <col min="13773" max="13773" width="0" style="6" hidden="1" customWidth="1"/>
    <col min="13774" max="13774" width="4.42578125" style="6" customWidth="1"/>
    <col min="13775" max="13775" width="6.7109375" style="6" customWidth="1"/>
    <col min="13776" max="13776" width="0" style="6" hidden="1" customWidth="1"/>
    <col min="13777" max="13777" width="4.42578125" style="6" customWidth="1"/>
    <col min="13778" max="13778" width="6.7109375" style="6" customWidth="1"/>
    <col min="13779" max="13779" width="0" style="6" hidden="1" customWidth="1"/>
    <col min="13780" max="13780" width="4.42578125" style="6" customWidth="1"/>
    <col min="13781" max="13781" width="6.7109375" style="6" customWidth="1"/>
    <col min="13782" max="13782" width="0" style="6" hidden="1" customWidth="1"/>
    <col min="13783" max="13783" width="4.42578125" style="6" customWidth="1"/>
    <col min="13784" max="13784" width="6.7109375" style="6" customWidth="1"/>
    <col min="13785" max="13785" width="0" style="6" hidden="1" customWidth="1"/>
    <col min="13786" max="13786" width="4.42578125" style="6" customWidth="1"/>
    <col min="13787" max="13787" width="6.7109375" style="6" customWidth="1"/>
    <col min="13788" max="13788" width="0" style="6" hidden="1" customWidth="1"/>
    <col min="13789" max="13789" width="4.42578125" style="6" customWidth="1"/>
    <col min="13790" max="13790" width="6.7109375" style="6" customWidth="1"/>
    <col min="13791" max="13791" width="0" style="6" hidden="1" customWidth="1"/>
    <col min="13792" max="13792" width="6.7109375" style="6" customWidth="1"/>
    <col min="13793" max="13796" width="5.28515625" style="6" customWidth="1"/>
    <col min="13797" max="13797" width="6.5703125" style="6" customWidth="1"/>
    <col min="13798" max="13799" width="11.42578125" style="6" customWidth="1"/>
    <col min="13800" max="13800" width="11.28515625" style="6" customWidth="1"/>
    <col min="13801" max="13801" width="8.5703125" style="6" customWidth="1"/>
    <col min="13802" max="13802" width="8.140625" style="6" customWidth="1"/>
    <col min="13803" max="13803" width="13.42578125" style="6" customWidth="1"/>
    <col min="13804" max="13804" width="12.42578125" style="6" customWidth="1"/>
    <col min="13805" max="13806" width="7.7109375" style="6" customWidth="1"/>
    <col min="13807" max="13808" width="6.42578125" style="6" customWidth="1"/>
    <col min="13809" max="13809" width="23.7109375" style="6" customWidth="1"/>
    <col min="13810" max="13810" width="34.85546875" style="6" customWidth="1"/>
    <col min="13811" max="14014" width="9.140625" style="6"/>
    <col min="14015" max="14015" width="4.5703125" style="6" customWidth="1"/>
    <col min="14016" max="14016" width="25.5703125" style="6" customWidth="1"/>
    <col min="14017" max="14022" width="0" style="6" hidden="1" customWidth="1"/>
    <col min="14023" max="14023" width="4.42578125" style="6" customWidth="1"/>
    <col min="14024" max="14024" width="6.7109375" style="6" customWidth="1"/>
    <col min="14025" max="14025" width="2.7109375" style="6" customWidth="1"/>
    <col min="14026" max="14026" width="10.140625" style="6" customWidth="1"/>
    <col min="14027" max="14027" width="4.42578125" style="6" customWidth="1"/>
    <col min="14028" max="14028" width="6.7109375" style="6" customWidth="1"/>
    <col min="14029" max="14029" width="0" style="6" hidden="1" customWidth="1"/>
    <col min="14030" max="14030" width="4.42578125" style="6" customWidth="1"/>
    <col min="14031" max="14031" width="6.7109375" style="6" customWidth="1"/>
    <col min="14032" max="14032" width="0" style="6" hidden="1" customWidth="1"/>
    <col min="14033" max="14033" width="4.42578125" style="6" customWidth="1"/>
    <col min="14034" max="14034" width="6.7109375" style="6" customWidth="1"/>
    <col min="14035" max="14035" width="0" style="6" hidden="1" customWidth="1"/>
    <col min="14036" max="14036" width="4.42578125" style="6" customWidth="1"/>
    <col min="14037" max="14037" width="6.7109375" style="6" customWidth="1"/>
    <col min="14038" max="14038" width="0" style="6" hidden="1" customWidth="1"/>
    <col min="14039" max="14039" width="4.42578125" style="6" customWidth="1"/>
    <col min="14040" max="14040" width="6.7109375" style="6" customWidth="1"/>
    <col min="14041" max="14041" width="0" style="6" hidden="1" customWidth="1"/>
    <col min="14042" max="14042" width="4.42578125" style="6" customWidth="1"/>
    <col min="14043" max="14043" width="6.7109375" style="6" customWidth="1"/>
    <col min="14044" max="14044" width="0" style="6" hidden="1" customWidth="1"/>
    <col min="14045" max="14045" width="4.42578125" style="6" customWidth="1"/>
    <col min="14046" max="14046" width="6.7109375" style="6" customWidth="1"/>
    <col min="14047" max="14047" width="0" style="6" hidden="1" customWidth="1"/>
    <col min="14048" max="14048" width="6.7109375" style="6" customWidth="1"/>
    <col min="14049" max="14052" width="5.28515625" style="6" customWidth="1"/>
    <col min="14053" max="14053" width="6.5703125" style="6" customWidth="1"/>
    <col min="14054" max="14055" width="11.42578125" style="6" customWidth="1"/>
    <col min="14056" max="14056" width="11.28515625" style="6" customWidth="1"/>
    <col min="14057" max="14057" width="8.5703125" style="6" customWidth="1"/>
    <col min="14058" max="14058" width="8.140625" style="6" customWidth="1"/>
    <col min="14059" max="14059" width="13.42578125" style="6" customWidth="1"/>
    <col min="14060" max="14060" width="12.42578125" style="6" customWidth="1"/>
    <col min="14061" max="14062" width="7.7109375" style="6" customWidth="1"/>
    <col min="14063" max="14064" width="6.42578125" style="6" customWidth="1"/>
    <col min="14065" max="14065" width="23.7109375" style="6" customWidth="1"/>
    <col min="14066" max="14066" width="34.85546875" style="6" customWidth="1"/>
    <col min="14067" max="14270" width="9.140625" style="6"/>
    <col min="14271" max="14271" width="4.5703125" style="6" customWidth="1"/>
    <col min="14272" max="14272" width="25.5703125" style="6" customWidth="1"/>
    <col min="14273" max="14278" width="0" style="6" hidden="1" customWidth="1"/>
    <col min="14279" max="14279" width="4.42578125" style="6" customWidth="1"/>
    <col min="14280" max="14280" width="6.7109375" style="6" customWidth="1"/>
    <col min="14281" max="14281" width="2.7109375" style="6" customWidth="1"/>
    <col min="14282" max="14282" width="10.140625" style="6" customWidth="1"/>
    <col min="14283" max="14283" width="4.42578125" style="6" customWidth="1"/>
    <col min="14284" max="14284" width="6.7109375" style="6" customWidth="1"/>
    <col min="14285" max="14285" width="0" style="6" hidden="1" customWidth="1"/>
    <col min="14286" max="14286" width="4.42578125" style="6" customWidth="1"/>
    <col min="14287" max="14287" width="6.7109375" style="6" customWidth="1"/>
    <col min="14288" max="14288" width="0" style="6" hidden="1" customWidth="1"/>
    <col min="14289" max="14289" width="4.42578125" style="6" customWidth="1"/>
    <col min="14290" max="14290" width="6.7109375" style="6" customWidth="1"/>
    <col min="14291" max="14291" width="0" style="6" hidden="1" customWidth="1"/>
    <col min="14292" max="14292" width="4.42578125" style="6" customWidth="1"/>
    <col min="14293" max="14293" width="6.7109375" style="6" customWidth="1"/>
    <col min="14294" max="14294" width="0" style="6" hidden="1" customWidth="1"/>
    <col min="14295" max="14295" width="4.42578125" style="6" customWidth="1"/>
    <col min="14296" max="14296" width="6.7109375" style="6" customWidth="1"/>
    <col min="14297" max="14297" width="0" style="6" hidden="1" customWidth="1"/>
    <col min="14298" max="14298" width="4.42578125" style="6" customWidth="1"/>
    <col min="14299" max="14299" width="6.7109375" style="6" customWidth="1"/>
    <col min="14300" max="14300" width="0" style="6" hidden="1" customWidth="1"/>
    <col min="14301" max="14301" width="4.42578125" style="6" customWidth="1"/>
    <col min="14302" max="14302" width="6.7109375" style="6" customWidth="1"/>
    <col min="14303" max="14303" width="0" style="6" hidden="1" customWidth="1"/>
    <col min="14304" max="14304" width="6.7109375" style="6" customWidth="1"/>
    <col min="14305" max="14308" width="5.28515625" style="6" customWidth="1"/>
    <col min="14309" max="14309" width="6.5703125" style="6" customWidth="1"/>
    <col min="14310" max="14311" width="11.42578125" style="6" customWidth="1"/>
    <col min="14312" max="14312" width="11.28515625" style="6" customWidth="1"/>
    <col min="14313" max="14313" width="8.5703125" style="6" customWidth="1"/>
    <col min="14314" max="14314" width="8.140625" style="6" customWidth="1"/>
    <col min="14315" max="14315" width="13.42578125" style="6" customWidth="1"/>
    <col min="14316" max="14316" width="12.42578125" style="6" customWidth="1"/>
    <col min="14317" max="14318" width="7.7109375" style="6" customWidth="1"/>
    <col min="14319" max="14320" width="6.42578125" style="6" customWidth="1"/>
    <col min="14321" max="14321" width="23.7109375" style="6" customWidth="1"/>
    <col min="14322" max="14322" width="34.85546875" style="6" customWidth="1"/>
    <col min="14323" max="14526" width="9.140625" style="6"/>
    <col min="14527" max="14527" width="4.5703125" style="6" customWidth="1"/>
    <col min="14528" max="14528" width="25.5703125" style="6" customWidth="1"/>
    <col min="14529" max="14534" width="0" style="6" hidden="1" customWidth="1"/>
    <col min="14535" max="14535" width="4.42578125" style="6" customWidth="1"/>
    <col min="14536" max="14536" width="6.7109375" style="6" customWidth="1"/>
    <col min="14537" max="14537" width="2.7109375" style="6" customWidth="1"/>
    <col min="14538" max="14538" width="10.140625" style="6" customWidth="1"/>
    <col min="14539" max="14539" width="4.42578125" style="6" customWidth="1"/>
    <col min="14540" max="14540" width="6.7109375" style="6" customWidth="1"/>
    <col min="14541" max="14541" width="0" style="6" hidden="1" customWidth="1"/>
    <col min="14542" max="14542" width="4.42578125" style="6" customWidth="1"/>
    <col min="14543" max="14543" width="6.7109375" style="6" customWidth="1"/>
    <col min="14544" max="14544" width="0" style="6" hidden="1" customWidth="1"/>
    <col min="14545" max="14545" width="4.42578125" style="6" customWidth="1"/>
    <col min="14546" max="14546" width="6.7109375" style="6" customWidth="1"/>
    <col min="14547" max="14547" width="0" style="6" hidden="1" customWidth="1"/>
    <col min="14548" max="14548" width="4.42578125" style="6" customWidth="1"/>
    <col min="14549" max="14549" width="6.7109375" style="6" customWidth="1"/>
    <col min="14550" max="14550" width="0" style="6" hidden="1" customWidth="1"/>
    <col min="14551" max="14551" width="4.42578125" style="6" customWidth="1"/>
    <col min="14552" max="14552" width="6.7109375" style="6" customWidth="1"/>
    <col min="14553" max="14553" width="0" style="6" hidden="1" customWidth="1"/>
    <col min="14554" max="14554" width="4.42578125" style="6" customWidth="1"/>
    <col min="14555" max="14555" width="6.7109375" style="6" customWidth="1"/>
    <col min="14556" max="14556" width="0" style="6" hidden="1" customWidth="1"/>
    <col min="14557" max="14557" width="4.42578125" style="6" customWidth="1"/>
    <col min="14558" max="14558" width="6.7109375" style="6" customWidth="1"/>
    <col min="14559" max="14559" width="0" style="6" hidden="1" customWidth="1"/>
    <col min="14560" max="14560" width="6.7109375" style="6" customWidth="1"/>
    <col min="14561" max="14564" width="5.28515625" style="6" customWidth="1"/>
    <col min="14565" max="14565" width="6.5703125" style="6" customWidth="1"/>
    <col min="14566" max="14567" width="11.42578125" style="6" customWidth="1"/>
    <col min="14568" max="14568" width="11.28515625" style="6" customWidth="1"/>
    <col min="14569" max="14569" width="8.5703125" style="6" customWidth="1"/>
    <col min="14570" max="14570" width="8.140625" style="6" customWidth="1"/>
    <col min="14571" max="14571" width="13.42578125" style="6" customWidth="1"/>
    <col min="14572" max="14572" width="12.42578125" style="6" customWidth="1"/>
    <col min="14573" max="14574" width="7.7109375" style="6" customWidth="1"/>
    <col min="14575" max="14576" width="6.42578125" style="6" customWidth="1"/>
    <col min="14577" max="14577" width="23.7109375" style="6" customWidth="1"/>
    <col min="14578" max="14578" width="34.85546875" style="6" customWidth="1"/>
    <col min="14579" max="14782" width="9.140625" style="6"/>
    <col min="14783" max="14783" width="4.5703125" style="6" customWidth="1"/>
    <col min="14784" max="14784" width="25.5703125" style="6" customWidth="1"/>
    <col min="14785" max="14790" width="0" style="6" hidden="1" customWidth="1"/>
    <col min="14791" max="14791" width="4.42578125" style="6" customWidth="1"/>
    <col min="14792" max="14792" width="6.7109375" style="6" customWidth="1"/>
    <col min="14793" max="14793" width="2.7109375" style="6" customWidth="1"/>
    <col min="14794" max="14794" width="10.140625" style="6" customWidth="1"/>
    <col min="14795" max="14795" width="4.42578125" style="6" customWidth="1"/>
    <col min="14796" max="14796" width="6.7109375" style="6" customWidth="1"/>
    <col min="14797" max="14797" width="0" style="6" hidden="1" customWidth="1"/>
    <col min="14798" max="14798" width="4.42578125" style="6" customWidth="1"/>
    <col min="14799" max="14799" width="6.7109375" style="6" customWidth="1"/>
    <col min="14800" max="14800" width="0" style="6" hidden="1" customWidth="1"/>
    <col min="14801" max="14801" width="4.42578125" style="6" customWidth="1"/>
    <col min="14802" max="14802" width="6.7109375" style="6" customWidth="1"/>
    <col min="14803" max="14803" width="0" style="6" hidden="1" customWidth="1"/>
    <col min="14804" max="14804" width="4.42578125" style="6" customWidth="1"/>
    <col min="14805" max="14805" width="6.7109375" style="6" customWidth="1"/>
    <col min="14806" max="14806" width="0" style="6" hidden="1" customWidth="1"/>
    <col min="14807" max="14807" width="4.42578125" style="6" customWidth="1"/>
    <col min="14808" max="14808" width="6.7109375" style="6" customWidth="1"/>
    <col min="14809" max="14809" width="0" style="6" hidden="1" customWidth="1"/>
    <col min="14810" max="14810" width="4.42578125" style="6" customWidth="1"/>
    <col min="14811" max="14811" width="6.7109375" style="6" customWidth="1"/>
    <col min="14812" max="14812" width="0" style="6" hidden="1" customWidth="1"/>
    <col min="14813" max="14813" width="4.42578125" style="6" customWidth="1"/>
    <col min="14814" max="14814" width="6.7109375" style="6" customWidth="1"/>
    <col min="14815" max="14815" width="0" style="6" hidden="1" customWidth="1"/>
    <col min="14816" max="14816" width="6.7109375" style="6" customWidth="1"/>
    <col min="14817" max="14820" width="5.28515625" style="6" customWidth="1"/>
    <col min="14821" max="14821" width="6.5703125" style="6" customWidth="1"/>
    <col min="14822" max="14823" width="11.42578125" style="6" customWidth="1"/>
    <col min="14824" max="14824" width="11.28515625" style="6" customWidth="1"/>
    <col min="14825" max="14825" width="8.5703125" style="6" customWidth="1"/>
    <col min="14826" max="14826" width="8.140625" style="6" customWidth="1"/>
    <col min="14827" max="14827" width="13.42578125" style="6" customWidth="1"/>
    <col min="14828" max="14828" width="12.42578125" style="6" customWidth="1"/>
    <col min="14829" max="14830" width="7.7109375" style="6" customWidth="1"/>
    <col min="14831" max="14832" width="6.42578125" style="6" customWidth="1"/>
    <col min="14833" max="14833" width="23.7109375" style="6" customWidth="1"/>
    <col min="14834" max="14834" width="34.85546875" style="6" customWidth="1"/>
    <col min="14835" max="15038" width="9.140625" style="6"/>
    <col min="15039" max="15039" width="4.5703125" style="6" customWidth="1"/>
    <col min="15040" max="15040" width="25.5703125" style="6" customWidth="1"/>
    <col min="15041" max="15046" width="0" style="6" hidden="1" customWidth="1"/>
    <col min="15047" max="15047" width="4.42578125" style="6" customWidth="1"/>
    <col min="15048" max="15048" width="6.7109375" style="6" customWidth="1"/>
    <col min="15049" max="15049" width="2.7109375" style="6" customWidth="1"/>
    <col min="15050" max="15050" width="10.140625" style="6" customWidth="1"/>
    <col min="15051" max="15051" width="4.42578125" style="6" customWidth="1"/>
    <col min="15052" max="15052" width="6.7109375" style="6" customWidth="1"/>
    <col min="15053" max="15053" width="0" style="6" hidden="1" customWidth="1"/>
    <col min="15054" max="15054" width="4.42578125" style="6" customWidth="1"/>
    <col min="15055" max="15055" width="6.7109375" style="6" customWidth="1"/>
    <col min="15056" max="15056" width="0" style="6" hidden="1" customWidth="1"/>
    <col min="15057" max="15057" width="4.42578125" style="6" customWidth="1"/>
    <col min="15058" max="15058" width="6.7109375" style="6" customWidth="1"/>
    <col min="15059" max="15059" width="0" style="6" hidden="1" customWidth="1"/>
    <col min="15060" max="15060" width="4.42578125" style="6" customWidth="1"/>
    <col min="15061" max="15061" width="6.7109375" style="6" customWidth="1"/>
    <col min="15062" max="15062" width="0" style="6" hidden="1" customWidth="1"/>
    <col min="15063" max="15063" width="4.42578125" style="6" customWidth="1"/>
    <col min="15064" max="15064" width="6.7109375" style="6" customWidth="1"/>
    <col min="15065" max="15065" width="0" style="6" hidden="1" customWidth="1"/>
    <col min="15066" max="15066" width="4.42578125" style="6" customWidth="1"/>
    <col min="15067" max="15067" width="6.7109375" style="6" customWidth="1"/>
    <col min="15068" max="15068" width="0" style="6" hidden="1" customWidth="1"/>
    <col min="15069" max="15069" width="4.42578125" style="6" customWidth="1"/>
    <col min="15070" max="15070" width="6.7109375" style="6" customWidth="1"/>
    <col min="15071" max="15071" width="0" style="6" hidden="1" customWidth="1"/>
    <col min="15072" max="15072" width="6.7109375" style="6" customWidth="1"/>
    <col min="15073" max="15076" width="5.28515625" style="6" customWidth="1"/>
    <col min="15077" max="15077" width="6.5703125" style="6" customWidth="1"/>
    <col min="15078" max="15079" width="11.42578125" style="6" customWidth="1"/>
    <col min="15080" max="15080" width="11.28515625" style="6" customWidth="1"/>
    <col min="15081" max="15081" width="8.5703125" style="6" customWidth="1"/>
    <col min="15082" max="15082" width="8.140625" style="6" customWidth="1"/>
    <col min="15083" max="15083" width="13.42578125" style="6" customWidth="1"/>
    <col min="15084" max="15084" width="12.42578125" style="6" customWidth="1"/>
    <col min="15085" max="15086" width="7.7109375" style="6" customWidth="1"/>
    <col min="15087" max="15088" width="6.42578125" style="6" customWidth="1"/>
    <col min="15089" max="15089" width="23.7109375" style="6" customWidth="1"/>
    <col min="15090" max="15090" width="34.85546875" style="6" customWidth="1"/>
    <col min="15091" max="15294" width="9.140625" style="6"/>
    <col min="15295" max="15295" width="4.5703125" style="6" customWidth="1"/>
    <col min="15296" max="15296" width="25.5703125" style="6" customWidth="1"/>
    <col min="15297" max="15302" width="0" style="6" hidden="1" customWidth="1"/>
    <col min="15303" max="15303" width="4.42578125" style="6" customWidth="1"/>
    <col min="15304" max="15304" width="6.7109375" style="6" customWidth="1"/>
    <col min="15305" max="15305" width="2.7109375" style="6" customWidth="1"/>
    <col min="15306" max="15306" width="10.140625" style="6" customWidth="1"/>
    <col min="15307" max="15307" width="4.42578125" style="6" customWidth="1"/>
    <col min="15308" max="15308" width="6.7109375" style="6" customWidth="1"/>
    <col min="15309" max="15309" width="0" style="6" hidden="1" customWidth="1"/>
    <col min="15310" max="15310" width="4.42578125" style="6" customWidth="1"/>
    <col min="15311" max="15311" width="6.7109375" style="6" customWidth="1"/>
    <col min="15312" max="15312" width="0" style="6" hidden="1" customWidth="1"/>
    <col min="15313" max="15313" width="4.42578125" style="6" customWidth="1"/>
    <col min="15314" max="15314" width="6.7109375" style="6" customWidth="1"/>
    <col min="15315" max="15315" width="0" style="6" hidden="1" customWidth="1"/>
    <col min="15316" max="15316" width="4.42578125" style="6" customWidth="1"/>
    <col min="15317" max="15317" width="6.7109375" style="6" customWidth="1"/>
    <col min="15318" max="15318" width="0" style="6" hidden="1" customWidth="1"/>
    <col min="15319" max="15319" width="4.42578125" style="6" customWidth="1"/>
    <col min="15320" max="15320" width="6.7109375" style="6" customWidth="1"/>
    <col min="15321" max="15321" width="0" style="6" hidden="1" customWidth="1"/>
    <col min="15322" max="15322" width="4.42578125" style="6" customWidth="1"/>
    <col min="15323" max="15323" width="6.7109375" style="6" customWidth="1"/>
    <col min="15324" max="15324" width="0" style="6" hidden="1" customWidth="1"/>
    <col min="15325" max="15325" width="4.42578125" style="6" customWidth="1"/>
    <col min="15326" max="15326" width="6.7109375" style="6" customWidth="1"/>
    <col min="15327" max="15327" width="0" style="6" hidden="1" customWidth="1"/>
    <col min="15328" max="15328" width="6.7109375" style="6" customWidth="1"/>
    <col min="15329" max="15332" width="5.28515625" style="6" customWidth="1"/>
    <col min="15333" max="15333" width="6.5703125" style="6" customWidth="1"/>
    <col min="15334" max="15335" width="11.42578125" style="6" customWidth="1"/>
    <col min="15336" max="15336" width="11.28515625" style="6" customWidth="1"/>
    <col min="15337" max="15337" width="8.5703125" style="6" customWidth="1"/>
    <col min="15338" max="15338" width="8.140625" style="6" customWidth="1"/>
    <col min="15339" max="15339" width="13.42578125" style="6" customWidth="1"/>
    <col min="15340" max="15340" width="12.42578125" style="6" customWidth="1"/>
    <col min="15341" max="15342" width="7.7109375" style="6" customWidth="1"/>
    <col min="15343" max="15344" width="6.42578125" style="6" customWidth="1"/>
    <col min="15345" max="15345" width="23.7109375" style="6" customWidth="1"/>
    <col min="15346" max="15346" width="34.85546875" style="6" customWidth="1"/>
    <col min="15347" max="15550" width="9.140625" style="6"/>
    <col min="15551" max="15551" width="4.5703125" style="6" customWidth="1"/>
    <col min="15552" max="15552" width="25.5703125" style="6" customWidth="1"/>
    <col min="15553" max="15558" width="0" style="6" hidden="1" customWidth="1"/>
    <col min="15559" max="15559" width="4.42578125" style="6" customWidth="1"/>
    <col min="15560" max="15560" width="6.7109375" style="6" customWidth="1"/>
    <col min="15561" max="15561" width="2.7109375" style="6" customWidth="1"/>
    <col min="15562" max="15562" width="10.140625" style="6" customWidth="1"/>
    <col min="15563" max="15563" width="4.42578125" style="6" customWidth="1"/>
    <col min="15564" max="15564" width="6.7109375" style="6" customWidth="1"/>
    <col min="15565" max="15565" width="0" style="6" hidden="1" customWidth="1"/>
    <col min="15566" max="15566" width="4.42578125" style="6" customWidth="1"/>
    <col min="15567" max="15567" width="6.7109375" style="6" customWidth="1"/>
    <col min="15568" max="15568" width="0" style="6" hidden="1" customWidth="1"/>
    <col min="15569" max="15569" width="4.42578125" style="6" customWidth="1"/>
    <col min="15570" max="15570" width="6.7109375" style="6" customWidth="1"/>
    <col min="15571" max="15571" width="0" style="6" hidden="1" customWidth="1"/>
    <col min="15572" max="15572" width="4.42578125" style="6" customWidth="1"/>
    <col min="15573" max="15573" width="6.7109375" style="6" customWidth="1"/>
    <col min="15574" max="15574" width="0" style="6" hidden="1" customWidth="1"/>
    <col min="15575" max="15575" width="4.42578125" style="6" customWidth="1"/>
    <col min="15576" max="15576" width="6.7109375" style="6" customWidth="1"/>
    <col min="15577" max="15577" width="0" style="6" hidden="1" customWidth="1"/>
    <col min="15578" max="15578" width="4.42578125" style="6" customWidth="1"/>
    <col min="15579" max="15579" width="6.7109375" style="6" customWidth="1"/>
    <col min="15580" max="15580" width="0" style="6" hidden="1" customWidth="1"/>
    <col min="15581" max="15581" width="4.42578125" style="6" customWidth="1"/>
    <col min="15582" max="15582" width="6.7109375" style="6" customWidth="1"/>
    <col min="15583" max="15583" width="0" style="6" hidden="1" customWidth="1"/>
    <col min="15584" max="15584" width="6.7109375" style="6" customWidth="1"/>
    <col min="15585" max="15588" width="5.28515625" style="6" customWidth="1"/>
    <col min="15589" max="15589" width="6.5703125" style="6" customWidth="1"/>
    <col min="15590" max="15591" width="11.42578125" style="6" customWidth="1"/>
    <col min="15592" max="15592" width="11.28515625" style="6" customWidth="1"/>
    <col min="15593" max="15593" width="8.5703125" style="6" customWidth="1"/>
    <col min="15594" max="15594" width="8.140625" style="6" customWidth="1"/>
    <col min="15595" max="15595" width="13.42578125" style="6" customWidth="1"/>
    <col min="15596" max="15596" width="12.42578125" style="6" customWidth="1"/>
    <col min="15597" max="15598" width="7.7109375" style="6" customWidth="1"/>
    <col min="15599" max="15600" width="6.42578125" style="6" customWidth="1"/>
    <col min="15601" max="15601" width="23.7109375" style="6" customWidth="1"/>
    <col min="15602" max="15602" width="34.85546875" style="6" customWidth="1"/>
    <col min="15603" max="15806" width="9.140625" style="6"/>
    <col min="15807" max="15807" width="4.5703125" style="6" customWidth="1"/>
    <col min="15808" max="15808" width="25.5703125" style="6" customWidth="1"/>
    <col min="15809" max="15814" width="0" style="6" hidden="1" customWidth="1"/>
    <col min="15815" max="15815" width="4.42578125" style="6" customWidth="1"/>
    <col min="15816" max="15816" width="6.7109375" style="6" customWidth="1"/>
    <col min="15817" max="15817" width="2.7109375" style="6" customWidth="1"/>
    <col min="15818" max="15818" width="10.140625" style="6" customWidth="1"/>
    <col min="15819" max="15819" width="4.42578125" style="6" customWidth="1"/>
    <col min="15820" max="15820" width="6.7109375" style="6" customWidth="1"/>
    <col min="15821" max="15821" width="0" style="6" hidden="1" customWidth="1"/>
    <col min="15822" max="15822" width="4.42578125" style="6" customWidth="1"/>
    <col min="15823" max="15823" width="6.7109375" style="6" customWidth="1"/>
    <col min="15824" max="15824" width="0" style="6" hidden="1" customWidth="1"/>
    <col min="15825" max="15825" width="4.42578125" style="6" customWidth="1"/>
    <col min="15826" max="15826" width="6.7109375" style="6" customWidth="1"/>
    <col min="15827" max="15827" width="0" style="6" hidden="1" customWidth="1"/>
    <col min="15828" max="15828" width="4.42578125" style="6" customWidth="1"/>
    <col min="15829" max="15829" width="6.7109375" style="6" customWidth="1"/>
    <col min="15830" max="15830" width="0" style="6" hidden="1" customWidth="1"/>
    <col min="15831" max="15831" width="4.42578125" style="6" customWidth="1"/>
    <col min="15832" max="15832" width="6.7109375" style="6" customWidth="1"/>
    <col min="15833" max="15833" width="0" style="6" hidden="1" customWidth="1"/>
    <col min="15834" max="15834" width="4.42578125" style="6" customWidth="1"/>
    <col min="15835" max="15835" width="6.7109375" style="6" customWidth="1"/>
    <col min="15836" max="15836" width="0" style="6" hidden="1" customWidth="1"/>
    <col min="15837" max="15837" width="4.42578125" style="6" customWidth="1"/>
    <col min="15838" max="15838" width="6.7109375" style="6" customWidth="1"/>
    <col min="15839" max="15839" width="0" style="6" hidden="1" customWidth="1"/>
    <col min="15840" max="15840" width="6.7109375" style="6" customWidth="1"/>
    <col min="15841" max="15844" width="5.28515625" style="6" customWidth="1"/>
    <col min="15845" max="15845" width="6.5703125" style="6" customWidth="1"/>
    <col min="15846" max="15847" width="11.42578125" style="6" customWidth="1"/>
    <col min="15848" max="15848" width="11.28515625" style="6" customWidth="1"/>
    <col min="15849" max="15849" width="8.5703125" style="6" customWidth="1"/>
    <col min="15850" max="15850" width="8.140625" style="6" customWidth="1"/>
    <col min="15851" max="15851" width="13.42578125" style="6" customWidth="1"/>
    <col min="15852" max="15852" width="12.42578125" style="6" customWidth="1"/>
    <col min="15853" max="15854" width="7.7109375" style="6" customWidth="1"/>
    <col min="15855" max="15856" width="6.42578125" style="6" customWidth="1"/>
    <col min="15857" max="15857" width="23.7109375" style="6" customWidth="1"/>
    <col min="15858" max="15858" width="34.85546875" style="6" customWidth="1"/>
    <col min="15859" max="16062" width="9.140625" style="6"/>
    <col min="16063" max="16063" width="4.5703125" style="6" customWidth="1"/>
    <col min="16064" max="16064" width="25.5703125" style="6" customWidth="1"/>
    <col min="16065" max="16070" width="0" style="6" hidden="1" customWidth="1"/>
    <col min="16071" max="16071" width="4.42578125" style="6" customWidth="1"/>
    <col min="16072" max="16072" width="6.7109375" style="6" customWidth="1"/>
    <col min="16073" max="16073" width="2.7109375" style="6" customWidth="1"/>
    <col min="16074" max="16074" width="10.140625" style="6" customWidth="1"/>
    <col min="16075" max="16075" width="4.42578125" style="6" customWidth="1"/>
    <col min="16076" max="16076" width="6.7109375" style="6" customWidth="1"/>
    <col min="16077" max="16077" width="0" style="6" hidden="1" customWidth="1"/>
    <col min="16078" max="16078" width="4.42578125" style="6" customWidth="1"/>
    <col min="16079" max="16079" width="6.7109375" style="6" customWidth="1"/>
    <col min="16080" max="16080" width="0" style="6" hidden="1" customWidth="1"/>
    <col min="16081" max="16081" width="4.42578125" style="6" customWidth="1"/>
    <col min="16082" max="16082" width="6.7109375" style="6" customWidth="1"/>
    <col min="16083" max="16083" width="0" style="6" hidden="1" customWidth="1"/>
    <col min="16084" max="16084" width="4.42578125" style="6" customWidth="1"/>
    <col min="16085" max="16085" width="6.7109375" style="6" customWidth="1"/>
    <col min="16086" max="16086" width="0" style="6" hidden="1" customWidth="1"/>
    <col min="16087" max="16087" width="4.42578125" style="6" customWidth="1"/>
    <col min="16088" max="16088" width="6.7109375" style="6" customWidth="1"/>
    <col min="16089" max="16089" width="0" style="6" hidden="1" customWidth="1"/>
    <col min="16090" max="16090" width="4.42578125" style="6" customWidth="1"/>
    <col min="16091" max="16091" width="6.7109375" style="6" customWidth="1"/>
    <col min="16092" max="16092" width="0" style="6" hidden="1" customWidth="1"/>
    <col min="16093" max="16093" width="4.42578125" style="6" customWidth="1"/>
    <col min="16094" max="16094" width="6.7109375" style="6" customWidth="1"/>
    <col min="16095" max="16095" width="0" style="6" hidden="1" customWidth="1"/>
    <col min="16096" max="16096" width="6.7109375" style="6" customWidth="1"/>
    <col min="16097" max="16100" width="5.28515625" style="6" customWidth="1"/>
    <col min="16101" max="16101" width="6.5703125" style="6" customWidth="1"/>
    <col min="16102" max="16103" width="11.42578125" style="6" customWidth="1"/>
    <col min="16104" max="16104" width="11.28515625" style="6" customWidth="1"/>
    <col min="16105" max="16105" width="8.5703125" style="6" customWidth="1"/>
    <col min="16106" max="16106" width="8.140625" style="6" customWidth="1"/>
    <col min="16107" max="16107" width="13.42578125" style="6" customWidth="1"/>
    <col min="16108" max="16108" width="12.42578125" style="6" customWidth="1"/>
    <col min="16109" max="16110" width="7.7109375" style="6" customWidth="1"/>
    <col min="16111" max="16112" width="6.42578125" style="6" customWidth="1"/>
    <col min="16113" max="16113" width="23.7109375" style="6" customWidth="1"/>
    <col min="16114" max="16114" width="34.85546875" style="6" customWidth="1"/>
    <col min="16115" max="16384" width="9.140625" style="6"/>
  </cols>
  <sheetData>
    <row r="1" spans="1:12" ht="17.25" customHeight="1">
      <c r="A1" s="1" t="s">
        <v>0</v>
      </c>
      <c r="B1" s="2"/>
      <c r="C1" s="3"/>
      <c r="D1" s="3"/>
      <c r="E1" s="3"/>
      <c r="F1" s="3">
        <v>5</v>
      </c>
      <c r="G1" s="3"/>
      <c r="H1" s="3"/>
      <c r="I1" s="4"/>
      <c r="J1" s="3"/>
      <c r="K1" s="3"/>
      <c r="L1" s="3"/>
    </row>
    <row r="2" spans="1:12" ht="30.75" customHeight="1">
      <c r="A2" s="1" t="s">
        <v>1</v>
      </c>
      <c r="B2" s="8"/>
      <c r="C2" s="9"/>
      <c r="D2" s="9"/>
      <c r="E2" s="9"/>
      <c r="F2" s="9"/>
      <c r="G2" s="9"/>
      <c r="H2" s="9"/>
      <c r="I2" s="10"/>
      <c r="J2" s="9"/>
      <c r="K2" s="9"/>
      <c r="L2" s="9"/>
    </row>
    <row r="3" spans="1:12" ht="78.75" customHeight="1">
      <c r="A3" s="83" t="s">
        <v>3</v>
      </c>
      <c r="B3" s="83" t="s">
        <v>4</v>
      </c>
      <c r="C3" s="86" t="s">
        <v>5</v>
      </c>
      <c r="D3" s="87"/>
      <c r="E3" s="87"/>
      <c r="F3" s="90" t="s">
        <v>6</v>
      </c>
      <c r="G3" s="90"/>
      <c r="H3" s="91"/>
      <c r="I3" s="80" t="s">
        <v>7</v>
      </c>
      <c r="J3" s="81"/>
      <c r="K3" s="82"/>
      <c r="L3" s="12"/>
    </row>
    <row r="4" spans="1:12" ht="19.5" customHeight="1">
      <c r="A4" s="84"/>
      <c r="B4" s="84"/>
      <c r="C4" s="88"/>
      <c r="D4" s="89"/>
      <c r="E4" s="89"/>
      <c r="F4" s="92"/>
      <c r="G4" s="92"/>
      <c r="H4" s="93"/>
      <c r="I4" s="73">
        <v>100</v>
      </c>
      <c r="J4" s="74"/>
      <c r="K4" s="75"/>
      <c r="L4" s="13"/>
    </row>
    <row r="5" spans="1:12" ht="19.5" customHeight="1">
      <c r="A5" s="84"/>
      <c r="B5" s="84"/>
      <c r="C5" s="76" t="s">
        <v>8</v>
      </c>
      <c r="D5" s="76" t="s">
        <v>9</v>
      </c>
      <c r="E5" s="78" t="s">
        <v>10</v>
      </c>
      <c r="F5" s="76" t="s">
        <v>8</v>
      </c>
      <c r="G5" s="76" t="s">
        <v>9</v>
      </c>
      <c r="H5" s="76" t="s">
        <v>10</v>
      </c>
      <c r="I5" s="73">
        <v>50</v>
      </c>
      <c r="J5" s="74"/>
      <c r="K5" s="75"/>
      <c r="L5" s="13"/>
    </row>
    <row r="6" spans="1:12" s="7" customFormat="1" ht="21" customHeight="1">
      <c r="A6" s="85"/>
      <c r="B6" s="85"/>
      <c r="C6" s="77"/>
      <c r="D6" s="77"/>
      <c r="E6" s="79"/>
      <c r="F6" s="77"/>
      <c r="G6" s="77"/>
      <c r="H6" s="77"/>
      <c r="I6" s="14" t="s">
        <v>11</v>
      </c>
      <c r="J6" s="14" t="s">
        <v>12</v>
      </c>
      <c r="K6" s="14" t="s">
        <v>13</v>
      </c>
      <c r="L6" s="14"/>
    </row>
    <row r="7" spans="1:12" ht="21" customHeight="1">
      <c r="A7" s="15">
        <f>IF(B7="","",SUBTOTAL(3,$B$7:B7))</f>
        <v>1</v>
      </c>
      <c r="B7" s="16" t="s">
        <v>30</v>
      </c>
      <c r="C7" s="17">
        <v>12</v>
      </c>
      <c r="D7" s="17">
        <v>12</v>
      </c>
      <c r="E7" s="17">
        <v>2012</v>
      </c>
      <c r="F7" s="17">
        <v>19</v>
      </c>
      <c r="G7" s="17">
        <v>9</v>
      </c>
      <c r="H7" s="17">
        <v>11</v>
      </c>
      <c r="I7" s="15">
        <v>74.5</v>
      </c>
      <c r="J7" s="15" t="s">
        <v>31</v>
      </c>
      <c r="K7" s="15"/>
      <c r="L7" s="15"/>
    </row>
    <row r="8" spans="1:12" ht="21" customHeight="1">
      <c r="A8" s="15">
        <f>IF(B8="","",SUBTOTAL(3,$B$7:B8))</f>
        <v>2</v>
      </c>
      <c r="B8" s="16" t="s">
        <v>32</v>
      </c>
      <c r="C8" s="17">
        <v>21</v>
      </c>
      <c r="D8" s="17">
        <v>9</v>
      </c>
      <c r="E8" s="17">
        <v>2013</v>
      </c>
      <c r="F8" s="17">
        <v>10</v>
      </c>
      <c r="G8" s="17">
        <v>0</v>
      </c>
      <c r="H8" s="17">
        <v>11</v>
      </c>
      <c r="I8" s="15">
        <v>86</v>
      </c>
      <c r="J8" s="15" t="s">
        <v>19</v>
      </c>
      <c r="K8" s="15"/>
      <c r="L8" s="15"/>
    </row>
    <row r="9" spans="1:12" ht="21" customHeight="1">
      <c r="A9" s="15">
        <f>IF(B9="","",SUBTOTAL(3,$B$7:B9))</f>
        <v>3</v>
      </c>
      <c r="B9" s="16" t="s">
        <v>33</v>
      </c>
      <c r="C9" s="17">
        <v>26</v>
      </c>
      <c r="D9" s="17">
        <v>11</v>
      </c>
      <c r="E9" s="17">
        <v>2012</v>
      </c>
      <c r="F9" s="17">
        <v>5</v>
      </c>
      <c r="G9" s="17">
        <v>10</v>
      </c>
      <c r="H9" s="17">
        <v>11</v>
      </c>
      <c r="I9" s="15">
        <v>87.5</v>
      </c>
      <c r="J9" s="15" t="s">
        <v>19</v>
      </c>
      <c r="K9" s="15"/>
      <c r="L9" s="15"/>
    </row>
    <row r="10" spans="1:12" ht="21" customHeight="1">
      <c r="A10" s="15">
        <f>IF(B10="","",SUBTOTAL(3,$B$7:B10))</f>
        <v>4</v>
      </c>
      <c r="B10" s="16" t="s">
        <v>34</v>
      </c>
      <c r="C10" s="17">
        <v>25</v>
      </c>
      <c r="D10" s="17">
        <v>5</v>
      </c>
      <c r="E10" s="17">
        <v>2013</v>
      </c>
      <c r="F10" s="17">
        <v>6</v>
      </c>
      <c r="G10" s="17">
        <v>4</v>
      </c>
      <c r="H10" s="17">
        <v>11</v>
      </c>
      <c r="I10" s="15">
        <v>93</v>
      </c>
      <c r="J10" s="15" t="s">
        <v>19</v>
      </c>
      <c r="K10" s="15"/>
      <c r="L10" s="15"/>
    </row>
    <row r="11" spans="1:12" ht="21" customHeight="1">
      <c r="A11" s="15">
        <f>IF(B11="","",SUBTOTAL(3,$B$7:B11))</f>
        <v>5</v>
      </c>
      <c r="B11" s="16" t="s">
        <v>35</v>
      </c>
      <c r="C11" s="17">
        <v>25</v>
      </c>
      <c r="D11" s="17">
        <v>2</v>
      </c>
      <c r="E11" s="17">
        <v>2013</v>
      </c>
      <c r="F11" s="17">
        <v>6</v>
      </c>
      <c r="G11" s="17">
        <v>7</v>
      </c>
      <c r="H11" s="17">
        <v>11</v>
      </c>
      <c r="I11" s="15">
        <v>88</v>
      </c>
      <c r="J11" s="15" t="s">
        <v>19</v>
      </c>
      <c r="K11" s="15"/>
      <c r="L11" s="15"/>
    </row>
    <row r="12" spans="1:12" ht="21" customHeight="1">
      <c r="A12" s="15">
        <f>IF(B12="","",SUBTOTAL(3,$B$7:B12))</f>
        <v>6</v>
      </c>
      <c r="B12" s="16" t="s">
        <v>36</v>
      </c>
      <c r="C12" s="17">
        <v>10</v>
      </c>
      <c r="D12" s="17">
        <v>4</v>
      </c>
      <c r="E12" s="17">
        <v>2013</v>
      </c>
      <c r="F12" s="17">
        <v>21</v>
      </c>
      <c r="G12" s="17">
        <v>5</v>
      </c>
      <c r="H12" s="17">
        <v>11</v>
      </c>
      <c r="I12" s="15">
        <v>95.5</v>
      </c>
      <c r="J12" s="15" t="s">
        <v>19</v>
      </c>
      <c r="K12" s="15"/>
      <c r="L12" s="15"/>
    </row>
    <row r="13" spans="1:12" ht="21" customHeight="1">
      <c r="A13" s="15">
        <f>IF(B13="","",SUBTOTAL(3,$B$7:B13))</f>
        <v>7</v>
      </c>
      <c r="B13" s="16" t="s">
        <v>37</v>
      </c>
      <c r="C13" s="17">
        <v>25</v>
      </c>
      <c r="D13" s="17">
        <v>9</v>
      </c>
      <c r="E13" s="17">
        <v>2013</v>
      </c>
      <c r="F13" s="17">
        <v>6</v>
      </c>
      <c r="G13" s="17">
        <v>0</v>
      </c>
      <c r="H13" s="17">
        <v>11</v>
      </c>
      <c r="I13" s="15">
        <v>79.5</v>
      </c>
      <c r="J13" s="15" t="s">
        <v>31</v>
      </c>
      <c r="K13" s="15"/>
      <c r="L13" s="15"/>
    </row>
    <row r="14" spans="1:12" ht="21" customHeight="1">
      <c r="A14" s="15">
        <f>IF(B14="","",SUBTOTAL(3,$B$7:B14))</f>
        <v>8</v>
      </c>
      <c r="B14" s="16" t="s">
        <v>38</v>
      </c>
      <c r="C14" s="17">
        <v>3</v>
      </c>
      <c r="D14" s="17">
        <v>8</v>
      </c>
      <c r="E14" s="17">
        <v>2013</v>
      </c>
      <c r="F14" s="17">
        <v>28</v>
      </c>
      <c r="G14" s="17">
        <v>1</v>
      </c>
      <c r="H14" s="17">
        <v>11</v>
      </c>
      <c r="I14" s="15">
        <v>76.5</v>
      </c>
      <c r="J14" s="15" t="s">
        <v>31</v>
      </c>
      <c r="K14" s="15"/>
      <c r="L14" s="15"/>
    </row>
    <row r="15" spans="1:12" ht="21" customHeight="1">
      <c r="A15" s="15">
        <f>IF(B15="","",SUBTOTAL(3,$B$7:B15))</f>
        <v>9</v>
      </c>
      <c r="B15" s="16" t="s">
        <v>39</v>
      </c>
      <c r="C15" s="17">
        <v>1</v>
      </c>
      <c r="D15" s="17">
        <v>1</v>
      </c>
      <c r="E15" s="17">
        <v>2013</v>
      </c>
      <c r="F15" s="17">
        <v>0</v>
      </c>
      <c r="G15" s="17">
        <v>9</v>
      </c>
      <c r="H15" s="17">
        <v>11</v>
      </c>
      <c r="I15" s="15">
        <v>86.5</v>
      </c>
      <c r="J15" s="15" t="s">
        <v>19</v>
      </c>
      <c r="K15" s="15"/>
      <c r="L15" s="15"/>
    </row>
    <row r="16" spans="1:12" ht="21" customHeight="1">
      <c r="A16" s="15">
        <f>IF(B16="","",SUBTOTAL(3,$B$7:B16))</f>
        <v>10</v>
      </c>
      <c r="B16" s="16" t="s">
        <v>40</v>
      </c>
      <c r="C16" s="17">
        <v>1</v>
      </c>
      <c r="D16" s="17">
        <v>10</v>
      </c>
      <c r="E16" s="17">
        <v>2013</v>
      </c>
      <c r="F16" s="17">
        <v>0</v>
      </c>
      <c r="G16" s="17">
        <v>0</v>
      </c>
      <c r="H16" s="17">
        <v>11</v>
      </c>
      <c r="I16" s="15">
        <v>52.5</v>
      </c>
      <c r="J16" s="15" t="s">
        <v>23</v>
      </c>
      <c r="K16" s="15"/>
      <c r="L16" s="15"/>
    </row>
    <row r="17" spans="1:12" ht="21" customHeight="1">
      <c r="A17" s="15">
        <f>IF(B17="","",SUBTOTAL(3,$B$7:B17))</f>
        <v>11</v>
      </c>
      <c r="B17" s="16" t="s">
        <v>41</v>
      </c>
      <c r="C17" s="17">
        <v>15</v>
      </c>
      <c r="D17" s="17">
        <v>12</v>
      </c>
      <c r="E17" s="17">
        <v>2012</v>
      </c>
      <c r="F17" s="17">
        <v>16</v>
      </c>
      <c r="G17" s="17">
        <v>9</v>
      </c>
      <c r="H17" s="17">
        <v>11</v>
      </c>
      <c r="I17" s="15">
        <v>85</v>
      </c>
      <c r="J17" s="15" t="s">
        <v>19</v>
      </c>
      <c r="K17" s="15"/>
      <c r="L17" s="15"/>
    </row>
    <row r="18" spans="1:12" ht="21" customHeight="1">
      <c r="A18" s="15">
        <f>IF(B18="","",SUBTOTAL(3,$B$7:B18))</f>
        <v>12</v>
      </c>
      <c r="B18" s="16" t="s">
        <v>42</v>
      </c>
      <c r="C18" s="17">
        <v>23</v>
      </c>
      <c r="D18" s="17">
        <v>2</v>
      </c>
      <c r="E18" s="17">
        <v>2013</v>
      </c>
      <c r="F18" s="17">
        <v>8</v>
      </c>
      <c r="G18" s="17">
        <v>7</v>
      </c>
      <c r="H18" s="17">
        <v>11</v>
      </c>
      <c r="I18" s="15">
        <v>94.5</v>
      </c>
      <c r="J18" s="15" t="s">
        <v>19</v>
      </c>
      <c r="K18" s="15"/>
      <c r="L18" s="15"/>
    </row>
    <row r="19" spans="1:12" ht="21" customHeight="1">
      <c r="A19" s="15">
        <f>IF(B19="","",SUBTOTAL(3,$B$7:B19))</f>
        <v>13</v>
      </c>
      <c r="B19" s="16" t="s">
        <v>43</v>
      </c>
      <c r="C19" s="17">
        <v>2</v>
      </c>
      <c r="D19" s="17">
        <v>4</v>
      </c>
      <c r="E19" s="17">
        <v>2013</v>
      </c>
      <c r="F19" s="17">
        <v>29</v>
      </c>
      <c r="G19" s="17">
        <v>5</v>
      </c>
      <c r="H19" s="17">
        <v>11</v>
      </c>
      <c r="I19" s="15">
        <v>78</v>
      </c>
      <c r="J19" s="15" t="s">
        <v>31</v>
      </c>
      <c r="K19" s="15"/>
      <c r="L19" s="15"/>
    </row>
    <row r="20" spans="1:12" ht="21" customHeight="1">
      <c r="A20" s="15">
        <f>IF(B20="","",SUBTOTAL(3,$B$7:B20))</f>
        <v>14</v>
      </c>
      <c r="B20" s="16" t="s">
        <v>44</v>
      </c>
      <c r="C20" s="17">
        <v>11</v>
      </c>
      <c r="D20" s="17">
        <v>11</v>
      </c>
      <c r="E20" s="17">
        <v>2013</v>
      </c>
      <c r="F20" s="17">
        <v>20</v>
      </c>
      <c r="G20" s="17">
        <v>10</v>
      </c>
      <c r="H20" s="17">
        <v>10</v>
      </c>
      <c r="I20" s="15">
        <v>89</v>
      </c>
      <c r="J20" s="15" t="s">
        <v>19</v>
      </c>
      <c r="K20" s="15"/>
      <c r="L20" s="15"/>
    </row>
    <row r="21" spans="1:12" ht="21" customHeight="1">
      <c r="A21" s="15">
        <f>IF(B21="","",SUBTOTAL(3,$B$7:B21))</f>
        <v>15</v>
      </c>
      <c r="B21" s="16" t="s">
        <v>45</v>
      </c>
      <c r="C21" s="17">
        <v>26</v>
      </c>
      <c r="D21" s="17">
        <v>8</v>
      </c>
      <c r="E21" s="17">
        <v>2013</v>
      </c>
      <c r="F21" s="17">
        <v>5</v>
      </c>
      <c r="G21" s="17">
        <v>1</v>
      </c>
      <c r="H21" s="17">
        <v>11</v>
      </c>
      <c r="I21" s="15">
        <v>52.5</v>
      </c>
      <c r="J21" s="15" t="s">
        <v>23</v>
      </c>
      <c r="K21" s="15"/>
      <c r="L21" s="15"/>
    </row>
    <row r="22" spans="1:12" ht="21" customHeight="1">
      <c r="A22" s="15">
        <f>IF(B22="","",SUBTOTAL(3,$B$7:B22))</f>
        <v>16</v>
      </c>
      <c r="B22" s="16" t="s">
        <v>46</v>
      </c>
      <c r="C22" s="17">
        <v>3</v>
      </c>
      <c r="D22" s="17">
        <v>3</v>
      </c>
      <c r="E22" s="17">
        <v>2013</v>
      </c>
      <c r="F22" s="17">
        <v>28</v>
      </c>
      <c r="G22" s="17">
        <v>6</v>
      </c>
      <c r="H22" s="17">
        <v>11</v>
      </c>
      <c r="I22" s="15">
        <v>95</v>
      </c>
      <c r="J22" s="15" t="s">
        <v>19</v>
      </c>
      <c r="K22" s="15"/>
      <c r="L22" s="15"/>
    </row>
    <row r="23" spans="1:12" ht="21" customHeight="1">
      <c r="A23" s="15">
        <f>IF(B23="","",SUBTOTAL(3,$B$7:B23))</f>
        <v>17</v>
      </c>
      <c r="B23" s="16" t="s">
        <v>47</v>
      </c>
      <c r="C23" s="17">
        <v>1</v>
      </c>
      <c r="D23" s="17">
        <v>1</v>
      </c>
      <c r="E23" s="17">
        <v>2013</v>
      </c>
      <c r="F23" s="17">
        <v>0</v>
      </c>
      <c r="G23" s="17">
        <v>9</v>
      </c>
      <c r="H23" s="17">
        <v>11</v>
      </c>
      <c r="I23" s="15">
        <v>71</v>
      </c>
      <c r="J23" s="15" t="s">
        <v>31</v>
      </c>
      <c r="K23" s="15"/>
      <c r="L23" s="15"/>
    </row>
    <row r="24" spans="1:12" ht="21" customHeight="1">
      <c r="A24" s="15">
        <f>IF(B24="","",SUBTOTAL(3,$B$7:B24))</f>
        <v>18</v>
      </c>
      <c r="B24" s="16" t="s">
        <v>48</v>
      </c>
      <c r="C24" s="17">
        <v>12</v>
      </c>
      <c r="D24" s="17">
        <v>12</v>
      </c>
      <c r="E24" s="17">
        <v>2012</v>
      </c>
      <c r="F24" s="17">
        <v>19</v>
      </c>
      <c r="G24" s="17">
        <v>9</v>
      </c>
      <c r="H24" s="17">
        <v>11</v>
      </c>
      <c r="I24" s="15">
        <v>93</v>
      </c>
      <c r="J24" s="15" t="s">
        <v>19</v>
      </c>
      <c r="K24" s="15"/>
      <c r="L24" s="15"/>
    </row>
    <row r="25" spans="1:12" ht="21" customHeight="1">
      <c r="A25" s="15">
        <f>IF(B25="","",SUBTOTAL(3,$B$7:B25))</f>
        <v>19</v>
      </c>
      <c r="B25" s="16" t="s">
        <v>49</v>
      </c>
      <c r="C25" s="17">
        <v>1</v>
      </c>
      <c r="D25" s="17">
        <v>10</v>
      </c>
      <c r="E25" s="17">
        <v>2013</v>
      </c>
      <c r="F25" s="17">
        <v>0</v>
      </c>
      <c r="G25" s="17">
        <v>0</v>
      </c>
      <c r="H25" s="17">
        <v>11</v>
      </c>
      <c r="I25" s="15">
        <v>87.5</v>
      </c>
      <c r="J25" s="15" t="s">
        <v>19</v>
      </c>
      <c r="K25" s="15"/>
      <c r="L25" s="15"/>
    </row>
    <row r="26" spans="1:12" ht="21" customHeight="1">
      <c r="A26" s="15">
        <f>IF(B26="","",SUBTOTAL(3,$B$7:B26))</f>
        <v>20</v>
      </c>
      <c r="B26" s="16" t="s">
        <v>50</v>
      </c>
      <c r="C26" s="17">
        <v>22</v>
      </c>
      <c r="D26" s="17">
        <v>6</v>
      </c>
      <c r="E26" s="17">
        <v>2013</v>
      </c>
      <c r="F26" s="17">
        <v>9</v>
      </c>
      <c r="G26" s="17">
        <v>3</v>
      </c>
      <c r="H26" s="17">
        <v>11</v>
      </c>
      <c r="I26" s="15">
        <v>73</v>
      </c>
      <c r="J26" s="15" t="s">
        <v>31</v>
      </c>
      <c r="K26" s="15"/>
      <c r="L26" s="15"/>
    </row>
    <row r="27" spans="1:12" ht="21" customHeight="1">
      <c r="A27" s="15">
        <f>IF(B27="","",SUBTOTAL(3,$B$7:B27))</f>
        <v>21</v>
      </c>
      <c r="B27" s="16" t="s">
        <v>51</v>
      </c>
      <c r="C27" s="17">
        <v>24</v>
      </c>
      <c r="D27" s="17">
        <v>4</v>
      </c>
      <c r="E27" s="17">
        <v>2013</v>
      </c>
      <c r="F27" s="17">
        <v>7</v>
      </c>
      <c r="G27" s="17">
        <v>5</v>
      </c>
      <c r="H27" s="17">
        <v>11</v>
      </c>
      <c r="I27" s="15">
        <v>92.5</v>
      </c>
      <c r="J27" s="15" t="s">
        <v>19</v>
      </c>
      <c r="K27" s="15"/>
      <c r="L27" s="15"/>
    </row>
    <row r="28" spans="1:12" ht="21" customHeight="1">
      <c r="A28" s="15">
        <f>IF(B28="","",SUBTOTAL(3,$B$7:B28))</f>
        <v>22</v>
      </c>
      <c r="B28" s="16" t="s">
        <v>52</v>
      </c>
      <c r="C28" s="17">
        <v>1</v>
      </c>
      <c r="D28" s="17">
        <v>7</v>
      </c>
      <c r="E28" s="17">
        <v>2013</v>
      </c>
      <c r="F28" s="17">
        <v>0</v>
      </c>
      <c r="G28" s="17">
        <v>3</v>
      </c>
      <c r="H28" s="17">
        <v>11</v>
      </c>
      <c r="I28" s="15">
        <v>85.5</v>
      </c>
      <c r="J28" s="15" t="s">
        <v>19</v>
      </c>
      <c r="K28" s="15"/>
      <c r="L28" s="15"/>
    </row>
    <row r="29" spans="1:12" ht="21" customHeight="1">
      <c r="A29" s="15">
        <f>IF(B29="","",SUBTOTAL(3,$B$7:B29))</f>
        <v>23</v>
      </c>
      <c r="B29" s="16" t="s">
        <v>53</v>
      </c>
      <c r="C29" s="17">
        <v>23</v>
      </c>
      <c r="D29" s="17">
        <v>9</v>
      </c>
      <c r="E29" s="17">
        <v>2013</v>
      </c>
      <c r="F29" s="17">
        <v>8</v>
      </c>
      <c r="G29" s="17">
        <v>0</v>
      </c>
      <c r="H29" s="17">
        <v>11</v>
      </c>
      <c r="I29" s="15">
        <v>83.5</v>
      </c>
      <c r="J29" s="15" t="s">
        <v>31</v>
      </c>
      <c r="K29" s="15"/>
      <c r="L29" s="15"/>
    </row>
    <row r="30" spans="1:12" ht="21" customHeight="1">
      <c r="A30" s="15">
        <f>IF(B30="","",SUBTOTAL(3,$B$7:B30))</f>
        <v>24</v>
      </c>
      <c r="B30" s="16" t="s">
        <v>54</v>
      </c>
      <c r="C30" s="17">
        <v>14</v>
      </c>
      <c r="D30" s="17">
        <v>7</v>
      </c>
      <c r="E30" s="17">
        <v>2013</v>
      </c>
      <c r="F30" s="17">
        <v>17</v>
      </c>
      <c r="G30" s="17">
        <v>2</v>
      </c>
      <c r="H30" s="17">
        <v>11</v>
      </c>
      <c r="I30" s="15">
        <v>90.5</v>
      </c>
      <c r="J30" s="15" t="s">
        <v>19</v>
      </c>
      <c r="K30" s="15"/>
      <c r="L30" s="15"/>
    </row>
    <row r="31" spans="1:12" ht="21" customHeight="1">
      <c r="A31" s="15">
        <f>IF(B31="","",SUBTOTAL(3,$B$7:B31))</f>
        <v>25</v>
      </c>
      <c r="B31" s="16" t="s">
        <v>55</v>
      </c>
      <c r="C31" s="17">
        <v>8</v>
      </c>
      <c r="D31" s="17">
        <v>4</v>
      </c>
      <c r="E31" s="17">
        <v>2013</v>
      </c>
      <c r="F31" s="17">
        <v>23</v>
      </c>
      <c r="G31" s="17">
        <v>5</v>
      </c>
      <c r="H31" s="17">
        <v>11</v>
      </c>
      <c r="I31" s="15">
        <v>97.5</v>
      </c>
      <c r="J31" s="15" t="s">
        <v>19</v>
      </c>
      <c r="K31" s="15"/>
      <c r="L31" s="15"/>
    </row>
    <row r="32" spans="1:12" ht="21" customHeight="1">
      <c r="A32" s="15">
        <f>IF(B32="","",SUBTOTAL(3,$B$7:B32))</f>
        <v>26</v>
      </c>
      <c r="B32" s="16" t="s">
        <v>56</v>
      </c>
      <c r="C32" s="17">
        <v>22</v>
      </c>
      <c r="D32" s="17">
        <v>2</v>
      </c>
      <c r="E32" s="17">
        <v>2013</v>
      </c>
      <c r="F32" s="17">
        <v>9</v>
      </c>
      <c r="G32" s="17">
        <v>7</v>
      </c>
      <c r="H32" s="17">
        <v>11</v>
      </c>
      <c r="I32" s="15">
        <v>92</v>
      </c>
      <c r="J32" s="15" t="s">
        <v>19</v>
      </c>
      <c r="K32" s="15"/>
      <c r="L32" s="15"/>
    </row>
    <row r="33" spans="1:12" ht="21" customHeight="1">
      <c r="A33" s="15">
        <f>IF(B33="","",SUBTOTAL(3,$B$7:B33))</f>
        <v>27</v>
      </c>
      <c r="B33" s="16" t="s">
        <v>57</v>
      </c>
      <c r="C33" s="17">
        <v>8</v>
      </c>
      <c r="D33" s="17">
        <v>5</v>
      </c>
      <c r="E33" s="17">
        <v>2013</v>
      </c>
      <c r="F33" s="17">
        <v>23</v>
      </c>
      <c r="G33" s="17">
        <v>4</v>
      </c>
      <c r="H33" s="17">
        <v>11</v>
      </c>
      <c r="I33" s="15">
        <v>72.5</v>
      </c>
      <c r="J33" s="15" t="s">
        <v>31</v>
      </c>
      <c r="K33" s="15"/>
      <c r="L33" s="15"/>
    </row>
    <row r="34" spans="1:12" ht="21" customHeight="1">
      <c r="A34" s="15">
        <f>IF(B34="","",SUBTOTAL(3,$B$7:B34))</f>
        <v>28</v>
      </c>
      <c r="B34" s="16" t="s">
        <v>58</v>
      </c>
      <c r="C34" s="17">
        <v>1</v>
      </c>
      <c r="D34" s="17">
        <v>3</v>
      </c>
      <c r="E34" s="17">
        <v>2013</v>
      </c>
      <c r="F34" s="17">
        <v>0</v>
      </c>
      <c r="G34" s="17">
        <v>7</v>
      </c>
      <c r="H34" s="17">
        <v>11</v>
      </c>
      <c r="I34" s="15">
        <v>84.5</v>
      </c>
      <c r="J34" s="15" t="s">
        <v>31</v>
      </c>
      <c r="K34" s="15"/>
      <c r="L34" s="15"/>
    </row>
    <row r="35" spans="1:12" ht="21" customHeight="1">
      <c r="A35" s="15">
        <f>IF(B35="","",SUBTOTAL(3,$B$7:B35))</f>
        <v>29</v>
      </c>
      <c r="B35" s="16" t="s">
        <v>59</v>
      </c>
      <c r="C35" s="17">
        <v>28</v>
      </c>
      <c r="D35" s="17">
        <v>7</v>
      </c>
      <c r="E35" s="17">
        <v>2013</v>
      </c>
      <c r="F35" s="17">
        <v>3</v>
      </c>
      <c r="G35" s="17">
        <v>2</v>
      </c>
      <c r="H35" s="17">
        <v>11</v>
      </c>
      <c r="I35" s="15">
        <v>84</v>
      </c>
      <c r="J35" s="15" t="s">
        <v>31</v>
      </c>
      <c r="K35" s="15"/>
      <c r="L35" s="15"/>
    </row>
    <row r="36" spans="1:12" ht="21" customHeight="1">
      <c r="A36" s="15">
        <f>IF(B36="","",SUBTOTAL(3,$B$7:B36))</f>
        <v>30</v>
      </c>
      <c r="B36" s="16" t="s">
        <v>60</v>
      </c>
      <c r="C36" s="17">
        <v>1</v>
      </c>
      <c r="D36" s="17">
        <v>6</v>
      </c>
      <c r="E36" s="17">
        <v>2013</v>
      </c>
      <c r="F36" s="17">
        <v>0</v>
      </c>
      <c r="G36" s="17">
        <v>4</v>
      </c>
      <c r="H36" s="17">
        <v>11</v>
      </c>
      <c r="I36" s="15">
        <v>83.5</v>
      </c>
      <c r="J36" s="15" t="s">
        <v>31</v>
      </c>
      <c r="K36" s="15"/>
      <c r="L36" s="15"/>
    </row>
    <row r="37" spans="1:12" ht="21" customHeight="1">
      <c r="A37" s="15">
        <f>IF(B37="","",SUBTOTAL(3,$B$7:B37))</f>
        <v>31</v>
      </c>
      <c r="B37" s="16" t="s">
        <v>61</v>
      </c>
      <c r="C37" s="17">
        <v>30</v>
      </c>
      <c r="D37" s="17">
        <v>5</v>
      </c>
      <c r="E37" s="17">
        <v>2013</v>
      </c>
      <c r="F37" s="17">
        <v>1</v>
      </c>
      <c r="G37" s="17">
        <v>4</v>
      </c>
      <c r="H37" s="17">
        <v>11</v>
      </c>
      <c r="I37" s="15">
        <v>60.5</v>
      </c>
      <c r="J37" s="15" t="s">
        <v>23</v>
      </c>
      <c r="K37" s="15"/>
      <c r="L37" s="15"/>
    </row>
    <row r="38" spans="1:12" ht="21" customHeight="1">
      <c r="A38" s="15">
        <f>IF(B38="","",SUBTOTAL(3,$B$7:B38))</f>
        <v>32</v>
      </c>
      <c r="B38" s="16" t="s">
        <v>62</v>
      </c>
      <c r="C38" s="17">
        <v>21</v>
      </c>
      <c r="D38" s="17">
        <v>8</v>
      </c>
      <c r="E38" s="17">
        <v>2013</v>
      </c>
      <c r="F38" s="17">
        <v>10</v>
      </c>
      <c r="G38" s="17">
        <v>1</v>
      </c>
      <c r="H38" s="17">
        <v>11</v>
      </c>
      <c r="I38" s="15">
        <v>84.5</v>
      </c>
      <c r="J38" s="15" t="s">
        <v>31</v>
      </c>
      <c r="K38" s="15"/>
      <c r="L38" s="15"/>
    </row>
    <row r="39" spans="1:12" ht="21" customHeight="1">
      <c r="A39" s="15">
        <f>IF(B39="","",SUBTOTAL(3,$B$7:B39))</f>
        <v>33</v>
      </c>
      <c r="B39" s="16" t="s">
        <v>63</v>
      </c>
      <c r="C39" s="17">
        <v>1</v>
      </c>
      <c r="D39" s="17">
        <v>10</v>
      </c>
      <c r="E39" s="17">
        <v>2013</v>
      </c>
      <c r="F39" s="17">
        <v>0</v>
      </c>
      <c r="G39" s="17">
        <v>0</v>
      </c>
      <c r="H39" s="17">
        <v>11</v>
      </c>
      <c r="I39" s="15">
        <v>92</v>
      </c>
      <c r="J39" s="15" t="s">
        <v>19</v>
      </c>
      <c r="K39" s="15"/>
      <c r="L39" s="15"/>
    </row>
    <row r="40" spans="1:12" ht="21" customHeight="1">
      <c r="A40" s="15">
        <f>IF(B40="","",SUBTOTAL(3,$B$7:B40))</f>
        <v>34</v>
      </c>
      <c r="B40" s="16" t="s">
        <v>64</v>
      </c>
      <c r="C40" s="17">
        <v>24</v>
      </c>
      <c r="D40" s="17">
        <v>9</v>
      </c>
      <c r="E40" s="17">
        <v>2013</v>
      </c>
      <c r="F40" s="17">
        <v>7</v>
      </c>
      <c r="G40" s="17">
        <v>0</v>
      </c>
      <c r="H40" s="17">
        <v>11</v>
      </c>
      <c r="I40" s="15">
        <v>88</v>
      </c>
      <c r="J40" s="15" t="s">
        <v>19</v>
      </c>
      <c r="K40" s="15"/>
      <c r="L40" s="15"/>
    </row>
    <row r="41" spans="1:12" ht="21" customHeight="1">
      <c r="A41" s="15">
        <f>IF(B41="","",SUBTOTAL(3,$B$7:B41))</f>
        <v>35</v>
      </c>
      <c r="B41" s="16" t="s">
        <v>65</v>
      </c>
      <c r="C41" s="17">
        <v>4</v>
      </c>
      <c r="D41" s="17">
        <v>9</v>
      </c>
      <c r="E41" s="17">
        <v>2013</v>
      </c>
      <c r="F41" s="17">
        <v>27</v>
      </c>
      <c r="G41" s="17">
        <v>0</v>
      </c>
      <c r="H41" s="17">
        <v>11</v>
      </c>
      <c r="I41" s="15">
        <v>86</v>
      </c>
      <c r="J41" s="15" t="s">
        <v>19</v>
      </c>
      <c r="K41" s="15"/>
      <c r="L41" s="15"/>
    </row>
    <row r="42" spans="1:12" ht="21" customHeight="1">
      <c r="A42" s="15">
        <f>IF(B42="","",SUBTOTAL(3,$B$7:B42))</f>
        <v>36</v>
      </c>
      <c r="B42" s="16" t="s">
        <v>66</v>
      </c>
      <c r="C42" s="17">
        <v>21</v>
      </c>
      <c r="D42" s="17">
        <v>4</v>
      </c>
      <c r="E42" s="17">
        <v>2013</v>
      </c>
      <c r="F42" s="17">
        <v>10</v>
      </c>
      <c r="G42" s="17">
        <v>5</v>
      </c>
      <c r="H42" s="17">
        <v>11</v>
      </c>
      <c r="I42" s="15">
        <v>83.5</v>
      </c>
      <c r="J42" s="15" t="s">
        <v>31</v>
      </c>
      <c r="K42" s="15"/>
      <c r="L42" s="15"/>
    </row>
    <row r="43" spans="1:12" ht="21" customHeight="1">
      <c r="A43" s="15">
        <f>IF(B43="","",SUBTOTAL(3,$B$7:B43))</f>
        <v>37</v>
      </c>
      <c r="B43" s="16" t="s">
        <v>67</v>
      </c>
      <c r="C43" s="17">
        <v>11</v>
      </c>
      <c r="D43" s="17">
        <v>1</v>
      </c>
      <c r="E43" s="17">
        <v>2013</v>
      </c>
      <c r="F43" s="17">
        <v>20</v>
      </c>
      <c r="G43" s="17">
        <v>8</v>
      </c>
      <c r="H43" s="17">
        <v>11</v>
      </c>
      <c r="I43" s="15">
        <v>81</v>
      </c>
      <c r="J43" s="15" t="s">
        <v>31</v>
      </c>
      <c r="K43" s="15"/>
      <c r="L43" s="15"/>
    </row>
    <row r="44" spans="1:12" ht="21" customHeight="1">
      <c r="A44" s="15">
        <f>IF(B44="","",SUBTOTAL(3,$B$7:B44))</f>
        <v>38</v>
      </c>
      <c r="B44" s="16" t="s">
        <v>68</v>
      </c>
      <c r="C44" s="17">
        <v>29</v>
      </c>
      <c r="D44" s="17">
        <v>10</v>
      </c>
      <c r="E44" s="17">
        <v>2012</v>
      </c>
      <c r="F44" s="17">
        <v>2</v>
      </c>
      <c r="G44" s="17">
        <v>11</v>
      </c>
      <c r="H44" s="17">
        <v>11</v>
      </c>
      <c r="I44" s="15">
        <v>89.5</v>
      </c>
      <c r="J44" s="15" t="s">
        <v>19</v>
      </c>
      <c r="K44" s="15"/>
      <c r="L44" s="15"/>
    </row>
    <row r="45" spans="1:12" ht="21" customHeight="1">
      <c r="A45" s="15">
        <f>IF(B45="","",SUBTOTAL(3,$B$7:B45))</f>
        <v>39</v>
      </c>
      <c r="B45" s="16" t="s">
        <v>69</v>
      </c>
      <c r="C45" s="17">
        <v>1</v>
      </c>
      <c r="D45" s="17">
        <v>2</v>
      </c>
      <c r="E45" s="17">
        <v>2013</v>
      </c>
      <c r="F45" s="17">
        <v>0</v>
      </c>
      <c r="G45" s="17">
        <v>8</v>
      </c>
      <c r="H45" s="17">
        <v>11</v>
      </c>
      <c r="I45" s="15">
        <v>81</v>
      </c>
      <c r="J45" s="15" t="s">
        <v>31</v>
      </c>
      <c r="K45" s="15"/>
      <c r="L45" s="15"/>
    </row>
    <row r="46" spans="1:12" ht="21" customHeight="1">
      <c r="A46" s="15">
        <f>IF(B46="","",SUBTOTAL(3,$B$7:B46))</f>
        <v>40</v>
      </c>
      <c r="B46" s="16" t="s">
        <v>70</v>
      </c>
      <c r="C46" s="17">
        <v>1</v>
      </c>
      <c r="D46" s="17">
        <v>1</v>
      </c>
      <c r="E46" s="17">
        <v>2013</v>
      </c>
      <c r="F46" s="17">
        <v>0</v>
      </c>
      <c r="G46" s="17">
        <v>9</v>
      </c>
      <c r="H46" s="17">
        <v>11</v>
      </c>
      <c r="I46" s="15">
        <v>89</v>
      </c>
      <c r="J46" s="15" t="s">
        <v>19</v>
      </c>
      <c r="K46" s="15"/>
      <c r="L46" s="15"/>
    </row>
    <row r="47" spans="1:12" ht="21" customHeight="1">
      <c r="A47" s="15">
        <f>IF(B47="","",SUBTOTAL(3,$B$7:B47))</f>
        <v>41</v>
      </c>
      <c r="B47" s="16" t="s">
        <v>71</v>
      </c>
      <c r="C47" s="17">
        <v>27</v>
      </c>
      <c r="D47" s="17">
        <v>2</v>
      </c>
      <c r="E47" s="17">
        <v>2013</v>
      </c>
      <c r="F47" s="17">
        <v>4</v>
      </c>
      <c r="G47" s="17">
        <v>7</v>
      </c>
      <c r="H47" s="17">
        <v>11</v>
      </c>
      <c r="I47" s="15">
        <v>84</v>
      </c>
      <c r="J47" s="15" t="s">
        <v>31</v>
      </c>
      <c r="K47" s="15"/>
      <c r="L47" s="15"/>
    </row>
    <row r="48" spans="1:12" ht="21" customHeight="1">
      <c r="A48" s="15">
        <f>IF(B48="","",SUBTOTAL(3,$B$7:B48))</f>
        <v>42</v>
      </c>
      <c r="B48" s="16" t="s">
        <v>72</v>
      </c>
      <c r="C48" s="17">
        <v>14</v>
      </c>
      <c r="D48" s="17">
        <v>8</v>
      </c>
      <c r="E48" s="17">
        <v>2013</v>
      </c>
      <c r="F48" s="17">
        <v>17</v>
      </c>
      <c r="G48" s="17">
        <v>1</v>
      </c>
      <c r="H48" s="17">
        <v>11</v>
      </c>
      <c r="I48" s="15">
        <v>93.5</v>
      </c>
      <c r="J48" s="15" t="s">
        <v>19</v>
      </c>
      <c r="K48" s="15"/>
      <c r="L48" s="15"/>
    </row>
    <row r="49" spans="1:12" ht="21" customHeight="1">
      <c r="A49" s="15">
        <f>IF(B49="","",SUBTOTAL(3,$B$7:B49))</f>
        <v>43</v>
      </c>
      <c r="B49" s="16" t="s">
        <v>73</v>
      </c>
      <c r="C49" s="17">
        <v>19</v>
      </c>
      <c r="D49" s="17">
        <v>10</v>
      </c>
      <c r="E49" s="17">
        <v>2012</v>
      </c>
      <c r="F49" s="17">
        <v>12</v>
      </c>
      <c r="G49" s="17">
        <v>11</v>
      </c>
      <c r="H49" s="17">
        <v>11</v>
      </c>
      <c r="I49" s="15">
        <v>86.5</v>
      </c>
      <c r="J49" s="15" t="s">
        <v>19</v>
      </c>
      <c r="K49" s="15"/>
      <c r="L49" s="15"/>
    </row>
    <row r="50" spans="1:12" ht="21" customHeight="1">
      <c r="A50" s="15">
        <f>IF(B50="","",SUBTOTAL(3,$B$7:B50))</f>
        <v>44</v>
      </c>
      <c r="B50" s="16" t="s">
        <v>74</v>
      </c>
      <c r="C50" s="17">
        <v>30</v>
      </c>
      <c r="D50" s="17">
        <v>9</v>
      </c>
      <c r="E50" s="17">
        <v>2013</v>
      </c>
      <c r="F50" s="17">
        <v>1</v>
      </c>
      <c r="G50" s="17">
        <v>0</v>
      </c>
      <c r="H50" s="17">
        <v>11</v>
      </c>
      <c r="I50" s="15">
        <v>88</v>
      </c>
      <c r="J50" s="15" t="s">
        <v>19</v>
      </c>
      <c r="K50" s="15"/>
      <c r="L50" s="15"/>
    </row>
    <row r="51" spans="1:12" ht="21" customHeight="1">
      <c r="A51" s="15">
        <f>IF(B51="","",SUBTOTAL(3,$B$7:B51))</f>
        <v>45</v>
      </c>
      <c r="B51" s="16" t="s">
        <v>75</v>
      </c>
      <c r="C51" s="17">
        <v>12</v>
      </c>
      <c r="D51" s="17">
        <v>12</v>
      </c>
      <c r="E51" s="17">
        <v>2012</v>
      </c>
      <c r="F51" s="17">
        <v>19</v>
      </c>
      <c r="G51" s="17">
        <v>9</v>
      </c>
      <c r="H51" s="17">
        <v>11</v>
      </c>
      <c r="I51" s="15">
        <v>86.5</v>
      </c>
      <c r="J51" s="15" t="s">
        <v>19</v>
      </c>
      <c r="K51" s="15"/>
      <c r="L51" s="15"/>
    </row>
    <row r="52" spans="1:12" ht="21" customHeight="1">
      <c r="A52" s="15">
        <f>IF(B52="","",SUBTOTAL(3,$B$7:B52))</f>
        <v>46</v>
      </c>
      <c r="B52" s="16" t="s">
        <v>76</v>
      </c>
      <c r="C52" s="17">
        <v>25</v>
      </c>
      <c r="D52" s="17">
        <v>9</v>
      </c>
      <c r="E52" s="17">
        <v>2013</v>
      </c>
      <c r="F52" s="17">
        <v>6</v>
      </c>
      <c r="G52" s="17">
        <v>0</v>
      </c>
      <c r="H52" s="17">
        <v>11</v>
      </c>
      <c r="I52" s="15">
        <v>80</v>
      </c>
      <c r="J52" s="15" t="s">
        <v>31</v>
      </c>
      <c r="K52" s="15"/>
      <c r="L52" s="15"/>
    </row>
    <row r="53" spans="1:12" ht="21" customHeight="1">
      <c r="A53" s="15">
        <f>IF(B53="","",SUBTOTAL(3,$B$7:B53))</f>
        <v>47</v>
      </c>
      <c r="B53" s="16" t="s">
        <v>77</v>
      </c>
      <c r="C53" s="17">
        <v>9</v>
      </c>
      <c r="D53" s="17">
        <v>9</v>
      </c>
      <c r="E53" s="17">
        <v>2013</v>
      </c>
      <c r="F53" s="17">
        <v>22</v>
      </c>
      <c r="G53" s="17">
        <v>0</v>
      </c>
      <c r="H53" s="17">
        <v>11</v>
      </c>
      <c r="I53" s="15">
        <v>88.5</v>
      </c>
      <c r="J53" s="15" t="s">
        <v>19</v>
      </c>
      <c r="K53" s="15"/>
      <c r="L53" s="15"/>
    </row>
    <row r="54" spans="1:12" ht="21" customHeight="1">
      <c r="A54" s="15">
        <f>IF(B54="","",SUBTOTAL(3,$B$7:B54))</f>
        <v>48</v>
      </c>
      <c r="B54" s="16" t="s">
        <v>78</v>
      </c>
      <c r="C54" s="17">
        <v>19</v>
      </c>
      <c r="D54" s="17">
        <v>9</v>
      </c>
      <c r="E54" s="17">
        <v>2013</v>
      </c>
      <c r="F54" s="17">
        <v>12</v>
      </c>
      <c r="G54" s="17">
        <v>0</v>
      </c>
      <c r="H54" s="17">
        <v>11</v>
      </c>
      <c r="I54" s="15">
        <v>95</v>
      </c>
      <c r="J54" s="15" t="s">
        <v>19</v>
      </c>
      <c r="K54" s="15"/>
      <c r="L54" s="15"/>
    </row>
    <row r="55" spans="1:12" ht="21" customHeight="1">
      <c r="A55" s="15">
        <f>IF(B55="","",SUBTOTAL(3,$B$7:B55))</f>
        <v>49</v>
      </c>
      <c r="B55" s="16" t="s">
        <v>79</v>
      </c>
      <c r="C55" s="17">
        <v>9</v>
      </c>
      <c r="D55" s="17">
        <v>2</v>
      </c>
      <c r="E55" s="17">
        <v>2013</v>
      </c>
      <c r="F55" s="17">
        <v>22</v>
      </c>
      <c r="G55" s="17">
        <v>7</v>
      </c>
      <c r="H55" s="17">
        <v>11</v>
      </c>
      <c r="I55" s="15">
        <v>45.5</v>
      </c>
      <c r="J55" s="15" t="s">
        <v>2</v>
      </c>
      <c r="K55" s="15"/>
      <c r="L55" s="15"/>
    </row>
    <row r="56" spans="1:12" ht="21" customHeight="1">
      <c r="A56" s="15">
        <f>IF(B56="","",SUBTOTAL(3,$B$7:B56))</f>
        <v>50</v>
      </c>
      <c r="B56" s="16" t="s">
        <v>80</v>
      </c>
      <c r="C56" s="17">
        <v>5</v>
      </c>
      <c r="D56" s="17">
        <v>4</v>
      </c>
      <c r="E56" s="17">
        <v>2013</v>
      </c>
      <c r="F56" s="17">
        <v>26</v>
      </c>
      <c r="G56" s="17">
        <v>5</v>
      </c>
      <c r="H56" s="17">
        <v>11</v>
      </c>
      <c r="I56" s="15">
        <v>90.5</v>
      </c>
      <c r="J56" s="15" t="s">
        <v>19</v>
      </c>
      <c r="K56" s="15"/>
      <c r="L56" s="15"/>
    </row>
    <row r="57" spans="1:12" ht="21" customHeight="1">
      <c r="A57" s="15">
        <f>IF(B57="","",SUBTOTAL(3,$B$7:B57))</f>
        <v>51</v>
      </c>
      <c r="B57" s="16" t="s">
        <v>81</v>
      </c>
      <c r="C57" s="17">
        <v>16</v>
      </c>
      <c r="D57" s="17">
        <v>10</v>
      </c>
      <c r="E57" s="17">
        <v>2012</v>
      </c>
      <c r="F57" s="17">
        <v>15</v>
      </c>
      <c r="G57" s="17">
        <v>11</v>
      </c>
      <c r="H57" s="17">
        <v>11</v>
      </c>
      <c r="I57" s="15">
        <v>96</v>
      </c>
      <c r="J57" s="15" t="s">
        <v>19</v>
      </c>
      <c r="K57" s="15"/>
      <c r="L57" s="15"/>
    </row>
    <row r="58" spans="1:12" ht="21" customHeight="1">
      <c r="A58" s="15">
        <f>IF(B58="","",SUBTOTAL(3,$B$7:B58))</f>
        <v>52</v>
      </c>
      <c r="B58" s="16" t="s">
        <v>82</v>
      </c>
      <c r="C58" s="17">
        <v>6</v>
      </c>
      <c r="D58" s="17">
        <v>6</v>
      </c>
      <c r="E58" s="17">
        <v>2013</v>
      </c>
      <c r="F58" s="17">
        <v>25</v>
      </c>
      <c r="G58" s="17">
        <v>3</v>
      </c>
      <c r="H58" s="17">
        <v>11</v>
      </c>
      <c r="I58" s="15">
        <v>90</v>
      </c>
      <c r="J58" s="15" t="s">
        <v>19</v>
      </c>
      <c r="K58" s="15"/>
      <c r="L58" s="15"/>
    </row>
    <row r="59" spans="1:12" ht="21" customHeight="1">
      <c r="A59" s="15">
        <f>IF(B59="","",SUBTOTAL(3,$B$7:B59))</f>
        <v>53</v>
      </c>
      <c r="B59" s="16" t="s">
        <v>83</v>
      </c>
      <c r="C59" s="17">
        <v>26</v>
      </c>
      <c r="D59" s="17">
        <v>8</v>
      </c>
      <c r="E59" s="17">
        <v>2013</v>
      </c>
      <c r="F59" s="17">
        <v>5</v>
      </c>
      <c r="G59" s="17">
        <v>1</v>
      </c>
      <c r="H59" s="17">
        <v>11</v>
      </c>
      <c r="I59" s="15">
        <v>80.5</v>
      </c>
      <c r="J59" s="15" t="s">
        <v>31</v>
      </c>
      <c r="K59" s="15"/>
      <c r="L59" s="15"/>
    </row>
    <row r="60" spans="1:12" ht="21" customHeight="1">
      <c r="A60" s="15">
        <f>IF(B60="","",SUBTOTAL(3,$B$7:B60))</f>
        <v>54</v>
      </c>
      <c r="B60" s="16" t="s">
        <v>84</v>
      </c>
      <c r="C60" s="17">
        <v>14</v>
      </c>
      <c r="D60" s="17">
        <v>8</v>
      </c>
      <c r="E60" s="17">
        <v>2013</v>
      </c>
      <c r="F60" s="17">
        <v>17</v>
      </c>
      <c r="G60" s="17">
        <v>1</v>
      </c>
      <c r="H60" s="17">
        <v>11</v>
      </c>
      <c r="I60" s="15">
        <v>87.5</v>
      </c>
      <c r="J60" s="15" t="s">
        <v>19</v>
      </c>
      <c r="K60" s="15"/>
      <c r="L60" s="15"/>
    </row>
    <row r="61" spans="1:12" ht="21" customHeight="1">
      <c r="A61" s="15">
        <f>IF(B61="","",SUBTOTAL(3,$B$7:B61))</f>
        <v>55</v>
      </c>
      <c r="B61" s="16" t="s">
        <v>85</v>
      </c>
      <c r="C61" s="17">
        <v>23</v>
      </c>
      <c r="D61" s="17">
        <v>7</v>
      </c>
      <c r="E61" s="17">
        <v>2013</v>
      </c>
      <c r="F61" s="17">
        <v>8</v>
      </c>
      <c r="G61" s="17">
        <v>2</v>
      </c>
      <c r="H61" s="17">
        <v>11</v>
      </c>
      <c r="I61" s="15">
        <v>76.5</v>
      </c>
      <c r="J61" s="15" t="s">
        <v>31</v>
      </c>
      <c r="K61" s="15"/>
      <c r="L61" s="15"/>
    </row>
    <row r="62" spans="1:12" ht="21" customHeight="1">
      <c r="A62" s="15">
        <f>IF(B62="","",SUBTOTAL(3,$B$7:B62))</f>
        <v>56</v>
      </c>
      <c r="B62" s="16" t="s">
        <v>86</v>
      </c>
      <c r="C62" s="17">
        <v>14</v>
      </c>
      <c r="D62" s="17">
        <v>2</v>
      </c>
      <c r="E62" s="17">
        <v>2013</v>
      </c>
      <c r="F62" s="17">
        <v>17</v>
      </c>
      <c r="G62" s="17">
        <v>7</v>
      </c>
      <c r="H62" s="17">
        <v>11</v>
      </c>
      <c r="I62" s="15">
        <v>88</v>
      </c>
      <c r="J62" s="15" t="s">
        <v>19</v>
      </c>
      <c r="K62" s="15"/>
      <c r="L62" s="15"/>
    </row>
    <row r="63" spans="1:12" ht="21" customHeight="1">
      <c r="A63" s="15">
        <f>IF(B63="","",SUBTOTAL(3,$B$7:B63))</f>
        <v>57</v>
      </c>
      <c r="B63" s="16" t="s">
        <v>87</v>
      </c>
      <c r="C63" s="17">
        <v>16</v>
      </c>
      <c r="D63" s="17">
        <v>8</v>
      </c>
      <c r="E63" s="17">
        <v>2013</v>
      </c>
      <c r="F63" s="17">
        <v>15</v>
      </c>
      <c r="G63" s="17">
        <v>1</v>
      </c>
      <c r="H63" s="17">
        <v>11</v>
      </c>
      <c r="I63" s="15">
        <v>71.5</v>
      </c>
      <c r="J63" s="15" t="s">
        <v>31</v>
      </c>
      <c r="K63" s="15"/>
      <c r="L63" s="15"/>
    </row>
    <row r="64" spans="1:12" ht="21" customHeight="1">
      <c r="A64" s="15">
        <f>IF(B64="","",SUBTOTAL(3,$B$7:B64))</f>
        <v>58</v>
      </c>
      <c r="B64" s="16" t="s">
        <v>88</v>
      </c>
      <c r="C64" s="17">
        <v>14</v>
      </c>
      <c r="D64" s="17">
        <v>1</v>
      </c>
      <c r="E64" s="17">
        <v>2013</v>
      </c>
      <c r="F64" s="17">
        <v>17</v>
      </c>
      <c r="G64" s="17">
        <v>8</v>
      </c>
      <c r="H64" s="17">
        <v>11</v>
      </c>
      <c r="I64" s="15">
        <v>94</v>
      </c>
      <c r="J64" s="15" t="s">
        <v>19</v>
      </c>
      <c r="K64" s="15"/>
      <c r="L64" s="15"/>
    </row>
    <row r="65" spans="1:12" ht="21" customHeight="1">
      <c r="A65" s="15">
        <f>IF(B65="","",SUBTOTAL(3,$B$7:B65))</f>
        <v>59</v>
      </c>
      <c r="B65" s="16" t="s">
        <v>89</v>
      </c>
      <c r="C65" s="17">
        <v>17</v>
      </c>
      <c r="D65" s="17">
        <v>5</v>
      </c>
      <c r="E65" s="17">
        <v>2013</v>
      </c>
      <c r="F65" s="17">
        <v>14</v>
      </c>
      <c r="G65" s="17">
        <v>4</v>
      </c>
      <c r="H65" s="17">
        <v>11</v>
      </c>
      <c r="I65" s="15">
        <v>78</v>
      </c>
      <c r="J65" s="15" t="s">
        <v>31</v>
      </c>
      <c r="K65" s="15"/>
      <c r="L65" s="15"/>
    </row>
    <row r="66" spans="1:12" ht="21" customHeight="1">
      <c r="A66" s="15">
        <f>IF(B66="","",SUBTOTAL(3,$B$7:B66))</f>
        <v>60</v>
      </c>
      <c r="B66" s="16" t="s">
        <v>90</v>
      </c>
      <c r="C66" s="17">
        <v>17</v>
      </c>
      <c r="D66" s="17">
        <v>11</v>
      </c>
      <c r="E66" s="17">
        <v>2012</v>
      </c>
      <c r="F66" s="17">
        <v>14</v>
      </c>
      <c r="G66" s="17">
        <v>10</v>
      </c>
      <c r="H66" s="17">
        <v>11</v>
      </c>
      <c r="I66" s="15">
        <v>93</v>
      </c>
      <c r="J66" s="15" t="s">
        <v>19</v>
      </c>
      <c r="K66" s="15"/>
      <c r="L66" s="15"/>
    </row>
    <row r="67" spans="1:12" ht="21" customHeight="1">
      <c r="A67" s="15">
        <f>IF(B67="","",SUBTOTAL(3,$B$7:B67))</f>
        <v>61</v>
      </c>
      <c r="B67" s="16" t="s">
        <v>91</v>
      </c>
      <c r="C67" s="17">
        <v>17</v>
      </c>
      <c r="D67" s="17">
        <v>11</v>
      </c>
      <c r="E67" s="17">
        <v>2012</v>
      </c>
      <c r="F67" s="17">
        <v>14</v>
      </c>
      <c r="G67" s="17">
        <v>10</v>
      </c>
      <c r="H67" s="17">
        <v>11</v>
      </c>
      <c r="I67" s="15">
        <v>81.5</v>
      </c>
      <c r="J67" s="15" t="s">
        <v>31</v>
      </c>
      <c r="K67" s="15"/>
      <c r="L67" s="15"/>
    </row>
    <row r="68" spans="1:12" ht="21" customHeight="1">
      <c r="A68" s="15">
        <f>IF(B68="","",SUBTOTAL(3,$B$7:B68))</f>
        <v>62</v>
      </c>
      <c r="B68" s="16" t="s">
        <v>92</v>
      </c>
      <c r="C68" s="17">
        <v>10</v>
      </c>
      <c r="D68" s="17">
        <v>12</v>
      </c>
      <c r="E68" s="17">
        <v>2012</v>
      </c>
      <c r="F68" s="17">
        <v>21</v>
      </c>
      <c r="G68" s="17">
        <v>9</v>
      </c>
      <c r="H68" s="17">
        <v>11</v>
      </c>
      <c r="I68" s="15">
        <v>72.5</v>
      </c>
      <c r="J68" s="15" t="s">
        <v>31</v>
      </c>
      <c r="K68" s="15"/>
      <c r="L68" s="15"/>
    </row>
    <row r="69" spans="1:12" ht="21" customHeight="1">
      <c r="A69" s="15">
        <f>IF(B69="","",SUBTOTAL(3,$B$7:B69))</f>
        <v>63</v>
      </c>
      <c r="B69" s="16" t="s">
        <v>93</v>
      </c>
      <c r="C69" s="17">
        <v>14</v>
      </c>
      <c r="D69" s="17">
        <v>12</v>
      </c>
      <c r="E69" s="17">
        <v>2012</v>
      </c>
      <c r="F69" s="17">
        <v>17</v>
      </c>
      <c r="G69" s="17">
        <v>9</v>
      </c>
      <c r="H69" s="17">
        <v>11</v>
      </c>
      <c r="I69" s="15">
        <v>92</v>
      </c>
      <c r="J69" s="15" t="s">
        <v>19</v>
      </c>
      <c r="K69" s="15"/>
      <c r="L69" s="15"/>
    </row>
    <row r="70" spans="1:12" ht="21" customHeight="1">
      <c r="A70" s="15">
        <f>IF(B70="","",SUBTOTAL(3,$B$7:B70))</f>
        <v>64</v>
      </c>
      <c r="B70" s="16" t="s">
        <v>94</v>
      </c>
      <c r="C70" s="17">
        <v>1</v>
      </c>
      <c r="D70" s="17">
        <v>1</v>
      </c>
      <c r="E70" s="17">
        <v>2013</v>
      </c>
      <c r="F70" s="17">
        <v>0</v>
      </c>
      <c r="G70" s="17">
        <v>9</v>
      </c>
      <c r="H70" s="17">
        <v>11</v>
      </c>
      <c r="I70" s="15">
        <v>93.5</v>
      </c>
      <c r="J70" s="15" t="s">
        <v>19</v>
      </c>
      <c r="K70" s="15"/>
      <c r="L70" s="15"/>
    </row>
    <row r="71" spans="1:12" ht="21" customHeight="1">
      <c r="A71" s="15">
        <f>IF(B71="","",SUBTOTAL(3,$B$7:B71))</f>
        <v>65</v>
      </c>
      <c r="B71" s="16" t="s">
        <v>95</v>
      </c>
      <c r="C71" s="17">
        <v>9</v>
      </c>
      <c r="D71" s="17">
        <v>9</v>
      </c>
      <c r="E71" s="17">
        <v>2013</v>
      </c>
      <c r="F71" s="17">
        <v>22</v>
      </c>
      <c r="G71" s="17">
        <v>0</v>
      </c>
      <c r="H71" s="17">
        <v>11</v>
      </c>
      <c r="I71" s="15">
        <v>92</v>
      </c>
      <c r="J71" s="15" t="s">
        <v>19</v>
      </c>
      <c r="K71" s="15"/>
      <c r="L71" s="15"/>
    </row>
    <row r="72" spans="1:12" ht="21" customHeight="1">
      <c r="A72" s="15">
        <f>IF(B72="","",SUBTOTAL(3,$B$7:B72))</f>
        <v>66</v>
      </c>
      <c r="B72" s="16" t="s">
        <v>96</v>
      </c>
      <c r="C72" s="17">
        <v>7</v>
      </c>
      <c r="D72" s="17">
        <v>9</v>
      </c>
      <c r="E72" s="17">
        <v>2013</v>
      </c>
      <c r="F72" s="17">
        <v>24</v>
      </c>
      <c r="G72" s="17">
        <v>0</v>
      </c>
      <c r="H72" s="17">
        <v>11</v>
      </c>
      <c r="I72" s="15">
        <v>63</v>
      </c>
      <c r="J72" s="15" t="s">
        <v>23</v>
      </c>
      <c r="K72" s="15"/>
      <c r="L72" s="15"/>
    </row>
    <row r="73" spans="1:12" ht="21" customHeight="1">
      <c r="A73" s="15">
        <f>IF(B73="","",SUBTOTAL(3,$B$7:B73))</f>
        <v>67</v>
      </c>
      <c r="B73" s="16" t="s">
        <v>97</v>
      </c>
      <c r="C73" s="17">
        <v>12</v>
      </c>
      <c r="D73" s="17">
        <v>5</v>
      </c>
      <c r="E73" s="17">
        <v>2013</v>
      </c>
      <c r="F73" s="17">
        <v>19</v>
      </c>
      <c r="G73" s="17">
        <v>4</v>
      </c>
      <c r="H73" s="17">
        <v>11</v>
      </c>
      <c r="I73" s="15">
        <v>74</v>
      </c>
      <c r="J73" s="15" t="s">
        <v>31</v>
      </c>
      <c r="K73" s="15"/>
      <c r="L73" s="15"/>
    </row>
    <row r="74" spans="1:12" ht="21" customHeight="1">
      <c r="A74" s="15">
        <f>IF(B74="","",SUBTOTAL(3,$B$7:B74))</f>
        <v>68</v>
      </c>
      <c r="B74" s="16" t="s">
        <v>98</v>
      </c>
      <c r="C74" s="17">
        <v>19</v>
      </c>
      <c r="D74" s="17">
        <v>2</v>
      </c>
      <c r="E74" s="17">
        <v>2013</v>
      </c>
      <c r="F74" s="17">
        <v>12</v>
      </c>
      <c r="G74" s="17">
        <v>7</v>
      </c>
      <c r="H74" s="17">
        <v>11</v>
      </c>
      <c r="I74" s="15">
        <v>90.5</v>
      </c>
      <c r="J74" s="15" t="s">
        <v>19</v>
      </c>
      <c r="K74" s="15"/>
      <c r="L74" s="15"/>
    </row>
    <row r="75" spans="1:12" ht="21" customHeight="1">
      <c r="A75" s="15">
        <f>IF(B75="","",SUBTOTAL(3,$B$7:B75))</f>
        <v>69</v>
      </c>
      <c r="B75" s="16" t="s">
        <v>99</v>
      </c>
      <c r="C75" s="17">
        <v>25</v>
      </c>
      <c r="D75" s="17">
        <v>3</v>
      </c>
      <c r="E75" s="17">
        <v>2013</v>
      </c>
      <c r="F75" s="17">
        <v>6</v>
      </c>
      <c r="G75" s="17">
        <v>6</v>
      </c>
      <c r="H75" s="17">
        <v>11</v>
      </c>
      <c r="I75" s="15">
        <v>87.5</v>
      </c>
      <c r="J75" s="15" t="s">
        <v>19</v>
      </c>
      <c r="K75" s="15"/>
      <c r="L75" s="15"/>
    </row>
    <row r="76" spans="1:12" ht="21" customHeight="1">
      <c r="A76" s="15">
        <f>IF(B76="","",SUBTOTAL(3,$B$7:B76))</f>
        <v>70</v>
      </c>
      <c r="B76" s="16" t="s">
        <v>100</v>
      </c>
      <c r="C76" s="17">
        <v>25</v>
      </c>
      <c r="D76" s="17">
        <v>5</v>
      </c>
      <c r="E76" s="17">
        <v>2013</v>
      </c>
      <c r="F76" s="17">
        <v>6</v>
      </c>
      <c r="G76" s="17">
        <v>4</v>
      </c>
      <c r="H76" s="17">
        <v>11</v>
      </c>
      <c r="I76" s="15">
        <v>94.5</v>
      </c>
      <c r="J76" s="15" t="s">
        <v>19</v>
      </c>
      <c r="K76" s="15"/>
      <c r="L76" s="15"/>
    </row>
    <row r="77" spans="1:12" ht="21" customHeight="1">
      <c r="A77" s="15">
        <f>IF(B77="","",SUBTOTAL(3,$B$7:B77))</f>
        <v>71</v>
      </c>
      <c r="B77" s="16" t="s">
        <v>101</v>
      </c>
      <c r="C77" s="17">
        <v>3</v>
      </c>
      <c r="D77" s="17">
        <v>6</v>
      </c>
      <c r="E77" s="17">
        <v>2013</v>
      </c>
      <c r="F77" s="17">
        <v>28</v>
      </c>
      <c r="G77" s="17">
        <v>3</v>
      </c>
      <c r="H77" s="17">
        <v>11</v>
      </c>
      <c r="I77" s="15">
        <v>89</v>
      </c>
      <c r="J77" s="15" t="s">
        <v>19</v>
      </c>
      <c r="K77" s="15"/>
      <c r="L77" s="15"/>
    </row>
    <row r="78" spans="1:12" ht="21" customHeight="1">
      <c r="A78" s="15">
        <f>IF(B78="","",SUBTOTAL(3,$B$7:B78))</f>
        <v>72</v>
      </c>
      <c r="B78" s="16" t="s">
        <v>102</v>
      </c>
      <c r="C78" s="17">
        <v>1</v>
      </c>
      <c r="D78" s="17">
        <v>7</v>
      </c>
      <c r="E78" s="17">
        <v>2013</v>
      </c>
      <c r="F78" s="17">
        <v>0</v>
      </c>
      <c r="G78" s="17">
        <v>3</v>
      </c>
      <c r="H78" s="17">
        <v>11</v>
      </c>
      <c r="I78" s="15">
        <v>93</v>
      </c>
      <c r="J78" s="15" t="s">
        <v>19</v>
      </c>
      <c r="K78" s="15"/>
      <c r="L78" s="15"/>
    </row>
    <row r="79" spans="1:12" ht="21" customHeight="1">
      <c r="A79" s="15">
        <f>IF(B79="","",SUBTOTAL(3,$B$7:B79))</f>
        <v>73</v>
      </c>
      <c r="B79" s="16" t="s">
        <v>103</v>
      </c>
      <c r="C79" s="17">
        <v>25</v>
      </c>
      <c r="D79" s="17">
        <v>3</v>
      </c>
      <c r="E79" s="17">
        <v>2013</v>
      </c>
      <c r="F79" s="17">
        <v>6</v>
      </c>
      <c r="G79" s="17">
        <v>6</v>
      </c>
      <c r="H79" s="17">
        <v>11</v>
      </c>
      <c r="I79" s="15">
        <v>91.5</v>
      </c>
      <c r="J79" s="15" t="s">
        <v>19</v>
      </c>
      <c r="K79" s="15"/>
      <c r="L79" s="15"/>
    </row>
    <row r="80" spans="1:12" ht="21" customHeight="1">
      <c r="A80" s="15">
        <f>IF(B80="","",SUBTOTAL(3,$B$7:B80))</f>
        <v>74</v>
      </c>
      <c r="B80" s="16" t="s">
        <v>104</v>
      </c>
      <c r="C80" s="17">
        <v>8</v>
      </c>
      <c r="D80" s="17">
        <v>1</v>
      </c>
      <c r="E80" s="17">
        <v>2013</v>
      </c>
      <c r="F80" s="17">
        <v>23</v>
      </c>
      <c r="G80" s="17">
        <v>8</v>
      </c>
      <c r="H80" s="17">
        <v>11</v>
      </c>
      <c r="I80" s="15">
        <v>78.5</v>
      </c>
      <c r="J80" s="15" t="s">
        <v>31</v>
      </c>
      <c r="K80" s="15"/>
      <c r="L80" s="15"/>
    </row>
    <row r="81" spans="1:12" ht="21" customHeight="1">
      <c r="A81" s="15">
        <f>IF(B81="","",SUBTOTAL(3,$B$7:B81))</f>
        <v>75</v>
      </c>
      <c r="B81" s="16" t="s">
        <v>105</v>
      </c>
      <c r="C81" s="17">
        <v>25</v>
      </c>
      <c r="D81" s="17">
        <v>4</v>
      </c>
      <c r="E81" s="17">
        <v>2013</v>
      </c>
      <c r="F81" s="17">
        <v>6</v>
      </c>
      <c r="G81" s="17">
        <v>5</v>
      </c>
      <c r="H81" s="17">
        <v>11</v>
      </c>
      <c r="I81" s="15">
        <v>86.5</v>
      </c>
      <c r="J81" s="15" t="s">
        <v>19</v>
      </c>
      <c r="K81" s="15"/>
      <c r="L81" s="15"/>
    </row>
    <row r="82" spans="1:12" ht="21" customHeight="1">
      <c r="A82" s="15">
        <f>IF(B82="","",SUBTOTAL(3,$B$7:B82))</f>
        <v>76</v>
      </c>
      <c r="B82" s="16" t="s">
        <v>106</v>
      </c>
      <c r="C82" s="17">
        <v>15</v>
      </c>
      <c r="D82" s="17">
        <v>9</v>
      </c>
      <c r="E82" s="17">
        <v>2013</v>
      </c>
      <c r="F82" s="17">
        <v>16</v>
      </c>
      <c r="G82" s="17">
        <v>0</v>
      </c>
      <c r="H82" s="17">
        <v>11</v>
      </c>
      <c r="I82" s="15">
        <v>92</v>
      </c>
      <c r="J82" s="15" t="s">
        <v>19</v>
      </c>
      <c r="K82" s="15"/>
      <c r="L82" s="15"/>
    </row>
    <row r="83" spans="1:12" ht="21" customHeight="1">
      <c r="A83" s="15">
        <f>IF(B83="","",SUBTOTAL(3,$B$7:B83))</f>
        <v>77</v>
      </c>
      <c r="B83" s="16" t="s">
        <v>107</v>
      </c>
      <c r="C83" s="17">
        <v>29</v>
      </c>
      <c r="D83" s="17">
        <v>4</v>
      </c>
      <c r="E83" s="17">
        <v>2013</v>
      </c>
      <c r="F83" s="17">
        <v>2</v>
      </c>
      <c r="G83" s="17">
        <v>5</v>
      </c>
      <c r="H83" s="17">
        <v>11</v>
      </c>
      <c r="I83" s="15">
        <v>50.5</v>
      </c>
      <c r="J83" s="15" t="s">
        <v>23</v>
      </c>
      <c r="K83" s="15"/>
      <c r="L83" s="15"/>
    </row>
    <row r="84" spans="1:12" ht="21" customHeight="1">
      <c r="A84" s="15">
        <f>IF(B84="","",SUBTOTAL(3,$B$7:B84))</f>
        <v>78</v>
      </c>
      <c r="B84" s="16" t="s">
        <v>108</v>
      </c>
      <c r="C84" s="17">
        <v>28</v>
      </c>
      <c r="D84" s="17">
        <v>2</v>
      </c>
      <c r="E84" s="17">
        <v>2013</v>
      </c>
      <c r="F84" s="17">
        <v>3</v>
      </c>
      <c r="G84" s="17">
        <v>7</v>
      </c>
      <c r="H84" s="17">
        <v>11</v>
      </c>
      <c r="I84" s="15">
        <v>85</v>
      </c>
      <c r="J84" s="15" t="s">
        <v>19</v>
      </c>
      <c r="K84" s="15"/>
      <c r="L84" s="15"/>
    </row>
    <row r="85" spans="1:12" ht="21" customHeight="1">
      <c r="A85" s="15">
        <f>IF(B85="","",SUBTOTAL(3,$B$7:B85))</f>
        <v>79</v>
      </c>
      <c r="B85" s="16" t="s">
        <v>109</v>
      </c>
      <c r="C85" s="17">
        <v>21</v>
      </c>
      <c r="D85" s="17">
        <v>3</v>
      </c>
      <c r="E85" s="17">
        <v>2013</v>
      </c>
      <c r="F85" s="17">
        <v>10</v>
      </c>
      <c r="G85" s="17">
        <v>6</v>
      </c>
      <c r="H85" s="17">
        <v>11</v>
      </c>
      <c r="I85" s="15">
        <v>85</v>
      </c>
      <c r="J85" s="15" t="s">
        <v>19</v>
      </c>
      <c r="K85" s="15"/>
      <c r="L85" s="15"/>
    </row>
    <row r="86" spans="1:12" ht="21" customHeight="1">
      <c r="A86" s="15">
        <f>IF(B86="","",SUBTOTAL(3,$B$7:B86))</f>
        <v>80</v>
      </c>
      <c r="B86" s="16" t="s">
        <v>110</v>
      </c>
      <c r="C86" s="17">
        <v>15</v>
      </c>
      <c r="D86" s="17">
        <v>4</v>
      </c>
      <c r="E86" s="17">
        <v>2013</v>
      </c>
      <c r="F86" s="17">
        <v>16</v>
      </c>
      <c r="G86" s="17">
        <v>5</v>
      </c>
      <c r="H86" s="17">
        <v>11</v>
      </c>
      <c r="I86" s="15">
        <v>58</v>
      </c>
      <c r="J86" s="15" t="s">
        <v>23</v>
      </c>
      <c r="K86" s="15"/>
      <c r="L86" s="15"/>
    </row>
    <row r="87" spans="1:12" ht="21" customHeight="1">
      <c r="A87" s="15">
        <f>IF(B87="","",SUBTOTAL(3,$B$7:B87))</f>
        <v>81</v>
      </c>
      <c r="B87" s="16" t="s">
        <v>111</v>
      </c>
      <c r="C87" s="17">
        <v>9</v>
      </c>
      <c r="D87" s="17">
        <v>3</v>
      </c>
      <c r="E87" s="17">
        <v>2013</v>
      </c>
      <c r="F87" s="17">
        <v>22</v>
      </c>
      <c r="G87" s="17">
        <v>6</v>
      </c>
      <c r="H87" s="17">
        <v>11</v>
      </c>
      <c r="I87" s="15">
        <v>92.5</v>
      </c>
      <c r="J87" s="15" t="s">
        <v>19</v>
      </c>
      <c r="K87" s="15"/>
      <c r="L87" s="15"/>
    </row>
    <row r="88" spans="1:12" ht="21" customHeight="1">
      <c r="A88" s="15">
        <f>IF(B88="","",SUBTOTAL(3,$B$7:B88))</f>
        <v>82</v>
      </c>
      <c r="B88" s="16" t="s">
        <v>112</v>
      </c>
      <c r="C88" s="17">
        <v>25</v>
      </c>
      <c r="D88" s="17">
        <v>1</v>
      </c>
      <c r="E88" s="17">
        <v>2013</v>
      </c>
      <c r="F88" s="17">
        <v>6</v>
      </c>
      <c r="G88" s="17">
        <v>8</v>
      </c>
      <c r="H88" s="17">
        <v>11</v>
      </c>
      <c r="I88" s="15">
        <v>89.5</v>
      </c>
      <c r="J88" s="15" t="s">
        <v>19</v>
      </c>
      <c r="K88" s="15"/>
      <c r="L88" s="15"/>
    </row>
    <row r="89" spans="1:12" ht="21" customHeight="1">
      <c r="A89" s="15">
        <f>IF(B89="","",SUBTOTAL(3,$B$7:B89))</f>
        <v>83</v>
      </c>
      <c r="B89" s="16" t="s">
        <v>113</v>
      </c>
      <c r="C89" s="17">
        <v>9</v>
      </c>
      <c r="D89" s="17">
        <v>4</v>
      </c>
      <c r="E89" s="17">
        <v>2013</v>
      </c>
      <c r="F89" s="17">
        <v>22</v>
      </c>
      <c r="G89" s="17">
        <v>5</v>
      </c>
      <c r="H89" s="17">
        <v>11</v>
      </c>
      <c r="I89" s="15">
        <v>80.5</v>
      </c>
      <c r="J89" s="15" t="s">
        <v>31</v>
      </c>
      <c r="K89" s="15"/>
      <c r="L89" s="15"/>
    </row>
    <row r="90" spans="1:12" ht="21" customHeight="1">
      <c r="A90" s="15">
        <f>IF(B90="","",SUBTOTAL(3,$B$7:B90))</f>
        <v>84</v>
      </c>
      <c r="B90" s="16" t="s">
        <v>114</v>
      </c>
      <c r="C90" s="17">
        <v>27</v>
      </c>
      <c r="D90" s="17">
        <v>2</v>
      </c>
      <c r="E90" s="17">
        <v>2013</v>
      </c>
      <c r="F90" s="17">
        <v>4</v>
      </c>
      <c r="G90" s="17">
        <v>7</v>
      </c>
      <c r="H90" s="17">
        <v>11</v>
      </c>
      <c r="I90" s="15">
        <v>90</v>
      </c>
      <c r="J90" s="15" t="s">
        <v>19</v>
      </c>
      <c r="K90" s="15"/>
      <c r="L90" s="15"/>
    </row>
    <row r="91" spans="1:12" ht="21" customHeight="1">
      <c r="A91" s="15">
        <f>IF(B91="","",SUBTOTAL(3,$B$7:B91))</f>
        <v>85</v>
      </c>
      <c r="B91" s="16" t="s">
        <v>115</v>
      </c>
      <c r="C91" s="17">
        <v>14</v>
      </c>
      <c r="D91" s="17">
        <v>3</v>
      </c>
      <c r="E91" s="17">
        <v>2013</v>
      </c>
      <c r="F91" s="17">
        <v>17</v>
      </c>
      <c r="G91" s="17">
        <v>6</v>
      </c>
      <c r="H91" s="17">
        <v>11</v>
      </c>
      <c r="I91" s="15">
        <v>93</v>
      </c>
      <c r="J91" s="15" t="s">
        <v>19</v>
      </c>
      <c r="K91" s="15"/>
      <c r="L91" s="15"/>
    </row>
    <row r="92" spans="1:12" ht="21" customHeight="1">
      <c r="A92" s="15">
        <f>IF(B92="","",SUBTOTAL(3,$B$7:B92))</f>
        <v>86</v>
      </c>
      <c r="B92" s="16" t="s">
        <v>116</v>
      </c>
      <c r="C92" s="17">
        <v>15</v>
      </c>
      <c r="D92" s="17">
        <v>8</v>
      </c>
      <c r="E92" s="17">
        <v>2013</v>
      </c>
      <c r="F92" s="17">
        <v>16</v>
      </c>
      <c r="G92" s="17">
        <v>1</v>
      </c>
      <c r="H92" s="17">
        <v>11</v>
      </c>
      <c r="I92" s="15">
        <v>52.5</v>
      </c>
      <c r="J92" s="15" t="s">
        <v>23</v>
      </c>
      <c r="K92" s="15"/>
      <c r="L92" s="15"/>
    </row>
    <row r="93" spans="1:12" ht="21" customHeight="1">
      <c r="A93" s="15">
        <f>IF(B93="","",SUBTOTAL(3,$B$7:B93))</f>
        <v>87</v>
      </c>
      <c r="B93" s="16" t="s">
        <v>117</v>
      </c>
      <c r="C93" s="17">
        <v>24</v>
      </c>
      <c r="D93" s="17">
        <v>7</v>
      </c>
      <c r="E93" s="17">
        <v>2013</v>
      </c>
      <c r="F93" s="17">
        <v>7</v>
      </c>
      <c r="G93" s="17">
        <v>2</v>
      </c>
      <c r="H93" s="17">
        <v>11</v>
      </c>
      <c r="I93" s="15">
        <v>88</v>
      </c>
      <c r="J93" s="15" t="s">
        <v>19</v>
      </c>
      <c r="K93" s="15"/>
      <c r="L93" s="15"/>
    </row>
    <row r="94" spans="1:12" ht="21" customHeight="1">
      <c r="A94" s="15">
        <f>IF(B94="","",SUBTOTAL(3,$B$7:B94))</f>
        <v>88</v>
      </c>
      <c r="B94" s="16" t="s">
        <v>118</v>
      </c>
      <c r="C94" s="17">
        <v>30</v>
      </c>
      <c r="D94" s="17">
        <v>9</v>
      </c>
      <c r="E94" s="17">
        <v>2013</v>
      </c>
      <c r="F94" s="17">
        <v>1</v>
      </c>
      <c r="G94" s="17">
        <v>0</v>
      </c>
      <c r="H94" s="17">
        <v>11</v>
      </c>
      <c r="I94" s="15">
        <v>91.5</v>
      </c>
      <c r="J94" s="15" t="s">
        <v>19</v>
      </c>
      <c r="K94" s="15"/>
      <c r="L94" s="15"/>
    </row>
    <row r="95" spans="1:12" ht="21" customHeight="1">
      <c r="A95" s="15">
        <f>IF(B95="","",SUBTOTAL(3,$B$7:B95))</f>
        <v>89</v>
      </c>
      <c r="B95" s="16" t="s">
        <v>119</v>
      </c>
      <c r="C95" s="17">
        <v>11</v>
      </c>
      <c r="D95" s="17">
        <v>3</v>
      </c>
      <c r="E95" s="17">
        <v>2013</v>
      </c>
      <c r="F95" s="17">
        <v>20</v>
      </c>
      <c r="G95" s="17">
        <v>6</v>
      </c>
      <c r="H95" s="17">
        <v>11</v>
      </c>
      <c r="I95" s="15">
        <v>95</v>
      </c>
      <c r="J95" s="15" t="s">
        <v>19</v>
      </c>
      <c r="K95" s="15"/>
      <c r="L95" s="15"/>
    </row>
    <row r="96" spans="1:12" ht="21" customHeight="1">
      <c r="A96" s="15">
        <f>IF(B96="","",SUBTOTAL(3,$B$7:B96))</f>
        <v>90</v>
      </c>
      <c r="B96" s="16" t="s">
        <v>120</v>
      </c>
      <c r="C96" s="17">
        <v>25</v>
      </c>
      <c r="D96" s="17">
        <v>9</v>
      </c>
      <c r="E96" s="17">
        <v>2013</v>
      </c>
      <c r="F96" s="17">
        <v>6</v>
      </c>
      <c r="G96" s="17">
        <v>0</v>
      </c>
      <c r="H96" s="17">
        <v>11</v>
      </c>
      <c r="I96" s="15">
        <v>91</v>
      </c>
      <c r="J96" s="15" t="s">
        <v>19</v>
      </c>
      <c r="K96" s="15"/>
      <c r="L96" s="15"/>
    </row>
    <row r="97" spans="1:12" ht="21" customHeight="1">
      <c r="A97" s="15">
        <f>IF(B97="","",SUBTOTAL(3,$B$7:B97))</f>
        <v>91</v>
      </c>
      <c r="B97" s="16" t="s">
        <v>121</v>
      </c>
      <c r="C97" s="17">
        <v>28</v>
      </c>
      <c r="D97" s="17">
        <v>6</v>
      </c>
      <c r="E97" s="17">
        <v>2013</v>
      </c>
      <c r="F97" s="17">
        <v>3</v>
      </c>
      <c r="G97" s="17">
        <v>3</v>
      </c>
      <c r="H97" s="17">
        <v>11</v>
      </c>
      <c r="I97" s="15">
        <v>86</v>
      </c>
      <c r="J97" s="15" t="s">
        <v>19</v>
      </c>
      <c r="K97" s="15"/>
      <c r="L97" s="15"/>
    </row>
    <row r="98" spans="1:12" ht="21" customHeight="1">
      <c r="A98" s="15">
        <f>IF(B98="","",SUBTOTAL(3,$B$7:B98))</f>
        <v>92</v>
      </c>
      <c r="B98" s="16" t="s">
        <v>122</v>
      </c>
      <c r="C98" s="17">
        <v>1</v>
      </c>
      <c r="D98" s="17">
        <v>1</v>
      </c>
      <c r="E98" s="17">
        <v>2013</v>
      </c>
      <c r="F98" s="17">
        <v>0</v>
      </c>
      <c r="G98" s="17">
        <v>9</v>
      </c>
      <c r="H98" s="17">
        <v>11</v>
      </c>
      <c r="I98" s="15">
        <v>93.5</v>
      </c>
      <c r="J98" s="15" t="s">
        <v>19</v>
      </c>
      <c r="K98" s="15"/>
      <c r="L98" s="15"/>
    </row>
    <row r="99" spans="1:12" ht="21" customHeight="1">
      <c r="A99" s="15">
        <f>IF(B99="","",SUBTOTAL(3,$B$7:B99))</f>
        <v>93</v>
      </c>
      <c r="B99" s="16" t="s">
        <v>123</v>
      </c>
      <c r="C99" s="17">
        <v>30</v>
      </c>
      <c r="D99" s="17">
        <v>9</v>
      </c>
      <c r="E99" s="17">
        <v>2013</v>
      </c>
      <c r="F99" s="17">
        <v>1</v>
      </c>
      <c r="G99" s="17">
        <v>0</v>
      </c>
      <c r="H99" s="17">
        <v>11</v>
      </c>
      <c r="I99" s="15">
        <v>92.5</v>
      </c>
      <c r="J99" s="15" t="s">
        <v>19</v>
      </c>
      <c r="K99" s="15"/>
      <c r="L99" s="15"/>
    </row>
    <row r="100" spans="1:12" ht="21" customHeight="1">
      <c r="A100" s="15">
        <f>IF(B100="","",SUBTOTAL(3,$B$7:B100))</f>
        <v>94</v>
      </c>
      <c r="B100" s="16" t="s">
        <v>124</v>
      </c>
      <c r="C100" s="17">
        <v>5</v>
      </c>
      <c r="D100" s="17">
        <v>1</v>
      </c>
      <c r="E100" s="17">
        <v>2013</v>
      </c>
      <c r="F100" s="17">
        <v>26</v>
      </c>
      <c r="G100" s="17">
        <v>8</v>
      </c>
      <c r="H100" s="17">
        <v>11</v>
      </c>
      <c r="I100" s="15">
        <v>94</v>
      </c>
      <c r="J100" s="15" t="s">
        <v>19</v>
      </c>
      <c r="K100" s="15"/>
      <c r="L100" s="15"/>
    </row>
    <row r="101" spans="1:12" ht="21" customHeight="1">
      <c r="A101" s="15">
        <f>IF(B101="","",SUBTOTAL(3,$B$7:B101))</f>
        <v>95</v>
      </c>
      <c r="B101" s="16" t="s">
        <v>125</v>
      </c>
      <c r="C101" s="17">
        <v>9</v>
      </c>
      <c r="D101" s="17">
        <v>11</v>
      </c>
      <c r="E101" s="17">
        <v>2012</v>
      </c>
      <c r="F101" s="17">
        <v>22</v>
      </c>
      <c r="G101" s="17">
        <v>10</v>
      </c>
      <c r="H101" s="17">
        <v>11</v>
      </c>
      <c r="I101" s="15">
        <v>95.5</v>
      </c>
      <c r="J101" s="15" t="s">
        <v>19</v>
      </c>
      <c r="K101" s="15"/>
      <c r="L101" s="15"/>
    </row>
    <row r="102" spans="1:12" ht="21" customHeight="1">
      <c r="A102" s="15">
        <f>IF(B102="","",SUBTOTAL(3,$B$7:B102))</f>
        <v>96</v>
      </c>
      <c r="B102" s="16" t="s">
        <v>126</v>
      </c>
      <c r="C102" s="17">
        <v>21</v>
      </c>
      <c r="D102" s="17">
        <v>3</v>
      </c>
      <c r="E102" s="17">
        <v>2013</v>
      </c>
      <c r="F102" s="17">
        <v>10</v>
      </c>
      <c r="G102" s="17">
        <v>6</v>
      </c>
      <c r="H102" s="17">
        <v>11</v>
      </c>
      <c r="I102" s="15">
        <v>95.5</v>
      </c>
      <c r="J102" s="15" t="s">
        <v>19</v>
      </c>
      <c r="K102" s="15"/>
      <c r="L102" s="15"/>
    </row>
    <row r="103" spans="1:12" ht="21" customHeight="1">
      <c r="A103" s="15">
        <f>IF(B103="","",SUBTOTAL(3,$B$7:B103))</f>
        <v>97</v>
      </c>
      <c r="B103" s="16" t="s">
        <v>127</v>
      </c>
      <c r="C103" s="17">
        <v>14</v>
      </c>
      <c r="D103" s="17">
        <v>9</v>
      </c>
      <c r="E103" s="17">
        <v>2013</v>
      </c>
      <c r="F103" s="17">
        <v>17</v>
      </c>
      <c r="G103" s="17">
        <v>0</v>
      </c>
      <c r="H103" s="17">
        <v>11</v>
      </c>
      <c r="I103" s="15">
        <v>91.5</v>
      </c>
      <c r="J103" s="15" t="s">
        <v>19</v>
      </c>
      <c r="K103" s="15"/>
      <c r="L103" s="15"/>
    </row>
    <row r="104" spans="1:12" ht="21" customHeight="1">
      <c r="A104" s="15">
        <f>IF(B104="","",SUBTOTAL(3,$B$7:B104))</f>
        <v>98</v>
      </c>
      <c r="B104" s="16" t="s">
        <v>128</v>
      </c>
      <c r="C104" s="17">
        <v>14</v>
      </c>
      <c r="D104" s="17">
        <v>8</v>
      </c>
      <c r="E104" s="17">
        <v>2013</v>
      </c>
      <c r="F104" s="17">
        <v>17</v>
      </c>
      <c r="G104" s="17">
        <v>1</v>
      </c>
      <c r="H104" s="17">
        <v>11</v>
      </c>
      <c r="I104" s="15">
        <v>94</v>
      </c>
      <c r="J104" s="15" t="s">
        <v>19</v>
      </c>
      <c r="K104" s="15"/>
      <c r="L104" s="15"/>
    </row>
    <row r="105" spans="1:12" ht="21" customHeight="1">
      <c r="A105" s="15">
        <f>IF(B105="","",SUBTOTAL(3,$B$7:B105))</f>
        <v>99</v>
      </c>
      <c r="B105" s="16" t="s">
        <v>129</v>
      </c>
      <c r="C105" s="17">
        <v>27</v>
      </c>
      <c r="D105" s="17">
        <v>4</v>
      </c>
      <c r="E105" s="17">
        <v>2013</v>
      </c>
      <c r="F105" s="17">
        <v>4</v>
      </c>
      <c r="G105" s="17">
        <v>5</v>
      </c>
      <c r="H105" s="17">
        <v>11</v>
      </c>
      <c r="I105" s="15">
        <v>93</v>
      </c>
      <c r="J105" s="15" t="s">
        <v>19</v>
      </c>
      <c r="K105" s="15"/>
      <c r="L105" s="15"/>
    </row>
    <row r="106" spans="1:12" ht="21" customHeight="1">
      <c r="A106" s="15">
        <f>IF(B106="","",SUBTOTAL(3,$B$7:B106))</f>
        <v>100</v>
      </c>
      <c r="B106" s="16" t="s">
        <v>130</v>
      </c>
      <c r="C106" s="17">
        <v>20</v>
      </c>
      <c r="D106" s="17">
        <v>1</v>
      </c>
      <c r="E106" s="17">
        <v>2013</v>
      </c>
      <c r="F106" s="17">
        <v>11</v>
      </c>
      <c r="G106" s="17">
        <v>8</v>
      </c>
      <c r="H106" s="17">
        <v>11</v>
      </c>
      <c r="I106" s="15">
        <v>95</v>
      </c>
      <c r="J106" s="15" t="s">
        <v>19</v>
      </c>
      <c r="K106" s="15"/>
      <c r="L106" s="15"/>
    </row>
    <row r="107" spans="1:12" ht="21" customHeight="1">
      <c r="A107" s="15">
        <f>IF(B107="","",SUBTOTAL(3,$B$7:B107))</f>
        <v>101</v>
      </c>
      <c r="B107" s="16" t="s">
        <v>131</v>
      </c>
      <c r="C107" s="17">
        <v>22</v>
      </c>
      <c r="D107" s="17">
        <v>10</v>
      </c>
      <c r="E107" s="17">
        <v>2012</v>
      </c>
      <c r="F107" s="17">
        <v>9</v>
      </c>
      <c r="G107" s="17">
        <v>11</v>
      </c>
      <c r="H107" s="17">
        <v>11</v>
      </c>
      <c r="I107" s="15">
        <v>90</v>
      </c>
      <c r="J107" s="15" t="s">
        <v>19</v>
      </c>
      <c r="K107" s="15"/>
      <c r="L107" s="15"/>
    </row>
    <row r="108" spans="1:12" ht="21" customHeight="1">
      <c r="A108" s="15">
        <f>IF(B108="","",SUBTOTAL(3,$B$7:B108))</f>
        <v>102</v>
      </c>
      <c r="B108" s="16" t="s">
        <v>132</v>
      </c>
      <c r="C108" s="17">
        <v>10</v>
      </c>
      <c r="D108" s="17">
        <v>1</v>
      </c>
      <c r="E108" s="17">
        <v>2013</v>
      </c>
      <c r="F108" s="17">
        <v>21</v>
      </c>
      <c r="G108" s="17">
        <v>8</v>
      </c>
      <c r="H108" s="17">
        <v>11</v>
      </c>
      <c r="I108" s="15">
        <v>95.5</v>
      </c>
      <c r="J108" s="15" t="s">
        <v>19</v>
      </c>
      <c r="K108" s="15"/>
      <c r="L108" s="15"/>
    </row>
    <row r="109" spans="1:12" ht="21" customHeight="1">
      <c r="A109" s="15">
        <f>IF(B109="","",SUBTOTAL(3,$B$7:B109))</f>
        <v>103</v>
      </c>
      <c r="B109" s="16" t="s">
        <v>133</v>
      </c>
      <c r="C109" s="17">
        <v>5</v>
      </c>
      <c r="D109" s="17">
        <v>5</v>
      </c>
      <c r="E109" s="17">
        <v>2013</v>
      </c>
      <c r="F109" s="17">
        <v>26</v>
      </c>
      <c r="G109" s="17">
        <v>4</v>
      </c>
      <c r="H109" s="17">
        <v>11</v>
      </c>
      <c r="I109" s="15">
        <v>92.5</v>
      </c>
      <c r="J109" s="15" t="s">
        <v>19</v>
      </c>
      <c r="K109" s="15"/>
      <c r="L109" s="15"/>
    </row>
    <row r="110" spans="1:12" ht="21" customHeight="1">
      <c r="A110" s="15">
        <f>IF(B110="","",SUBTOTAL(3,$B$7:B110))</f>
        <v>104</v>
      </c>
      <c r="B110" s="16" t="s">
        <v>134</v>
      </c>
      <c r="C110" s="17">
        <v>26</v>
      </c>
      <c r="D110" s="17">
        <v>2</v>
      </c>
      <c r="E110" s="17">
        <v>2013</v>
      </c>
      <c r="F110" s="17">
        <v>5</v>
      </c>
      <c r="G110" s="17">
        <v>7</v>
      </c>
      <c r="H110" s="17">
        <v>11</v>
      </c>
      <c r="I110" s="15">
        <v>91.5</v>
      </c>
      <c r="J110" s="15" t="s">
        <v>19</v>
      </c>
      <c r="K110" s="15"/>
      <c r="L110" s="15"/>
    </row>
    <row r="111" spans="1:12" ht="21" customHeight="1">
      <c r="A111" s="15">
        <f>IF(B111="","",SUBTOTAL(3,$B$7:B111))</f>
        <v>105</v>
      </c>
      <c r="B111" s="16" t="s">
        <v>135</v>
      </c>
      <c r="C111" s="17">
        <v>7</v>
      </c>
      <c r="D111" s="17">
        <v>7</v>
      </c>
      <c r="E111" s="17">
        <v>2013</v>
      </c>
      <c r="F111" s="17">
        <v>24</v>
      </c>
      <c r="G111" s="17">
        <v>2</v>
      </c>
      <c r="H111" s="17">
        <v>11</v>
      </c>
      <c r="I111" s="15">
        <v>97</v>
      </c>
      <c r="J111" s="15" t="s">
        <v>19</v>
      </c>
      <c r="K111" s="15"/>
      <c r="L111" s="15"/>
    </row>
    <row r="112" spans="1:12" ht="21" customHeight="1">
      <c r="A112" s="15">
        <f>IF(B112="","",SUBTOTAL(3,$B$7:B112))</f>
        <v>106</v>
      </c>
      <c r="B112" s="16" t="s">
        <v>136</v>
      </c>
      <c r="C112" s="17">
        <v>29</v>
      </c>
      <c r="D112" s="17">
        <v>8</v>
      </c>
      <c r="E112" s="17">
        <v>2013</v>
      </c>
      <c r="F112" s="17">
        <v>2</v>
      </c>
      <c r="G112" s="17">
        <v>1</v>
      </c>
      <c r="H112" s="17">
        <v>11</v>
      </c>
      <c r="I112" s="15">
        <v>88.5</v>
      </c>
      <c r="J112" s="15" t="s">
        <v>19</v>
      </c>
      <c r="K112" s="15"/>
      <c r="L112" s="15"/>
    </row>
    <row r="113" spans="1:12" ht="21" customHeight="1">
      <c r="A113" s="15">
        <f>IF(B113="","",SUBTOTAL(3,$B$7:B113))</f>
        <v>107</v>
      </c>
      <c r="B113" s="16" t="s">
        <v>137</v>
      </c>
      <c r="C113" s="17">
        <v>24</v>
      </c>
      <c r="D113" s="17">
        <v>8</v>
      </c>
      <c r="E113" s="17">
        <v>2013</v>
      </c>
      <c r="F113" s="17">
        <v>7</v>
      </c>
      <c r="G113" s="17">
        <v>1</v>
      </c>
      <c r="H113" s="17">
        <v>11</v>
      </c>
      <c r="I113" s="15">
        <v>78.5</v>
      </c>
      <c r="J113" s="15" t="s">
        <v>31</v>
      </c>
      <c r="K113" s="15"/>
      <c r="L113" s="15"/>
    </row>
    <row r="114" spans="1:12" ht="21" customHeight="1">
      <c r="A114" s="15">
        <f>IF(B114="","",SUBTOTAL(3,$B$7:B114))</f>
        <v>108</v>
      </c>
      <c r="B114" s="16" t="s">
        <v>138</v>
      </c>
      <c r="C114" s="17">
        <v>22</v>
      </c>
      <c r="D114" s="17">
        <v>11</v>
      </c>
      <c r="E114" s="17">
        <v>2012</v>
      </c>
      <c r="F114" s="17">
        <v>9</v>
      </c>
      <c r="G114" s="17">
        <v>10</v>
      </c>
      <c r="H114" s="17">
        <v>11</v>
      </c>
      <c r="I114" s="15">
        <v>96.5</v>
      </c>
      <c r="J114" s="15" t="s">
        <v>19</v>
      </c>
      <c r="K114" s="15"/>
      <c r="L114" s="15"/>
    </row>
    <row r="115" spans="1:12" ht="21" customHeight="1">
      <c r="A115" s="15">
        <f>IF(B115="","",SUBTOTAL(3,$B$7:B115))</f>
        <v>109</v>
      </c>
      <c r="B115" s="16" t="s">
        <v>139</v>
      </c>
      <c r="C115" s="17">
        <v>26</v>
      </c>
      <c r="D115" s="17">
        <v>2</v>
      </c>
      <c r="E115" s="17">
        <v>2013</v>
      </c>
      <c r="F115" s="17">
        <v>5</v>
      </c>
      <c r="G115" s="17">
        <v>7</v>
      </c>
      <c r="H115" s="17">
        <v>11</v>
      </c>
      <c r="I115" s="15">
        <v>95</v>
      </c>
      <c r="J115" s="15" t="s">
        <v>19</v>
      </c>
      <c r="K115" s="15"/>
      <c r="L115" s="15"/>
    </row>
    <row r="116" spans="1:12" ht="21" customHeight="1">
      <c r="A116" s="15">
        <f>IF(B116="","",SUBTOTAL(3,$B$7:B116))</f>
        <v>110</v>
      </c>
      <c r="B116" s="16" t="s">
        <v>140</v>
      </c>
      <c r="C116" s="17">
        <v>26</v>
      </c>
      <c r="D116" s="17">
        <v>8</v>
      </c>
      <c r="E116" s="17">
        <v>2013</v>
      </c>
      <c r="F116" s="17">
        <v>5</v>
      </c>
      <c r="G116" s="17">
        <v>1</v>
      </c>
      <c r="H116" s="17">
        <v>11</v>
      </c>
      <c r="I116" s="15">
        <v>70.5</v>
      </c>
      <c r="J116" s="15" t="s">
        <v>31</v>
      </c>
      <c r="K116" s="15"/>
      <c r="L116" s="15"/>
    </row>
    <row r="117" spans="1:12" ht="21" customHeight="1">
      <c r="A117" s="15">
        <f>IF(B117="","",SUBTOTAL(3,$B$7:B117))</f>
        <v>111</v>
      </c>
      <c r="B117" s="16" t="s">
        <v>141</v>
      </c>
      <c r="C117" s="17">
        <v>1</v>
      </c>
      <c r="D117" s="17">
        <v>5</v>
      </c>
      <c r="E117" s="17">
        <v>2013</v>
      </c>
      <c r="F117" s="17">
        <v>0</v>
      </c>
      <c r="G117" s="17">
        <v>5</v>
      </c>
      <c r="H117" s="17">
        <v>11</v>
      </c>
      <c r="I117" s="15">
        <v>79</v>
      </c>
      <c r="J117" s="15" t="s">
        <v>31</v>
      </c>
      <c r="K117" s="15"/>
      <c r="L117" s="15"/>
    </row>
    <row r="118" spans="1:12" ht="21" customHeight="1">
      <c r="A118" s="15">
        <f>IF(B118="","",SUBTOTAL(3,$B$7:B118))</f>
        <v>112</v>
      </c>
      <c r="B118" s="16" t="s">
        <v>142</v>
      </c>
      <c r="C118" s="17">
        <v>10</v>
      </c>
      <c r="D118" s="17">
        <v>1</v>
      </c>
      <c r="E118" s="17">
        <v>2013</v>
      </c>
      <c r="F118" s="17">
        <v>21</v>
      </c>
      <c r="G118" s="17">
        <v>8</v>
      </c>
      <c r="H118" s="17">
        <v>11</v>
      </c>
      <c r="I118" s="15">
        <v>93.5</v>
      </c>
      <c r="J118" s="15" t="s">
        <v>19</v>
      </c>
      <c r="K118" s="15"/>
      <c r="L118" s="15"/>
    </row>
    <row r="119" spans="1:12" ht="21" customHeight="1">
      <c r="A119" s="15">
        <f>IF(B119="","",SUBTOTAL(3,$B$7:B119))</f>
        <v>113</v>
      </c>
      <c r="B119" s="16" t="s">
        <v>143</v>
      </c>
      <c r="C119" s="17">
        <v>27</v>
      </c>
      <c r="D119" s="17">
        <v>1</v>
      </c>
      <c r="E119" s="17">
        <v>2013</v>
      </c>
      <c r="F119" s="17">
        <v>4</v>
      </c>
      <c r="G119" s="17">
        <v>8</v>
      </c>
      <c r="H119" s="17">
        <v>11</v>
      </c>
      <c r="I119" s="15">
        <v>88.5</v>
      </c>
      <c r="J119" s="15" t="s">
        <v>19</v>
      </c>
      <c r="K119" s="15"/>
      <c r="L119" s="15"/>
    </row>
    <row r="120" spans="1:12" ht="21" customHeight="1">
      <c r="A120" s="15">
        <f>IF(B120="","",SUBTOTAL(3,$B$7:B120))</f>
        <v>114</v>
      </c>
      <c r="B120" s="16" t="s">
        <v>144</v>
      </c>
      <c r="C120" s="17">
        <v>1</v>
      </c>
      <c r="D120" s="17">
        <v>1</v>
      </c>
      <c r="E120" s="17">
        <v>2013</v>
      </c>
      <c r="F120" s="17">
        <v>0</v>
      </c>
      <c r="G120" s="17">
        <v>9</v>
      </c>
      <c r="H120" s="17">
        <v>11</v>
      </c>
      <c r="I120" s="15">
        <v>92</v>
      </c>
      <c r="J120" s="15" t="s">
        <v>19</v>
      </c>
      <c r="K120" s="15"/>
      <c r="L120" s="15"/>
    </row>
    <row r="121" spans="1:12" ht="21" customHeight="1">
      <c r="A121" s="15">
        <f>IF(B121="","",SUBTOTAL(3,$B$7:B121))</f>
        <v>115</v>
      </c>
      <c r="B121" s="16" t="s">
        <v>145</v>
      </c>
      <c r="C121" s="17">
        <v>20</v>
      </c>
      <c r="D121" s="17">
        <v>8</v>
      </c>
      <c r="E121" s="17">
        <v>2013</v>
      </c>
      <c r="F121" s="17">
        <v>11</v>
      </c>
      <c r="G121" s="17">
        <v>1</v>
      </c>
      <c r="H121" s="17">
        <v>11</v>
      </c>
      <c r="I121" s="15">
        <v>79.5</v>
      </c>
      <c r="J121" s="15" t="s">
        <v>31</v>
      </c>
      <c r="K121" s="15"/>
      <c r="L121" s="15"/>
    </row>
    <row r="122" spans="1:12" ht="21" customHeight="1">
      <c r="A122" s="15">
        <f>IF(B122="","",SUBTOTAL(3,$B$7:B122))</f>
        <v>116</v>
      </c>
      <c r="B122" s="16" t="s">
        <v>146</v>
      </c>
      <c r="C122" s="17">
        <v>24</v>
      </c>
      <c r="D122" s="17">
        <v>9</v>
      </c>
      <c r="E122" s="17">
        <v>2013</v>
      </c>
      <c r="F122" s="17">
        <v>7</v>
      </c>
      <c r="G122" s="17">
        <v>0</v>
      </c>
      <c r="H122" s="17">
        <v>11</v>
      </c>
      <c r="I122" s="15">
        <v>87</v>
      </c>
      <c r="J122" s="15" t="s">
        <v>19</v>
      </c>
      <c r="K122" s="15"/>
      <c r="L122" s="15"/>
    </row>
    <row r="123" spans="1:12" ht="21" customHeight="1">
      <c r="A123" s="15">
        <f>IF(B123="","",SUBTOTAL(3,$B$7:B123))</f>
        <v>117</v>
      </c>
      <c r="B123" s="16" t="s">
        <v>147</v>
      </c>
      <c r="C123" s="17">
        <v>9</v>
      </c>
      <c r="D123" s="17">
        <v>9</v>
      </c>
      <c r="E123" s="17">
        <v>2013</v>
      </c>
      <c r="F123" s="17">
        <v>22</v>
      </c>
      <c r="G123" s="17">
        <v>0</v>
      </c>
      <c r="H123" s="17">
        <v>11</v>
      </c>
      <c r="I123" s="15">
        <v>98</v>
      </c>
      <c r="J123" s="15" t="s">
        <v>19</v>
      </c>
      <c r="K123" s="15"/>
      <c r="L123" s="15"/>
    </row>
    <row r="124" spans="1:12" ht="21" customHeight="1">
      <c r="A124" s="15">
        <f>IF(B124="","",SUBTOTAL(3,$B$7:B124))</f>
        <v>118</v>
      </c>
      <c r="B124" s="16" t="s">
        <v>148</v>
      </c>
      <c r="C124" s="17">
        <v>22</v>
      </c>
      <c r="D124" s="17">
        <v>1</v>
      </c>
      <c r="E124" s="17">
        <v>2013</v>
      </c>
      <c r="F124" s="17">
        <v>9</v>
      </c>
      <c r="G124" s="17">
        <v>8</v>
      </c>
      <c r="H124" s="17">
        <v>11</v>
      </c>
      <c r="I124" s="15">
        <v>81</v>
      </c>
      <c r="J124" s="15" t="s">
        <v>31</v>
      </c>
      <c r="K124" s="15"/>
      <c r="L124" s="15"/>
    </row>
    <row r="125" spans="1:12" ht="21" customHeight="1">
      <c r="A125" s="15">
        <f>IF(B125="","",SUBTOTAL(3,$B$7:B125))</f>
        <v>119</v>
      </c>
      <c r="B125" s="16" t="s">
        <v>149</v>
      </c>
      <c r="C125" s="17">
        <v>10</v>
      </c>
      <c r="D125" s="17">
        <v>3</v>
      </c>
      <c r="E125" s="17">
        <v>2013</v>
      </c>
      <c r="F125" s="17">
        <v>21</v>
      </c>
      <c r="G125" s="17">
        <v>6</v>
      </c>
      <c r="H125" s="17">
        <v>11</v>
      </c>
      <c r="I125" s="15">
        <v>94.5</v>
      </c>
      <c r="J125" s="15" t="s">
        <v>19</v>
      </c>
      <c r="K125" s="15"/>
      <c r="L125" s="15"/>
    </row>
    <row r="126" spans="1:12" ht="21" customHeight="1">
      <c r="A126" s="15">
        <f>IF(B126="","",SUBTOTAL(3,$B$7:B126))</f>
        <v>120</v>
      </c>
      <c r="B126" s="16" t="s">
        <v>150</v>
      </c>
      <c r="C126" s="17">
        <v>6</v>
      </c>
      <c r="D126" s="17">
        <v>1</v>
      </c>
      <c r="E126" s="17">
        <v>2013</v>
      </c>
      <c r="F126" s="17">
        <v>25</v>
      </c>
      <c r="G126" s="17">
        <v>8</v>
      </c>
      <c r="H126" s="17">
        <v>11</v>
      </c>
      <c r="I126" s="15">
        <v>92.5</v>
      </c>
      <c r="J126" s="15" t="s">
        <v>19</v>
      </c>
      <c r="K126" s="15"/>
      <c r="L126" s="15"/>
    </row>
    <row r="127" spans="1:12" ht="21" customHeight="1">
      <c r="A127" s="15">
        <f>IF(B127="","",SUBTOTAL(3,$B$7:B127))</f>
        <v>121</v>
      </c>
      <c r="B127" s="16" t="s">
        <v>151</v>
      </c>
      <c r="C127" s="17">
        <v>12</v>
      </c>
      <c r="D127" s="17">
        <v>12</v>
      </c>
      <c r="E127" s="17">
        <v>2012</v>
      </c>
      <c r="F127" s="17">
        <v>19</v>
      </c>
      <c r="G127" s="17">
        <v>9</v>
      </c>
      <c r="H127" s="17">
        <v>11</v>
      </c>
      <c r="I127" s="15">
        <v>95</v>
      </c>
      <c r="J127" s="15" t="s">
        <v>19</v>
      </c>
      <c r="K127" s="15"/>
      <c r="L127" s="15"/>
    </row>
    <row r="128" spans="1:12" ht="21" customHeight="1">
      <c r="A128" s="15">
        <f>IF(B128="","",SUBTOTAL(3,$B$7:B128))</f>
        <v>122</v>
      </c>
      <c r="B128" s="16" t="s">
        <v>152</v>
      </c>
      <c r="C128" s="17">
        <v>10</v>
      </c>
      <c r="D128" s="17">
        <v>2</v>
      </c>
      <c r="E128" s="17">
        <v>2013</v>
      </c>
      <c r="F128" s="17">
        <v>21</v>
      </c>
      <c r="G128" s="17">
        <v>7</v>
      </c>
      <c r="H128" s="17">
        <v>11</v>
      </c>
      <c r="I128" s="15">
        <v>86</v>
      </c>
      <c r="J128" s="15" t="s">
        <v>19</v>
      </c>
      <c r="K128" s="15"/>
      <c r="L128" s="15"/>
    </row>
    <row r="129" spans="1:12" ht="21" customHeight="1">
      <c r="A129" s="15">
        <f>IF(B129="","",SUBTOTAL(3,$B$7:B129))</f>
        <v>123</v>
      </c>
      <c r="B129" s="16" t="s">
        <v>153</v>
      </c>
      <c r="C129" s="17">
        <v>16</v>
      </c>
      <c r="D129" s="17">
        <v>6</v>
      </c>
      <c r="E129" s="17">
        <v>2013</v>
      </c>
      <c r="F129" s="17">
        <v>15</v>
      </c>
      <c r="G129" s="17">
        <v>3</v>
      </c>
      <c r="H129" s="17">
        <v>11</v>
      </c>
      <c r="I129" s="15">
        <v>89</v>
      </c>
      <c r="J129" s="15" t="s">
        <v>19</v>
      </c>
      <c r="K129" s="15"/>
      <c r="L129" s="15"/>
    </row>
    <row r="130" spans="1:12" ht="21" customHeight="1">
      <c r="A130" s="15">
        <f>IF(B130="","",SUBTOTAL(3,$B$7:B130))</f>
        <v>124</v>
      </c>
      <c r="B130" s="16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5">
        <v>0</v>
      </c>
      <c r="J130" s="15">
        <v>0</v>
      </c>
      <c r="K130" s="15"/>
      <c r="L130" s="15"/>
    </row>
    <row r="131" spans="1:12" ht="21" customHeight="1">
      <c r="A131" s="15">
        <f>IF(B131="","",SUBTOTAL(3,$B$7:B131))</f>
        <v>125</v>
      </c>
      <c r="B131" s="16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5">
        <v>0</v>
      </c>
      <c r="J131" s="15">
        <v>0</v>
      </c>
      <c r="K131" s="15"/>
      <c r="L131" s="15"/>
    </row>
    <row r="132" spans="1:12" ht="21" customHeight="1">
      <c r="A132" s="15">
        <f>IF(B132="","",SUBTOTAL(3,$B$7:B132))</f>
        <v>126</v>
      </c>
      <c r="B132" s="16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5">
        <v>0</v>
      </c>
      <c r="J132" s="15">
        <v>0</v>
      </c>
      <c r="K132" s="15"/>
      <c r="L132" s="15"/>
    </row>
    <row r="133" spans="1:12" ht="21" customHeight="1">
      <c r="A133" s="15">
        <f>IF(B133="","",SUBTOTAL(3,$B$7:B133))</f>
        <v>127</v>
      </c>
      <c r="B133" s="16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5">
        <v>0</v>
      </c>
      <c r="J133" s="15">
        <v>0</v>
      </c>
      <c r="K133" s="15"/>
      <c r="L133" s="15"/>
    </row>
    <row r="134" spans="1:12" ht="21" customHeight="1">
      <c r="A134" s="15">
        <f>IF(B134="","",SUBTOTAL(3,$B$7:B134))</f>
        <v>128</v>
      </c>
      <c r="B134" s="16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5">
        <v>0</v>
      </c>
      <c r="J134" s="15">
        <v>0</v>
      </c>
      <c r="K134" s="15"/>
      <c r="L134" s="15"/>
    </row>
    <row r="135" spans="1:12" ht="21" customHeight="1">
      <c r="A135" s="15">
        <f>IF(B135="","",SUBTOTAL(3,$B$7:B135))</f>
        <v>129</v>
      </c>
      <c r="B135" s="16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5">
        <v>0</v>
      </c>
      <c r="J135" s="15">
        <v>0</v>
      </c>
      <c r="K135" s="15"/>
      <c r="L135" s="15"/>
    </row>
    <row r="136" spans="1:12" ht="21" customHeight="1">
      <c r="A136" s="15">
        <f>IF(B136="","",SUBTOTAL(3,$B$7:B136))</f>
        <v>130</v>
      </c>
      <c r="B136" s="16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5">
        <v>0</v>
      </c>
      <c r="J136" s="15">
        <v>0</v>
      </c>
      <c r="K136" s="15"/>
      <c r="L136" s="15"/>
    </row>
    <row r="137" spans="1:12" ht="7.5" customHeight="1" thickBo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</row>
    <row r="138" spans="1:12" ht="60" customHeight="1" thickBot="1">
      <c r="A138" s="20" t="s">
        <v>14</v>
      </c>
      <c r="B138" s="20" t="s">
        <v>15</v>
      </c>
      <c r="C138" s="21"/>
      <c r="D138" s="21"/>
      <c r="E138" s="21"/>
      <c r="F138" s="21"/>
      <c r="G138" s="21"/>
      <c r="H138" s="21"/>
      <c r="I138" s="70" t="s">
        <v>7</v>
      </c>
      <c r="J138" s="70"/>
      <c r="K138" s="71"/>
      <c r="L138" s="22"/>
    </row>
    <row r="139" spans="1:12" ht="24" customHeight="1">
      <c r="A139" s="23" t="s">
        <v>17</v>
      </c>
      <c r="B139" s="24" t="s">
        <v>18</v>
      </c>
      <c r="C139" s="25"/>
      <c r="D139" s="25"/>
      <c r="E139" s="25"/>
      <c r="F139" s="25"/>
      <c r="G139" s="25"/>
      <c r="H139" s="25"/>
      <c r="I139" s="72">
        <f>$A$140</f>
        <v>130</v>
      </c>
      <c r="J139" s="67"/>
      <c r="K139" s="26"/>
      <c r="L139" s="27"/>
    </row>
    <row r="140" spans="1:12" ht="21.95" customHeight="1" thickBot="1">
      <c r="A140" s="29">
        <f>MAX(A7:A138)</f>
        <v>130</v>
      </c>
      <c r="B140" s="30" t="s">
        <v>16</v>
      </c>
      <c r="C140" s="31"/>
      <c r="D140" s="31"/>
      <c r="E140" s="31"/>
      <c r="F140" s="31"/>
      <c r="G140" s="31"/>
      <c r="H140" s="31"/>
      <c r="I140" s="68">
        <f>$A$140-I143</f>
        <v>130</v>
      </c>
      <c r="J140" s="69"/>
      <c r="K140" s="32"/>
      <c r="L140" s="33"/>
    </row>
    <row r="141" spans="1:12" ht="21.95" customHeight="1">
      <c r="A141" s="34" t="s">
        <v>22</v>
      </c>
      <c r="B141" s="35" t="s">
        <v>20</v>
      </c>
      <c r="C141" s="36"/>
      <c r="D141" s="36"/>
      <c r="E141" s="36"/>
      <c r="F141" s="36"/>
      <c r="G141" s="36"/>
      <c r="H141" s="36"/>
      <c r="I141" s="65">
        <f>COUNTIF(I7:I136,"&gt;=50")</f>
        <v>122</v>
      </c>
      <c r="J141" s="59"/>
      <c r="K141" s="37"/>
      <c r="L141" s="38"/>
    </row>
    <row r="142" spans="1:12" ht="21.95" customHeight="1" thickBot="1">
      <c r="A142" s="39" t="e">
        <f>COUNTIF(#REF!,"=غ")</f>
        <v>#REF!</v>
      </c>
      <c r="B142" s="40" t="s">
        <v>24</v>
      </c>
      <c r="C142" s="41"/>
      <c r="D142" s="41"/>
      <c r="E142" s="41"/>
      <c r="F142" s="41"/>
      <c r="G142" s="41"/>
      <c r="H142" s="41"/>
      <c r="I142" s="66">
        <f>(I141*100)/I140/100</f>
        <v>0.93846153846153835</v>
      </c>
      <c r="J142" s="64"/>
      <c r="K142" s="42"/>
      <c r="L142" s="43"/>
    </row>
    <row r="143" spans="1:12" ht="21.95" customHeight="1">
      <c r="A143" s="23" t="s">
        <v>16</v>
      </c>
      <c r="B143" s="35" t="s">
        <v>22</v>
      </c>
      <c r="C143" s="36"/>
      <c r="D143" s="36"/>
      <c r="E143" s="36"/>
      <c r="F143" s="36"/>
      <c r="G143" s="36"/>
      <c r="H143" s="36"/>
      <c r="I143" s="65">
        <f>COUNTIF(I7:I136,"غ")</f>
        <v>0</v>
      </c>
      <c r="J143" s="59"/>
      <c r="K143" s="37"/>
      <c r="L143" s="38"/>
    </row>
    <row r="144" spans="1:12" ht="21.95" customHeight="1" thickBot="1">
      <c r="A144" s="60" t="e">
        <f>A140-A142</f>
        <v>#REF!</v>
      </c>
      <c r="B144" s="44" t="s">
        <v>26</v>
      </c>
      <c r="C144" s="45"/>
      <c r="D144" s="45"/>
      <c r="E144" s="45"/>
      <c r="F144" s="45"/>
      <c r="G144" s="45"/>
      <c r="H144" s="45"/>
      <c r="I144" s="62">
        <f>COUNTIF(J7:J136,"أقل من المتوقع")</f>
        <v>1</v>
      </c>
      <c r="J144" s="63"/>
      <c r="K144" s="46"/>
      <c r="L144" s="47"/>
    </row>
    <row r="145" spans="1:12" ht="21.95" customHeight="1" thickBot="1">
      <c r="A145" s="61"/>
      <c r="B145" s="48" t="s">
        <v>28</v>
      </c>
      <c r="C145" s="49"/>
      <c r="D145" s="49"/>
      <c r="E145" s="49"/>
      <c r="F145" s="49"/>
      <c r="G145" s="49"/>
      <c r="H145" s="49"/>
      <c r="I145" s="58" t="str">
        <f>IF(I141="غ","غ",IF(OR(I141="صفر",I141&lt;I140*0.5),"دون المستوى",IF(I141&gt;=I140*0.85,"ممتاز",IF(I141&gt;=I140*0.75,"جيد جدا",IF(I141&gt;=I140*0.65,"جيد",IF(I141&gt;=I140*0.5,"مقبول"))))))</f>
        <v>ممتاز</v>
      </c>
      <c r="J145" s="57"/>
      <c r="K145" s="50"/>
      <c r="L145" s="50"/>
    </row>
    <row r="146" spans="1:12" ht="18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</row>
    <row r="147" spans="1:12" ht="20.25" customHeight="1">
      <c r="A147" s="51"/>
      <c r="B147" s="51"/>
      <c r="C147" s="51"/>
      <c r="D147" s="51"/>
      <c r="E147" s="51"/>
      <c r="F147" s="51"/>
      <c r="G147" s="51"/>
      <c r="H147" s="51"/>
      <c r="J147" s="52" t="s">
        <v>29</v>
      </c>
      <c r="K147" s="52"/>
      <c r="L147" s="52"/>
    </row>
    <row r="148" spans="1:12">
      <c r="B148" s="53" t="s">
        <v>19</v>
      </c>
      <c r="I148" s="54"/>
      <c r="J148" s="18">
        <f>COUNTIF(J7:K136,"يفوق التوقعات")</f>
        <v>84</v>
      </c>
      <c r="K148" s="18">
        <f>COUNTIF(K13:K136,"يفوق التوقعات")</f>
        <v>0</v>
      </c>
      <c r="L148" s="18"/>
    </row>
    <row r="149" spans="1:12">
      <c r="B149" s="53" t="s">
        <v>21</v>
      </c>
      <c r="I149" s="55"/>
      <c r="J149" s="18">
        <f>COUNTIF(J7:K136,"يلبى التوقعات ")</f>
        <v>31</v>
      </c>
      <c r="K149" s="18">
        <f>COUNTIF(K14:K137,"يفوق التوقعات")</f>
        <v>0</v>
      </c>
      <c r="L149" s="18"/>
    </row>
    <row r="150" spans="1:12" ht="12.75" customHeight="1">
      <c r="B150" s="53" t="s">
        <v>23</v>
      </c>
      <c r="I150" s="11"/>
      <c r="J150" s="18">
        <f>COUNTIF(J7:K136,"يلبى التوقعات أحيانا")</f>
        <v>7</v>
      </c>
      <c r="K150" s="18">
        <f>COUNTIF(K15:K138,"يفوق التوقعات")</f>
        <v>0</v>
      </c>
      <c r="L150" s="18"/>
    </row>
    <row r="151" spans="1:12" ht="13.5" customHeight="1">
      <c r="B151" s="53" t="s">
        <v>2</v>
      </c>
      <c r="I151" s="56"/>
      <c r="J151" s="18">
        <f>COUNTIF(J7:K136,"أقل من المتوقع")</f>
        <v>1</v>
      </c>
      <c r="K151" s="18">
        <f>COUNTIF(K16:K139,"يفوق التوقعات")</f>
        <v>0</v>
      </c>
      <c r="L151" s="18"/>
    </row>
    <row r="152" spans="1:12">
      <c r="B152" s="53" t="s">
        <v>25</v>
      </c>
      <c r="I152" s="6"/>
      <c r="J152" s="18">
        <f>COUNTIF(J7:J136,"غ")</f>
        <v>0</v>
      </c>
      <c r="K152" s="18">
        <f>COUNTIF(K17:K140,"يفوق التوقعات")</f>
        <v>0</v>
      </c>
      <c r="L152" s="18"/>
    </row>
    <row r="153" spans="1:12" ht="19.5">
      <c r="B153" s="53" t="s">
        <v>27</v>
      </c>
      <c r="I153" s="6"/>
      <c r="J153" s="18">
        <f>SUM(J148:J152)</f>
        <v>123</v>
      </c>
      <c r="K153" s="28">
        <f>SUM(K148:K152)</f>
        <v>0</v>
      </c>
      <c r="L153" s="28"/>
    </row>
  </sheetData>
  <mergeCells count="22">
    <mergeCell ref="A3:A6"/>
    <mergeCell ref="B3:B6"/>
    <mergeCell ref="C3:E4"/>
    <mergeCell ref="F3:H4"/>
    <mergeCell ref="I3:K3"/>
    <mergeCell ref="I4:K4"/>
    <mergeCell ref="C5:C6"/>
    <mergeCell ref="D5:D6"/>
    <mergeCell ref="E5:E6"/>
    <mergeCell ref="F5:F6"/>
    <mergeCell ref="G5:G6"/>
    <mergeCell ref="H5:H6"/>
    <mergeCell ref="I5:K5"/>
    <mergeCell ref="I139:J139"/>
    <mergeCell ref="I138:K138"/>
    <mergeCell ref="I140:J140"/>
    <mergeCell ref="I142:J142"/>
    <mergeCell ref="I141:J141"/>
    <mergeCell ref="I143:J143"/>
    <mergeCell ref="A144:A145"/>
    <mergeCell ref="I144:J144"/>
    <mergeCell ref="I145:J145"/>
  </mergeCells>
  <conditionalFormatting sqref="K7:L136">
    <cfRule type="expression" dxfId="7" priority="17" stopIfTrue="1">
      <formula>J7="يفوق التوقعات"</formula>
    </cfRule>
  </conditionalFormatting>
  <conditionalFormatting sqref="K7:L136">
    <cfRule type="expression" dxfId="6" priority="15" stopIfTrue="1">
      <formula>J7="يلبى التوقعات "</formula>
    </cfRule>
    <cfRule type="expression" dxfId="5" priority="16" stopIfTrue="1">
      <formula>J7="يلبى التوقعات أحيانا"</formula>
    </cfRule>
    <cfRule type="expression" dxfId="4" priority="18" stopIfTrue="1">
      <formula>J7="أقل من المتوقع"</formula>
    </cfRule>
  </conditionalFormatting>
  <conditionalFormatting sqref="I152 I148">
    <cfRule type="expression" dxfId="3" priority="21" stopIfTrue="1">
      <formula>#REF!="يفوق التوقعات"</formula>
    </cfRule>
  </conditionalFormatting>
  <conditionalFormatting sqref="I153 I149">
    <cfRule type="expression" dxfId="2" priority="22" stopIfTrue="1">
      <formula>#REF!="يلبى التوقعات"</formula>
    </cfRule>
  </conditionalFormatting>
  <conditionalFormatting sqref="I150">
    <cfRule type="expression" dxfId="1" priority="25" stopIfTrue="1">
      <formula>#REF!="يلبى التوقعات احيانا"</formula>
    </cfRule>
  </conditionalFormatting>
  <conditionalFormatting sqref="I151">
    <cfRule type="expression" dxfId="0" priority="26" stopIfTrue="1">
      <formula>#REF!="أقل من المتوقع"</formula>
    </cfRule>
  </conditionalFormatting>
  <printOptions horizontalCentered="1"/>
  <pageMargins left="0.19685039370078741" right="0.19685039370078741" top="0.27559055118110237" bottom="0.19685039370078741" header="0" footer="0"/>
  <pageSetup paperSize="9" orientation="landscape" r:id="rId1"/>
  <headerFooter alignWithMargins="0">
    <oddFooter xml:space="preserve">&amp;R   &amp;12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نتيجة آخر العام2</vt:lpstr>
      <vt:lpstr>'نتيجة آخر العام2'!Print_Titles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Amar-PC</dc:creator>
  <cp:lastModifiedBy>Amar-PC</cp:lastModifiedBy>
  <dcterms:created xsi:type="dcterms:W3CDTF">2025-06-11T17:53:11Z</dcterms:created>
  <dcterms:modified xsi:type="dcterms:W3CDTF">2025-06-11T17:57:53Z</dcterms:modified>
</cp:coreProperties>
</file>