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7240D59-4674-47D4-A71E-863672189439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data" sheetId="1" r:id="rId1"/>
    <sheet name="فئات الانتفاع 2025" sheetId="3" r:id="rId2"/>
  </sheets>
  <definedNames>
    <definedName name="_xlnm._FilterDatabase" localSheetId="0" hidden="1">data!$G$1:$H$1341</definedName>
    <definedName name="_xlnm.Print_Area" localSheetId="1">'فئات الانتفاع 2025'!$A$1:$AG$44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41" i="1" l="1"/>
  <c r="H1341" i="1" s="1"/>
  <c r="G1340" i="1"/>
  <c r="H1340" i="1" s="1"/>
  <c r="G1339" i="1"/>
  <c r="H1339" i="1" s="1"/>
  <c r="G1338" i="1"/>
  <c r="H1338" i="1" s="1"/>
  <c r="G1337" i="1"/>
  <c r="H1337" i="1" s="1"/>
  <c r="G1336" i="1"/>
  <c r="H1336" i="1" s="1"/>
  <c r="G1335" i="1"/>
  <c r="H1335" i="1" s="1"/>
  <c r="G1334" i="1"/>
  <c r="H1334" i="1" s="1"/>
  <c r="G1333" i="1"/>
  <c r="H1333" i="1" s="1"/>
  <c r="G1332" i="1"/>
  <c r="H1332" i="1" s="1"/>
  <c r="G1331" i="1"/>
  <c r="H1331" i="1" s="1"/>
  <c r="G1330" i="1"/>
  <c r="H1330" i="1" s="1"/>
  <c r="G1329" i="1"/>
  <c r="H1329" i="1" s="1"/>
  <c r="G1328" i="1"/>
  <c r="H1328" i="1" s="1"/>
  <c r="G1327" i="1"/>
  <c r="H1327" i="1" s="1"/>
  <c r="G1326" i="1"/>
  <c r="H1326" i="1" s="1"/>
  <c r="G1325" i="1"/>
  <c r="H1325" i="1" s="1"/>
  <c r="G1324" i="1"/>
  <c r="H1324" i="1" s="1"/>
  <c r="G1323" i="1"/>
  <c r="H1323" i="1" s="1"/>
  <c r="G1322" i="1"/>
  <c r="H1322" i="1" s="1"/>
  <c r="G1321" i="1"/>
  <c r="H1321" i="1" s="1"/>
  <c r="G1320" i="1"/>
  <c r="H1320" i="1" s="1"/>
  <c r="G1319" i="1"/>
  <c r="H1319" i="1" s="1"/>
  <c r="G1318" i="1"/>
  <c r="H1318" i="1" s="1"/>
  <c r="G1317" i="1"/>
  <c r="H1317" i="1" s="1"/>
  <c r="G1316" i="1"/>
  <c r="H1316" i="1" s="1"/>
  <c r="G1315" i="1"/>
  <c r="H1315" i="1" s="1"/>
  <c r="G1314" i="1"/>
  <c r="H1314" i="1" s="1"/>
  <c r="G1313" i="1"/>
  <c r="H1313" i="1" s="1"/>
  <c r="G1312" i="1"/>
  <c r="H1312" i="1" s="1"/>
  <c r="G1311" i="1"/>
  <c r="H1311" i="1" s="1"/>
  <c r="G1310" i="1"/>
  <c r="H1310" i="1" s="1"/>
  <c r="G1309" i="1"/>
  <c r="H1309" i="1" s="1"/>
  <c r="G1308" i="1"/>
  <c r="H1308" i="1" s="1"/>
  <c r="G1307" i="1"/>
  <c r="H1307" i="1" s="1"/>
  <c r="G1306" i="1"/>
  <c r="H1306" i="1" s="1"/>
  <c r="G1305" i="1"/>
  <c r="H1305" i="1" s="1"/>
  <c r="G1304" i="1"/>
  <c r="H1304" i="1" s="1"/>
  <c r="G1303" i="1"/>
  <c r="H1303" i="1" s="1"/>
  <c r="G1302" i="1"/>
  <c r="H1302" i="1" s="1"/>
  <c r="G1301" i="1"/>
  <c r="H1301" i="1" s="1"/>
  <c r="G1300" i="1"/>
  <c r="H1300" i="1" s="1"/>
  <c r="G1299" i="1"/>
  <c r="H1299" i="1" s="1"/>
  <c r="G1298" i="1"/>
  <c r="H1298" i="1" s="1"/>
  <c r="G1297" i="1"/>
  <c r="H1297" i="1" s="1"/>
  <c r="G1296" i="1"/>
  <c r="H1296" i="1" s="1"/>
  <c r="G1295" i="1"/>
  <c r="H1295" i="1" s="1"/>
  <c r="G1294" i="1"/>
  <c r="H1294" i="1" s="1"/>
  <c r="G1293" i="1"/>
  <c r="H1293" i="1" s="1"/>
  <c r="G1292" i="1"/>
  <c r="H1292" i="1" s="1"/>
  <c r="G1291" i="1"/>
  <c r="H1291" i="1" s="1"/>
  <c r="G1290" i="1"/>
  <c r="H1290" i="1" s="1"/>
  <c r="G1289" i="1"/>
  <c r="H1289" i="1" s="1"/>
  <c r="G1288" i="1"/>
  <c r="H1288" i="1" s="1"/>
  <c r="G1287" i="1"/>
  <c r="H1287" i="1" s="1"/>
  <c r="G1286" i="1"/>
  <c r="H1286" i="1" s="1"/>
  <c r="G1285" i="1"/>
  <c r="H1285" i="1" s="1"/>
  <c r="G1284" i="1"/>
  <c r="H1284" i="1" s="1"/>
  <c r="G1283" i="1"/>
  <c r="H1283" i="1" s="1"/>
  <c r="G1282" i="1"/>
  <c r="H1282" i="1" s="1"/>
  <c r="G1281" i="1"/>
  <c r="H1281" i="1" s="1"/>
  <c r="G1280" i="1"/>
  <c r="H1280" i="1" s="1"/>
  <c r="G1279" i="1"/>
  <c r="H1279" i="1" s="1"/>
  <c r="G1278" i="1"/>
  <c r="H1278" i="1" s="1"/>
  <c r="G1277" i="1"/>
  <c r="H1277" i="1" s="1"/>
  <c r="G1276" i="1"/>
  <c r="H1276" i="1" s="1"/>
  <c r="G1275" i="1"/>
  <c r="H1275" i="1" s="1"/>
  <c r="G1274" i="1"/>
  <c r="H1274" i="1" s="1"/>
  <c r="G1273" i="1"/>
  <c r="H1273" i="1" s="1"/>
  <c r="G1272" i="1"/>
  <c r="H1272" i="1" s="1"/>
  <c r="G1271" i="1"/>
  <c r="H1271" i="1" s="1"/>
  <c r="G1270" i="1"/>
  <c r="H1270" i="1" s="1"/>
  <c r="G1269" i="1"/>
  <c r="H1269" i="1" s="1"/>
  <c r="G1268" i="1"/>
  <c r="H1268" i="1" s="1"/>
  <c r="G1267" i="1"/>
  <c r="H1267" i="1" s="1"/>
  <c r="G1266" i="1"/>
  <c r="H1266" i="1" s="1"/>
  <c r="G1265" i="1"/>
  <c r="H1265" i="1" s="1"/>
  <c r="G1264" i="1"/>
  <c r="H1264" i="1" s="1"/>
  <c r="G1263" i="1"/>
  <c r="H1263" i="1" s="1"/>
  <c r="G1262" i="1"/>
  <c r="H1262" i="1" s="1"/>
  <c r="G1261" i="1"/>
  <c r="H1261" i="1" s="1"/>
  <c r="G1260" i="1"/>
  <c r="H1260" i="1" s="1"/>
  <c r="G1259" i="1"/>
  <c r="H1259" i="1" s="1"/>
  <c r="G1258" i="1"/>
  <c r="H1258" i="1" s="1"/>
  <c r="G1257" i="1"/>
  <c r="H1257" i="1" s="1"/>
  <c r="G1256" i="1"/>
  <c r="H1256" i="1" s="1"/>
  <c r="G1255" i="1"/>
  <c r="H1255" i="1" s="1"/>
  <c r="G1254" i="1"/>
  <c r="H1254" i="1" s="1"/>
  <c r="G1253" i="1"/>
  <c r="H1253" i="1" s="1"/>
  <c r="G1252" i="1"/>
  <c r="H1252" i="1" s="1"/>
  <c r="G1251" i="1"/>
  <c r="H1251" i="1" s="1"/>
  <c r="G1250" i="1"/>
  <c r="H1250" i="1" s="1"/>
  <c r="G1249" i="1"/>
  <c r="H1249" i="1" s="1"/>
  <c r="G1248" i="1"/>
  <c r="H1248" i="1" s="1"/>
  <c r="G1247" i="1"/>
  <c r="H1247" i="1" s="1"/>
  <c r="G1246" i="1"/>
  <c r="H1246" i="1" s="1"/>
  <c r="G1245" i="1"/>
  <c r="H1245" i="1" s="1"/>
  <c r="G1244" i="1"/>
  <c r="H1244" i="1" s="1"/>
  <c r="G1243" i="1"/>
  <c r="H1243" i="1" s="1"/>
  <c r="G1242" i="1"/>
  <c r="H1242" i="1" s="1"/>
  <c r="G1241" i="1"/>
  <c r="H1241" i="1" s="1"/>
  <c r="G1240" i="1"/>
  <c r="H1240" i="1" s="1"/>
  <c r="G1239" i="1"/>
  <c r="H1239" i="1" s="1"/>
  <c r="G1238" i="1"/>
  <c r="H1238" i="1" s="1"/>
  <c r="G1237" i="1"/>
  <c r="H1237" i="1" s="1"/>
  <c r="G1236" i="1"/>
  <c r="H1236" i="1" s="1"/>
  <c r="G1235" i="1"/>
  <c r="H1235" i="1" s="1"/>
  <c r="G1234" i="1"/>
  <c r="H1234" i="1" s="1"/>
  <c r="G1233" i="1"/>
  <c r="H1233" i="1" s="1"/>
  <c r="G1232" i="1"/>
  <c r="H1232" i="1" s="1"/>
  <c r="G1231" i="1"/>
  <c r="H1231" i="1" s="1"/>
  <c r="G1230" i="1"/>
  <c r="H1230" i="1" s="1"/>
  <c r="G1229" i="1"/>
  <c r="H1229" i="1" s="1"/>
  <c r="G1228" i="1"/>
  <c r="H1228" i="1" s="1"/>
  <c r="G1227" i="1"/>
  <c r="H1227" i="1" s="1"/>
  <c r="G1226" i="1"/>
  <c r="H1226" i="1" s="1"/>
  <c r="G1225" i="1"/>
  <c r="H1225" i="1" s="1"/>
  <c r="G1224" i="1"/>
  <c r="H1224" i="1" s="1"/>
  <c r="G1223" i="1"/>
  <c r="H1223" i="1" s="1"/>
  <c r="G1222" i="1"/>
  <c r="H1222" i="1" s="1"/>
  <c r="G1221" i="1"/>
  <c r="H1221" i="1" s="1"/>
  <c r="G1220" i="1"/>
  <c r="H1220" i="1" s="1"/>
  <c r="G1219" i="1"/>
  <c r="H1219" i="1" s="1"/>
  <c r="G1218" i="1"/>
  <c r="H1218" i="1" s="1"/>
  <c r="G1217" i="1"/>
  <c r="H1217" i="1" s="1"/>
  <c r="G1216" i="1"/>
  <c r="H1216" i="1" s="1"/>
  <c r="G1215" i="1"/>
  <c r="H1215" i="1" s="1"/>
  <c r="G1214" i="1"/>
  <c r="H1214" i="1" s="1"/>
  <c r="G1213" i="1"/>
  <c r="H1213" i="1" s="1"/>
  <c r="G1212" i="1"/>
  <c r="H1212" i="1" s="1"/>
  <c r="G1211" i="1"/>
  <c r="H1211" i="1" s="1"/>
  <c r="G1210" i="1"/>
  <c r="H1210" i="1" s="1"/>
  <c r="G1209" i="1"/>
  <c r="H1209" i="1" s="1"/>
  <c r="G1208" i="1"/>
  <c r="H1208" i="1" s="1"/>
  <c r="G1207" i="1"/>
  <c r="H1207" i="1" s="1"/>
  <c r="G1206" i="1"/>
  <c r="H1206" i="1" s="1"/>
  <c r="G1205" i="1"/>
  <c r="H1205" i="1" s="1"/>
  <c r="G1204" i="1"/>
  <c r="H1204" i="1" s="1"/>
  <c r="G1203" i="1"/>
  <c r="H1203" i="1" s="1"/>
  <c r="G1202" i="1"/>
  <c r="H1202" i="1" s="1"/>
  <c r="G1201" i="1"/>
  <c r="H1201" i="1" s="1"/>
  <c r="G1200" i="1"/>
  <c r="H1200" i="1" s="1"/>
  <c r="G1199" i="1"/>
  <c r="H1199" i="1" s="1"/>
  <c r="G1198" i="1"/>
  <c r="H1198" i="1" s="1"/>
  <c r="G1197" i="1"/>
  <c r="H1197" i="1" s="1"/>
  <c r="G1196" i="1"/>
  <c r="H1196" i="1" s="1"/>
  <c r="G1195" i="1"/>
  <c r="H1195" i="1" s="1"/>
  <c r="G1194" i="1"/>
  <c r="H1194" i="1" s="1"/>
  <c r="G1193" i="1"/>
  <c r="H1193" i="1" s="1"/>
  <c r="G1192" i="1"/>
  <c r="H1192" i="1" s="1"/>
  <c r="G1191" i="1"/>
  <c r="H1191" i="1" s="1"/>
  <c r="G1190" i="1"/>
  <c r="H1190" i="1" s="1"/>
  <c r="G1189" i="1"/>
  <c r="H1189" i="1" s="1"/>
  <c r="G1188" i="1"/>
  <c r="H1188" i="1" s="1"/>
  <c r="G1187" i="1"/>
  <c r="H1187" i="1" s="1"/>
  <c r="G1186" i="1"/>
  <c r="H1186" i="1" s="1"/>
  <c r="G1185" i="1"/>
  <c r="H1185" i="1" s="1"/>
  <c r="G1184" i="1"/>
  <c r="H1184" i="1" s="1"/>
  <c r="G1183" i="1"/>
  <c r="H1183" i="1" s="1"/>
  <c r="G1182" i="1"/>
  <c r="H1182" i="1" s="1"/>
  <c r="G1181" i="1"/>
  <c r="H1181" i="1" s="1"/>
  <c r="G1180" i="1"/>
  <c r="H1180" i="1" s="1"/>
  <c r="G1179" i="1"/>
  <c r="H1179" i="1" s="1"/>
  <c r="G1178" i="1"/>
  <c r="H1178" i="1" s="1"/>
  <c r="G1177" i="1"/>
  <c r="H1177" i="1" s="1"/>
  <c r="G1176" i="1"/>
  <c r="H1176" i="1" s="1"/>
  <c r="G1175" i="1"/>
  <c r="H1175" i="1" s="1"/>
  <c r="G1174" i="1"/>
  <c r="H1174" i="1" s="1"/>
  <c r="G1173" i="1"/>
  <c r="H1173" i="1" s="1"/>
  <c r="G1172" i="1"/>
  <c r="H1172" i="1" s="1"/>
  <c r="G1171" i="1"/>
  <c r="H1171" i="1" s="1"/>
  <c r="G1170" i="1"/>
  <c r="H1170" i="1" s="1"/>
  <c r="G1169" i="1"/>
  <c r="H1169" i="1" s="1"/>
  <c r="G1168" i="1"/>
  <c r="H1168" i="1" s="1"/>
  <c r="G1167" i="1"/>
  <c r="H1167" i="1" s="1"/>
  <c r="G1166" i="1"/>
  <c r="H1166" i="1" s="1"/>
  <c r="G1165" i="1"/>
  <c r="H1165" i="1" s="1"/>
  <c r="G1164" i="1"/>
  <c r="H1164" i="1" s="1"/>
  <c r="G1163" i="1"/>
  <c r="H1163" i="1" s="1"/>
  <c r="G1162" i="1"/>
  <c r="H1162" i="1" s="1"/>
  <c r="G1161" i="1"/>
  <c r="H1161" i="1" s="1"/>
  <c r="G1160" i="1"/>
  <c r="H1160" i="1" s="1"/>
  <c r="G1159" i="1"/>
  <c r="H1159" i="1" s="1"/>
  <c r="G1158" i="1"/>
  <c r="H1158" i="1" s="1"/>
  <c r="G1157" i="1"/>
  <c r="H1157" i="1" s="1"/>
  <c r="G1156" i="1"/>
  <c r="H1156" i="1" s="1"/>
  <c r="G1155" i="1"/>
  <c r="H1155" i="1" s="1"/>
  <c r="G1154" i="1"/>
  <c r="H1154" i="1" s="1"/>
  <c r="G1153" i="1"/>
  <c r="H1153" i="1" s="1"/>
  <c r="G1152" i="1"/>
  <c r="H1152" i="1" s="1"/>
  <c r="G1151" i="1"/>
  <c r="H1151" i="1" s="1"/>
  <c r="G1150" i="1"/>
  <c r="H1150" i="1" s="1"/>
  <c r="G1149" i="1"/>
  <c r="H1149" i="1" s="1"/>
  <c r="G1148" i="1"/>
  <c r="H1148" i="1" s="1"/>
  <c r="G1147" i="1"/>
  <c r="H1147" i="1" s="1"/>
  <c r="G1146" i="1"/>
  <c r="H1146" i="1" s="1"/>
  <c r="G1145" i="1"/>
  <c r="H1145" i="1" s="1"/>
  <c r="G1144" i="1"/>
  <c r="H1144" i="1" s="1"/>
  <c r="G1143" i="1"/>
  <c r="H1143" i="1" s="1"/>
  <c r="G1142" i="1"/>
  <c r="H1142" i="1" s="1"/>
  <c r="G1141" i="1"/>
  <c r="H1141" i="1" s="1"/>
  <c r="G1140" i="1"/>
  <c r="H1140" i="1" s="1"/>
  <c r="G1139" i="1"/>
  <c r="H1139" i="1" s="1"/>
  <c r="G1138" i="1"/>
  <c r="H1138" i="1" s="1"/>
  <c r="G1137" i="1"/>
  <c r="H1137" i="1" s="1"/>
  <c r="G1136" i="1"/>
  <c r="H1136" i="1" s="1"/>
  <c r="G1135" i="1"/>
  <c r="H1135" i="1" s="1"/>
  <c r="G1134" i="1"/>
  <c r="H1134" i="1" s="1"/>
  <c r="G1133" i="1"/>
  <c r="H1133" i="1" s="1"/>
  <c r="G1132" i="1"/>
  <c r="H1132" i="1" s="1"/>
  <c r="G1131" i="1"/>
  <c r="H1131" i="1" s="1"/>
  <c r="G1130" i="1"/>
  <c r="H1130" i="1" s="1"/>
  <c r="G1129" i="1"/>
  <c r="H1129" i="1" s="1"/>
  <c r="G1128" i="1"/>
  <c r="H1128" i="1" s="1"/>
  <c r="G1127" i="1"/>
  <c r="H1127" i="1" s="1"/>
  <c r="G1126" i="1"/>
  <c r="H1126" i="1" s="1"/>
  <c r="G1125" i="1"/>
  <c r="H1125" i="1" s="1"/>
  <c r="G1124" i="1"/>
  <c r="H1124" i="1" s="1"/>
  <c r="G1123" i="1"/>
  <c r="H1123" i="1" s="1"/>
  <c r="G1122" i="1"/>
  <c r="H1122" i="1" s="1"/>
  <c r="G1121" i="1"/>
  <c r="H1121" i="1" s="1"/>
  <c r="G1120" i="1"/>
  <c r="H1120" i="1" s="1"/>
  <c r="G1119" i="1"/>
  <c r="H1119" i="1" s="1"/>
  <c r="G1118" i="1"/>
  <c r="H1118" i="1" s="1"/>
  <c r="G1117" i="1"/>
  <c r="H1117" i="1" s="1"/>
  <c r="G1116" i="1"/>
  <c r="H1116" i="1" s="1"/>
  <c r="G1115" i="1"/>
  <c r="H1115" i="1" s="1"/>
  <c r="G1114" i="1"/>
  <c r="H1114" i="1" s="1"/>
  <c r="G1113" i="1"/>
  <c r="H1113" i="1" s="1"/>
  <c r="G1112" i="1"/>
  <c r="H1112" i="1" s="1"/>
  <c r="G1111" i="1"/>
  <c r="H1111" i="1" s="1"/>
  <c r="G1110" i="1"/>
  <c r="H1110" i="1" s="1"/>
  <c r="G1109" i="1"/>
  <c r="H1109" i="1" s="1"/>
  <c r="G1108" i="1"/>
  <c r="H1108" i="1" s="1"/>
  <c r="G1107" i="1"/>
  <c r="H1107" i="1" s="1"/>
  <c r="G1106" i="1"/>
  <c r="H1106" i="1" s="1"/>
  <c r="G1105" i="1"/>
  <c r="H1105" i="1" s="1"/>
  <c r="G1104" i="1"/>
  <c r="H1104" i="1" s="1"/>
  <c r="G1103" i="1"/>
  <c r="H1103" i="1" s="1"/>
  <c r="G1102" i="1"/>
  <c r="H1102" i="1" s="1"/>
  <c r="G1101" i="1"/>
  <c r="H1101" i="1" s="1"/>
  <c r="G1100" i="1"/>
  <c r="H1100" i="1" s="1"/>
  <c r="G1099" i="1"/>
  <c r="H1099" i="1" s="1"/>
  <c r="G1098" i="1"/>
  <c r="H1098" i="1" s="1"/>
  <c r="G1097" i="1"/>
  <c r="H1097" i="1" s="1"/>
  <c r="G1096" i="1"/>
  <c r="H1096" i="1" s="1"/>
  <c r="G1095" i="1"/>
  <c r="H1095" i="1" s="1"/>
  <c r="G1094" i="1"/>
  <c r="H1094" i="1" s="1"/>
  <c r="G1093" i="1"/>
  <c r="H1093" i="1" s="1"/>
  <c r="G1092" i="1"/>
  <c r="H1092" i="1" s="1"/>
  <c r="G1091" i="1"/>
  <c r="H1091" i="1" s="1"/>
  <c r="G1090" i="1"/>
  <c r="H1090" i="1" s="1"/>
  <c r="G1089" i="1"/>
  <c r="H1089" i="1" s="1"/>
  <c r="G1088" i="1"/>
  <c r="H1088" i="1" s="1"/>
  <c r="G1087" i="1"/>
  <c r="H1087" i="1" s="1"/>
  <c r="G1086" i="1"/>
  <c r="H1086" i="1" s="1"/>
  <c r="G1085" i="1"/>
  <c r="H1085" i="1" s="1"/>
  <c r="G1084" i="1"/>
  <c r="H1084" i="1" s="1"/>
  <c r="G1083" i="1"/>
  <c r="H1083" i="1" s="1"/>
  <c r="G1082" i="1"/>
  <c r="H1082" i="1" s="1"/>
  <c r="G1081" i="1"/>
  <c r="H1081" i="1" s="1"/>
  <c r="G1080" i="1"/>
  <c r="H1080" i="1" s="1"/>
  <c r="G1079" i="1"/>
  <c r="H1079" i="1" s="1"/>
  <c r="G1078" i="1"/>
  <c r="H1078" i="1" s="1"/>
  <c r="G1077" i="1"/>
  <c r="H1077" i="1" s="1"/>
  <c r="G1076" i="1"/>
  <c r="H1076" i="1" s="1"/>
  <c r="G1075" i="1"/>
  <c r="H1075" i="1" s="1"/>
  <c r="G1074" i="1"/>
  <c r="H1074" i="1" s="1"/>
  <c r="G1073" i="1"/>
  <c r="H1073" i="1" s="1"/>
  <c r="G1072" i="1"/>
  <c r="H1072" i="1" s="1"/>
  <c r="G1071" i="1"/>
  <c r="H1071" i="1" s="1"/>
  <c r="G1070" i="1"/>
  <c r="H1070" i="1" s="1"/>
  <c r="G1069" i="1"/>
  <c r="H1069" i="1" s="1"/>
  <c r="G1068" i="1"/>
  <c r="H1068" i="1" s="1"/>
  <c r="G1067" i="1"/>
  <c r="H1067" i="1" s="1"/>
  <c r="G1066" i="1"/>
  <c r="H1066" i="1" s="1"/>
  <c r="G1065" i="1"/>
  <c r="H1065" i="1" s="1"/>
  <c r="G1064" i="1"/>
  <c r="H1064" i="1" s="1"/>
  <c r="G1063" i="1"/>
  <c r="H1063" i="1" s="1"/>
  <c r="G1062" i="1"/>
  <c r="H1062" i="1" s="1"/>
  <c r="G1061" i="1"/>
  <c r="H1061" i="1" s="1"/>
  <c r="G1060" i="1"/>
  <c r="H1060" i="1" s="1"/>
  <c r="G1059" i="1"/>
  <c r="H1059" i="1" s="1"/>
  <c r="G1058" i="1"/>
  <c r="H1058" i="1" s="1"/>
  <c r="G1057" i="1"/>
  <c r="H1057" i="1" s="1"/>
  <c r="G1056" i="1"/>
  <c r="H1056" i="1" s="1"/>
  <c r="G1055" i="1"/>
  <c r="H1055" i="1" s="1"/>
  <c r="G1054" i="1"/>
  <c r="H1054" i="1" s="1"/>
  <c r="G1053" i="1"/>
  <c r="H1053" i="1" s="1"/>
  <c r="G1052" i="1"/>
  <c r="H1052" i="1" s="1"/>
  <c r="G1051" i="1"/>
  <c r="H1051" i="1" s="1"/>
  <c r="G1050" i="1"/>
  <c r="H1050" i="1" s="1"/>
  <c r="G1049" i="1"/>
  <c r="H1049" i="1" s="1"/>
  <c r="G1048" i="1"/>
  <c r="H1048" i="1" s="1"/>
  <c r="G1047" i="1"/>
  <c r="H1047" i="1" s="1"/>
  <c r="G1046" i="1"/>
  <c r="H1046" i="1" s="1"/>
  <c r="G1045" i="1"/>
  <c r="H1045" i="1" s="1"/>
  <c r="G1044" i="1"/>
  <c r="H1044" i="1" s="1"/>
  <c r="G1043" i="1"/>
  <c r="H1043" i="1" s="1"/>
  <c r="G1042" i="1"/>
  <c r="H1042" i="1" s="1"/>
  <c r="G1041" i="1"/>
  <c r="H1041" i="1" s="1"/>
  <c r="G1040" i="1"/>
  <c r="H1040" i="1" s="1"/>
  <c r="G1039" i="1"/>
  <c r="H1039" i="1" s="1"/>
  <c r="G1038" i="1"/>
  <c r="H1038" i="1" s="1"/>
  <c r="G1037" i="1"/>
  <c r="H1037" i="1" s="1"/>
  <c r="G1036" i="1"/>
  <c r="H1036" i="1" s="1"/>
  <c r="G1035" i="1"/>
  <c r="H1035" i="1" s="1"/>
  <c r="G1034" i="1"/>
  <c r="H1034" i="1" s="1"/>
  <c r="G1033" i="1"/>
  <c r="H1033" i="1" s="1"/>
  <c r="G1032" i="1"/>
  <c r="H1032" i="1" s="1"/>
  <c r="G1031" i="1"/>
  <c r="H1031" i="1" s="1"/>
  <c r="G1030" i="1"/>
  <c r="H1030" i="1" s="1"/>
  <c r="G1029" i="1"/>
  <c r="H1029" i="1" s="1"/>
  <c r="G1028" i="1"/>
  <c r="H1028" i="1" s="1"/>
  <c r="G1027" i="1"/>
  <c r="H1027" i="1" s="1"/>
  <c r="G1026" i="1"/>
  <c r="H1026" i="1" s="1"/>
  <c r="G1025" i="1"/>
  <c r="H1025" i="1" s="1"/>
  <c r="G1024" i="1"/>
  <c r="H1024" i="1" s="1"/>
  <c r="G1023" i="1"/>
  <c r="H1023" i="1" s="1"/>
  <c r="G1022" i="1"/>
  <c r="H1022" i="1" s="1"/>
  <c r="G1021" i="1"/>
  <c r="H1021" i="1" s="1"/>
  <c r="G1020" i="1"/>
  <c r="H1020" i="1" s="1"/>
  <c r="G1019" i="1"/>
  <c r="H1019" i="1" s="1"/>
  <c r="G1018" i="1"/>
  <c r="H1018" i="1" s="1"/>
  <c r="G1017" i="1"/>
  <c r="H1017" i="1" s="1"/>
  <c r="G1016" i="1"/>
  <c r="H1016" i="1" s="1"/>
  <c r="G1015" i="1"/>
  <c r="H1015" i="1" s="1"/>
  <c r="G1014" i="1"/>
  <c r="H1014" i="1" s="1"/>
  <c r="G1013" i="1"/>
  <c r="H1013" i="1" s="1"/>
  <c r="G1012" i="1"/>
  <c r="H1012" i="1" s="1"/>
  <c r="G1011" i="1"/>
  <c r="H1011" i="1" s="1"/>
  <c r="G1010" i="1"/>
  <c r="H1010" i="1" s="1"/>
  <c r="G1009" i="1"/>
  <c r="H1009" i="1" s="1"/>
  <c r="G1008" i="1"/>
  <c r="H1008" i="1" s="1"/>
  <c r="G1007" i="1"/>
  <c r="H1007" i="1" s="1"/>
  <c r="G1006" i="1"/>
  <c r="H1006" i="1" s="1"/>
  <c r="G1005" i="1"/>
  <c r="H1005" i="1" s="1"/>
  <c r="G1004" i="1"/>
  <c r="H1004" i="1" s="1"/>
  <c r="G1003" i="1"/>
  <c r="H1003" i="1" s="1"/>
  <c r="G1002" i="1"/>
  <c r="H1002" i="1" s="1"/>
  <c r="G1001" i="1"/>
  <c r="H1001" i="1" s="1"/>
  <c r="G1000" i="1"/>
  <c r="H1000" i="1" s="1"/>
  <c r="G999" i="1"/>
  <c r="H999" i="1" s="1"/>
  <c r="G998" i="1"/>
  <c r="H998" i="1" s="1"/>
  <c r="G997" i="1"/>
  <c r="H997" i="1" s="1"/>
  <c r="G996" i="1"/>
  <c r="H996" i="1" s="1"/>
  <c r="G995" i="1"/>
  <c r="H995" i="1" s="1"/>
  <c r="G994" i="1"/>
  <c r="H994" i="1" s="1"/>
  <c r="G993" i="1"/>
  <c r="H993" i="1" s="1"/>
  <c r="G992" i="1"/>
  <c r="H992" i="1" s="1"/>
  <c r="G991" i="1"/>
  <c r="H991" i="1" s="1"/>
  <c r="G990" i="1"/>
  <c r="H990" i="1" s="1"/>
  <c r="G989" i="1"/>
  <c r="H989" i="1" s="1"/>
  <c r="G988" i="1"/>
  <c r="H988" i="1" s="1"/>
  <c r="G987" i="1"/>
  <c r="H987" i="1" s="1"/>
  <c r="G986" i="1"/>
  <c r="H986" i="1" s="1"/>
  <c r="G985" i="1"/>
  <c r="H985" i="1" s="1"/>
  <c r="G984" i="1"/>
  <c r="H984" i="1" s="1"/>
  <c r="G983" i="1"/>
  <c r="H983" i="1" s="1"/>
  <c r="G982" i="1"/>
  <c r="H982" i="1" s="1"/>
  <c r="G981" i="1"/>
  <c r="H981" i="1" s="1"/>
  <c r="G980" i="1"/>
  <c r="H980" i="1" s="1"/>
  <c r="G979" i="1"/>
  <c r="H979" i="1" s="1"/>
  <c r="G978" i="1"/>
  <c r="H978" i="1" s="1"/>
  <c r="G977" i="1"/>
  <c r="H977" i="1" s="1"/>
  <c r="G976" i="1"/>
  <c r="H976" i="1" s="1"/>
  <c r="G975" i="1"/>
  <c r="H975" i="1" s="1"/>
  <c r="G974" i="1"/>
  <c r="H974" i="1" s="1"/>
  <c r="G973" i="1"/>
  <c r="H973" i="1" s="1"/>
  <c r="G972" i="1"/>
  <c r="H972" i="1" s="1"/>
  <c r="G971" i="1"/>
  <c r="H971" i="1" s="1"/>
  <c r="G970" i="1"/>
  <c r="H970" i="1" s="1"/>
  <c r="G969" i="1"/>
  <c r="H969" i="1" s="1"/>
  <c r="G968" i="1"/>
  <c r="H968" i="1" s="1"/>
  <c r="G967" i="1"/>
  <c r="H967" i="1" s="1"/>
  <c r="G966" i="1"/>
  <c r="H966" i="1" s="1"/>
  <c r="G965" i="1"/>
  <c r="H965" i="1" s="1"/>
  <c r="G964" i="1"/>
  <c r="H964" i="1" s="1"/>
  <c r="G963" i="1"/>
  <c r="H963" i="1" s="1"/>
  <c r="G962" i="1"/>
  <c r="H962" i="1" s="1"/>
  <c r="G961" i="1"/>
  <c r="H961" i="1" s="1"/>
  <c r="G960" i="1"/>
  <c r="H960" i="1" s="1"/>
  <c r="G959" i="1"/>
  <c r="H959" i="1" s="1"/>
  <c r="G958" i="1"/>
  <c r="H958" i="1" s="1"/>
  <c r="G957" i="1"/>
  <c r="H957" i="1" s="1"/>
  <c r="G956" i="1"/>
  <c r="H956" i="1" s="1"/>
  <c r="G955" i="1"/>
  <c r="H955" i="1" s="1"/>
  <c r="G954" i="1"/>
  <c r="H954" i="1" s="1"/>
  <c r="G953" i="1"/>
  <c r="H953" i="1" s="1"/>
  <c r="G952" i="1"/>
  <c r="H952" i="1" s="1"/>
  <c r="G951" i="1"/>
  <c r="H951" i="1" s="1"/>
  <c r="G950" i="1"/>
  <c r="H950" i="1" s="1"/>
  <c r="G949" i="1"/>
  <c r="H949" i="1" s="1"/>
  <c r="G948" i="1"/>
  <c r="H948" i="1" s="1"/>
  <c r="G947" i="1"/>
  <c r="H947" i="1" s="1"/>
  <c r="G946" i="1"/>
  <c r="H946" i="1" s="1"/>
  <c r="G945" i="1"/>
  <c r="H945" i="1" s="1"/>
  <c r="G944" i="1"/>
  <c r="H944" i="1" s="1"/>
  <c r="G943" i="1"/>
  <c r="H943" i="1" s="1"/>
  <c r="G942" i="1"/>
  <c r="H942" i="1" s="1"/>
  <c r="G941" i="1"/>
  <c r="H941" i="1" s="1"/>
  <c r="G940" i="1"/>
  <c r="H940" i="1" s="1"/>
  <c r="G939" i="1"/>
  <c r="H939" i="1" s="1"/>
  <c r="G938" i="1"/>
  <c r="H938" i="1" s="1"/>
  <c r="G937" i="1"/>
  <c r="H937" i="1" s="1"/>
  <c r="G936" i="1"/>
  <c r="H936" i="1" s="1"/>
  <c r="G935" i="1"/>
  <c r="H935" i="1" s="1"/>
  <c r="G934" i="1"/>
  <c r="H934" i="1" s="1"/>
  <c r="G933" i="1"/>
  <c r="H933" i="1" s="1"/>
  <c r="G932" i="1"/>
  <c r="H932" i="1" s="1"/>
  <c r="G931" i="1"/>
  <c r="H931" i="1" s="1"/>
  <c r="G930" i="1"/>
  <c r="H930" i="1" s="1"/>
  <c r="G929" i="1"/>
  <c r="H929" i="1" s="1"/>
  <c r="G928" i="1"/>
  <c r="H928" i="1" s="1"/>
  <c r="G927" i="1"/>
  <c r="H927" i="1" s="1"/>
  <c r="G926" i="1"/>
  <c r="H926" i="1" s="1"/>
  <c r="G925" i="1"/>
  <c r="H925" i="1" s="1"/>
  <c r="G924" i="1"/>
  <c r="H924" i="1" s="1"/>
  <c r="G923" i="1"/>
  <c r="H923" i="1" s="1"/>
  <c r="G922" i="1"/>
  <c r="H922" i="1" s="1"/>
  <c r="G921" i="1"/>
  <c r="H921" i="1" s="1"/>
  <c r="G920" i="1"/>
  <c r="H920" i="1" s="1"/>
  <c r="G919" i="1"/>
  <c r="H919" i="1" s="1"/>
  <c r="G918" i="1"/>
  <c r="H918" i="1" s="1"/>
  <c r="G917" i="1"/>
  <c r="H917" i="1" s="1"/>
  <c r="G916" i="1"/>
  <c r="H916" i="1" s="1"/>
  <c r="G915" i="1"/>
  <c r="H915" i="1" s="1"/>
  <c r="G914" i="1"/>
  <c r="H914" i="1" s="1"/>
  <c r="G913" i="1"/>
  <c r="H913" i="1" s="1"/>
  <c r="G912" i="1"/>
  <c r="H912" i="1" s="1"/>
  <c r="G911" i="1"/>
  <c r="H911" i="1" s="1"/>
  <c r="G910" i="1"/>
  <c r="H910" i="1" s="1"/>
  <c r="G909" i="1"/>
  <c r="H909" i="1" s="1"/>
  <c r="G908" i="1"/>
  <c r="H908" i="1" s="1"/>
  <c r="G907" i="1"/>
  <c r="H907" i="1" s="1"/>
  <c r="G906" i="1"/>
  <c r="H906" i="1" s="1"/>
  <c r="G905" i="1"/>
  <c r="H905" i="1" s="1"/>
  <c r="G904" i="1"/>
  <c r="H904" i="1" s="1"/>
  <c r="G903" i="1"/>
  <c r="H903" i="1" s="1"/>
  <c r="G902" i="1"/>
  <c r="H902" i="1" s="1"/>
  <c r="G901" i="1"/>
  <c r="H901" i="1" s="1"/>
  <c r="G900" i="1"/>
  <c r="H900" i="1" s="1"/>
  <c r="G899" i="1"/>
  <c r="H899" i="1" s="1"/>
  <c r="G898" i="1"/>
  <c r="H898" i="1" s="1"/>
  <c r="G897" i="1"/>
  <c r="H897" i="1" s="1"/>
  <c r="G896" i="1"/>
  <c r="H896" i="1" s="1"/>
  <c r="G895" i="1"/>
  <c r="H895" i="1" s="1"/>
  <c r="G894" i="1"/>
  <c r="H894" i="1" s="1"/>
  <c r="G893" i="1"/>
  <c r="H893" i="1" s="1"/>
  <c r="G892" i="1"/>
  <c r="H892" i="1" s="1"/>
  <c r="G891" i="1"/>
  <c r="H891" i="1" s="1"/>
  <c r="G890" i="1"/>
  <c r="H890" i="1" s="1"/>
  <c r="G889" i="1"/>
  <c r="H889" i="1" s="1"/>
  <c r="G888" i="1"/>
  <c r="H888" i="1" s="1"/>
  <c r="G887" i="1"/>
  <c r="H887" i="1" s="1"/>
  <c r="G886" i="1"/>
  <c r="H886" i="1" s="1"/>
  <c r="G885" i="1"/>
  <c r="H885" i="1" s="1"/>
  <c r="G884" i="1"/>
  <c r="H884" i="1" s="1"/>
  <c r="G883" i="1"/>
  <c r="H883" i="1" s="1"/>
  <c r="G882" i="1"/>
  <c r="H882" i="1" s="1"/>
  <c r="G881" i="1"/>
  <c r="H881" i="1" s="1"/>
  <c r="G880" i="1"/>
  <c r="H880" i="1" s="1"/>
  <c r="G879" i="1"/>
  <c r="H879" i="1" s="1"/>
  <c r="G878" i="1"/>
  <c r="H878" i="1" s="1"/>
  <c r="G877" i="1"/>
  <c r="H877" i="1" s="1"/>
  <c r="G876" i="1"/>
  <c r="H876" i="1" s="1"/>
  <c r="G875" i="1"/>
  <c r="H875" i="1" s="1"/>
  <c r="G874" i="1"/>
  <c r="H874" i="1" s="1"/>
  <c r="G873" i="1"/>
  <c r="H873" i="1" s="1"/>
  <c r="G872" i="1"/>
  <c r="H872" i="1" s="1"/>
  <c r="G871" i="1"/>
  <c r="H871" i="1" s="1"/>
  <c r="G870" i="1"/>
  <c r="H870" i="1" s="1"/>
  <c r="G869" i="1"/>
  <c r="H869" i="1" s="1"/>
  <c r="G868" i="1"/>
  <c r="H868" i="1" s="1"/>
  <c r="G867" i="1"/>
  <c r="H867" i="1" s="1"/>
  <c r="G866" i="1"/>
  <c r="H866" i="1" s="1"/>
  <c r="G865" i="1"/>
  <c r="H865" i="1" s="1"/>
  <c r="G864" i="1"/>
  <c r="H864" i="1" s="1"/>
  <c r="G863" i="1"/>
  <c r="H863" i="1" s="1"/>
  <c r="G862" i="1"/>
  <c r="H862" i="1" s="1"/>
  <c r="G861" i="1"/>
  <c r="H861" i="1" s="1"/>
  <c r="G860" i="1"/>
  <c r="H860" i="1" s="1"/>
  <c r="G859" i="1"/>
  <c r="H859" i="1" s="1"/>
  <c r="G858" i="1"/>
  <c r="H858" i="1" s="1"/>
  <c r="G857" i="1"/>
  <c r="H857" i="1" s="1"/>
  <c r="G856" i="1"/>
  <c r="H856" i="1" s="1"/>
  <c r="G855" i="1"/>
  <c r="H855" i="1" s="1"/>
  <c r="G854" i="1"/>
  <c r="H854" i="1" s="1"/>
  <c r="G853" i="1"/>
  <c r="H853" i="1" s="1"/>
  <c r="G852" i="1"/>
  <c r="H852" i="1" s="1"/>
  <c r="G851" i="1"/>
  <c r="H851" i="1" s="1"/>
  <c r="G850" i="1"/>
  <c r="H850" i="1" s="1"/>
  <c r="G849" i="1"/>
  <c r="H849" i="1" s="1"/>
  <c r="G848" i="1"/>
  <c r="H848" i="1" s="1"/>
  <c r="G847" i="1"/>
  <c r="H847" i="1" s="1"/>
  <c r="G846" i="1"/>
  <c r="H846" i="1" s="1"/>
  <c r="G845" i="1"/>
  <c r="H845" i="1" s="1"/>
  <c r="G844" i="1"/>
  <c r="H844" i="1" s="1"/>
  <c r="G843" i="1"/>
  <c r="H843" i="1" s="1"/>
  <c r="G842" i="1"/>
  <c r="H842" i="1" s="1"/>
  <c r="G841" i="1"/>
  <c r="H841" i="1" s="1"/>
  <c r="G840" i="1"/>
  <c r="H840" i="1" s="1"/>
  <c r="G839" i="1"/>
  <c r="H839" i="1" s="1"/>
  <c r="G838" i="1"/>
  <c r="H838" i="1" s="1"/>
  <c r="G837" i="1"/>
  <c r="H837" i="1" s="1"/>
  <c r="G836" i="1"/>
  <c r="H836" i="1" s="1"/>
  <c r="G835" i="1"/>
  <c r="H835" i="1" s="1"/>
  <c r="G834" i="1"/>
  <c r="H834" i="1" s="1"/>
  <c r="G833" i="1"/>
  <c r="H833" i="1" s="1"/>
  <c r="G832" i="1"/>
  <c r="H832" i="1" s="1"/>
  <c r="G831" i="1"/>
  <c r="H831" i="1" s="1"/>
  <c r="G830" i="1"/>
  <c r="H830" i="1" s="1"/>
  <c r="G829" i="1"/>
  <c r="H829" i="1" s="1"/>
  <c r="G828" i="1"/>
  <c r="H828" i="1" s="1"/>
  <c r="G827" i="1"/>
  <c r="H827" i="1" s="1"/>
  <c r="G826" i="1"/>
  <c r="H826" i="1" s="1"/>
  <c r="G825" i="1"/>
  <c r="H825" i="1" s="1"/>
  <c r="G824" i="1"/>
  <c r="H824" i="1" s="1"/>
  <c r="G823" i="1"/>
  <c r="H823" i="1" s="1"/>
  <c r="G822" i="1"/>
  <c r="H822" i="1" s="1"/>
  <c r="G821" i="1"/>
  <c r="H821" i="1" s="1"/>
  <c r="G820" i="1"/>
  <c r="H820" i="1" s="1"/>
  <c r="G819" i="1"/>
  <c r="H819" i="1" s="1"/>
  <c r="G818" i="1"/>
  <c r="H818" i="1" s="1"/>
  <c r="G817" i="1"/>
  <c r="H817" i="1" s="1"/>
  <c r="G816" i="1"/>
  <c r="H816" i="1" s="1"/>
  <c r="G815" i="1"/>
  <c r="H815" i="1" s="1"/>
  <c r="G814" i="1"/>
  <c r="H814" i="1" s="1"/>
  <c r="G813" i="1"/>
  <c r="H813" i="1" s="1"/>
  <c r="G812" i="1"/>
  <c r="H812" i="1" s="1"/>
  <c r="G811" i="1"/>
  <c r="H811" i="1" s="1"/>
  <c r="G810" i="1"/>
  <c r="H810" i="1" s="1"/>
  <c r="G809" i="1"/>
  <c r="H809" i="1" s="1"/>
  <c r="G808" i="1"/>
  <c r="H808" i="1" s="1"/>
  <c r="G807" i="1"/>
  <c r="H807" i="1" s="1"/>
  <c r="G806" i="1"/>
  <c r="H806" i="1" s="1"/>
  <c r="G805" i="1"/>
  <c r="H805" i="1" s="1"/>
  <c r="G804" i="1"/>
  <c r="H804" i="1" s="1"/>
  <c r="G803" i="1"/>
  <c r="H803" i="1" s="1"/>
  <c r="G802" i="1"/>
  <c r="H802" i="1" s="1"/>
  <c r="G801" i="1"/>
  <c r="H801" i="1" s="1"/>
  <c r="G800" i="1"/>
  <c r="H800" i="1" s="1"/>
  <c r="G799" i="1"/>
  <c r="H799" i="1" s="1"/>
  <c r="G798" i="1"/>
  <c r="H798" i="1" s="1"/>
  <c r="G797" i="1"/>
  <c r="H797" i="1" s="1"/>
  <c r="G796" i="1"/>
  <c r="H796" i="1" s="1"/>
  <c r="G795" i="1"/>
  <c r="H795" i="1" s="1"/>
  <c r="G794" i="1"/>
  <c r="H794" i="1" s="1"/>
  <c r="G793" i="1"/>
  <c r="H793" i="1" s="1"/>
  <c r="G792" i="1"/>
  <c r="H792" i="1" s="1"/>
  <c r="G791" i="1"/>
  <c r="H791" i="1" s="1"/>
  <c r="G790" i="1"/>
  <c r="H790" i="1" s="1"/>
  <c r="G789" i="1"/>
  <c r="H789" i="1" s="1"/>
  <c r="G788" i="1"/>
  <c r="H788" i="1" s="1"/>
  <c r="G787" i="1"/>
  <c r="H787" i="1" s="1"/>
  <c r="G786" i="1"/>
  <c r="H786" i="1" s="1"/>
  <c r="G785" i="1"/>
  <c r="H785" i="1" s="1"/>
  <c r="G784" i="1"/>
  <c r="H784" i="1" s="1"/>
  <c r="G783" i="1"/>
  <c r="H783" i="1" s="1"/>
  <c r="G782" i="1"/>
  <c r="H782" i="1" s="1"/>
  <c r="G781" i="1"/>
  <c r="H781" i="1" s="1"/>
  <c r="G780" i="1"/>
  <c r="H780" i="1" s="1"/>
  <c r="G779" i="1"/>
  <c r="H779" i="1" s="1"/>
  <c r="G778" i="1"/>
  <c r="H778" i="1" s="1"/>
  <c r="G777" i="1"/>
  <c r="H777" i="1" s="1"/>
  <c r="G776" i="1"/>
  <c r="H776" i="1" s="1"/>
  <c r="G775" i="1"/>
  <c r="H775" i="1" s="1"/>
  <c r="G774" i="1"/>
  <c r="H774" i="1" s="1"/>
  <c r="G773" i="1"/>
  <c r="H773" i="1" s="1"/>
  <c r="G772" i="1"/>
  <c r="H772" i="1" s="1"/>
  <c r="G771" i="1"/>
  <c r="H771" i="1" s="1"/>
  <c r="G770" i="1"/>
  <c r="H770" i="1" s="1"/>
  <c r="G769" i="1"/>
  <c r="H769" i="1" s="1"/>
  <c r="G768" i="1"/>
  <c r="H768" i="1" s="1"/>
  <c r="G767" i="1"/>
  <c r="H767" i="1" s="1"/>
  <c r="G766" i="1"/>
  <c r="H766" i="1" s="1"/>
  <c r="G765" i="1"/>
  <c r="H765" i="1" s="1"/>
  <c r="G764" i="1"/>
  <c r="H764" i="1" s="1"/>
  <c r="G763" i="1"/>
  <c r="H763" i="1" s="1"/>
  <c r="G762" i="1"/>
  <c r="H762" i="1" s="1"/>
  <c r="G761" i="1"/>
  <c r="H761" i="1" s="1"/>
  <c r="G760" i="1"/>
  <c r="H760" i="1" s="1"/>
  <c r="G759" i="1"/>
  <c r="H759" i="1" s="1"/>
  <c r="G758" i="1"/>
  <c r="H758" i="1" s="1"/>
  <c r="G757" i="1"/>
  <c r="H757" i="1" s="1"/>
  <c r="G756" i="1"/>
  <c r="H756" i="1" s="1"/>
  <c r="G755" i="1"/>
  <c r="H755" i="1" s="1"/>
  <c r="G754" i="1"/>
  <c r="H754" i="1" s="1"/>
  <c r="G753" i="1"/>
  <c r="H753" i="1" s="1"/>
  <c r="G752" i="1"/>
  <c r="H752" i="1" s="1"/>
  <c r="G751" i="1"/>
  <c r="H751" i="1" s="1"/>
  <c r="G750" i="1"/>
  <c r="H750" i="1" s="1"/>
  <c r="G749" i="1"/>
  <c r="H749" i="1" s="1"/>
  <c r="G748" i="1"/>
  <c r="H748" i="1" s="1"/>
  <c r="G747" i="1"/>
  <c r="H747" i="1" s="1"/>
  <c r="G746" i="1"/>
  <c r="H746" i="1" s="1"/>
  <c r="G745" i="1"/>
  <c r="H745" i="1" s="1"/>
  <c r="G744" i="1"/>
  <c r="H744" i="1" s="1"/>
  <c r="G743" i="1"/>
  <c r="H743" i="1" s="1"/>
  <c r="G742" i="1"/>
  <c r="H742" i="1" s="1"/>
  <c r="G741" i="1"/>
  <c r="H741" i="1" s="1"/>
  <c r="G740" i="1"/>
  <c r="H740" i="1" s="1"/>
  <c r="G739" i="1"/>
  <c r="H739" i="1" s="1"/>
  <c r="G738" i="1"/>
  <c r="H738" i="1" s="1"/>
  <c r="G737" i="1"/>
  <c r="H737" i="1" s="1"/>
  <c r="G736" i="1"/>
  <c r="H736" i="1" s="1"/>
  <c r="G735" i="1"/>
  <c r="H735" i="1" s="1"/>
  <c r="G734" i="1"/>
  <c r="H734" i="1" s="1"/>
  <c r="G733" i="1"/>
  <c r="H733" i="1" s="1"/>
  <c r="G732" i="1"/>
  <c r="H732" i="1" s="1"/>
  <c r="G731" i="1"/>
  <c r="H731" i="1" s="1"/>
  <c r="G730" i="1"/>
  <c r="H730" i="1" s="1"/>
  <c r="G729" i="1"/>
  <c r="H729" i="1" s="1"/>
  <c r="G728" i="1"/>
  <c r="H728" i="1" s="1"/>
  <c r="G727" i="1"/>
  <c r="H727" i="1" s="1"/>
  <c r="G726" i="1"/>
  <c r="H726" i="1" s="1"/>
  <c r="G725" i="1"/>
  <c r="H725" i="1" s="1"/>
  <c r="G724" i="1"/>
  <c r="H724" i="1" s="1"/>
  <c r="G723" i="1"/>
  <c r="H723" i="1" s="1"/>
  <c r="G722" i="1"/>
  <c r="H722" i="1" s="1"/>
  <c r="G721" i="1"/>
  <c r="H721" i="1" s="1"/>
  <c r="G720" i="1"/>
  <c r="H720" i="1" s="1"/>
  <c r="G719" i="1"/>
  <c r="H719" i="1" s="1"/>
  <c r="G718" i="1"/>
  <c r="H718" i="1" s="1"/>
  <c r="G717" i="1"/>
  <c r="H717" i="1" s="1"/>
  <c r="G716" i="1"/>
  <c r="H716" i="1" s="1"/>
  <c r="G715" i="1"/>
  <c r="H715" i="1" s="1"/>
  <c r="G714" i="1"/>
  <c r="H714" i="1" s="1"/>
  <c r="G713" i="1"/>
  <c r="H713" i="1" s="1"/>
  <c r="G712" i="1"/>
  <c r="H712" i="1" s="1"/>
  <c r="G711" i="1"/>
  <c r="H711" i="1" s="1"/>
  <c r="G710" i="1"/>
  <c r="H710" i="1" s="1"/>
  <c r="G709" i="1"/>
  <c r="H709" i="1" s="1"/>
  <c r="G708" i="1"/>
  <c r="H708" i="1" s="1"/>
  <c r="G707" i="1"/>
  <c r="H707" i="1" s="1"/>
  <c r="G706" i="1"/>
  <c r="H706" i="1" s="1"/>
  <c r="G705" i="1"/>
  <c r="H705" i="1" s="1"/>
  <c r="G704" i="1"/>
  <c r="H704" i="1" s="1"/>
  <c r="G703" i="1"/>
  <c r="H703" i="1" s="1"/>
  <c r="G702" i="1"/>
  <c r="H702" i="1" s="1"/>
  <c r="G701" i="1"/>
  <c r="H701" i="1" s="1"/>
  <c r="G700" i="1"/>
  <c r="H700" i="1" s="1"/>
  <c r="G699" i="1"/>
  <c r="H699" i="1" s="1"/>
  <c r="G698" i="1"/>
  <c r="H698" i="1" s="1"/>
  <c r="G697" i="1"/>
  <c r="H697" i="1" s="1"/>
  <c r="G696" i="1"/>
  <c r="H696" i="1" s="1"/>
  <c r="G695" i="1"/>
  <c r="H695" i="1" s="1"/>
  <c r="G694" i="1"/>
  <c r="H694" i="1" s="1"/>
  <c r="G693" i="1"/>
  <c r="H693" i="1" s="1"/>
  <c r="G692" i="1"/>
  <c r="H692" i="1" s="1"/>
  <c r="G691" i="1"/>
  <c r="H691" i="1" s="1"/>
  <c r="G690" i="1"/>
  <c r="H690" i="1" s="1"/>
  <c r="G689" i="1"/>
  <c r="H689" i="1" s="1"/>
  <c r="G688" i="1"/>
  <c r="H688" i="1" s="1"/>
  <c r="G687" i="1"/>
  <c r="H687" i="1" s="1"/>
  <c r="G686" i="1"/>
  <c r="H686" i="1" s="1"/>
  <c r="G685" i="1"/>
  <c r="H685" i="1" s="1"/>
  <c r="G684" i="1"/>
  <c r="H684" i="1" s="1"/>
  <c r="G683" i="1"/>
  <c r="H683" i="1" s="1"/>
  <c r="G682" i="1"/>
  <c r="H682" i="1" s="1"/>
  <c r="G681" i="1"/>
  <c r="H681" i="1" s="1"/>
  <c r="G680" i="1"/>
  <c r="H680" i="1" s="1"/>
  <c r="G679" i="1"/>
  <c r="H679" i="1" s="1"/>
  <c r="G678" i="1"/>
  <c r="H678" i="1" s="1"/>
  <c r="G677" i="1"/>
  <c r="H677" i="1" s="1"/>
  <c r="G676" i="1"/>
  <c r="H676" i="1" s="1"/>
  <c r="G675" i="1"/>
  <c r="H675" i="1" s="1"/>
  <c r="G674" i="1"/>
  <c r="H674" i="1" s="1"/>
  <c r="G673" i="1"/>
  <c r="H673" i="1" s="1"/>
  <c r="G672" i="1"/>
  <c r="H672" i="1" s="1"/>
  <c r="G671" i="1"/>
  <c r="H671" i="1" s="1"/>
  <c r="G670" i="1"/>
  <c r="H670" i="1" s="1"/>
  <c r="G669" i="1"/>
  <c r="H669" i="1" s="1"/>
  <c r="G668" i="1"/>
  <c r="H668" i="1" s="1"/>
  <c r="G667" i="1"/>
  <c r="H667" i="1" s="1"/>
  <c r="G666" i="1"/>
  <c r="H666" i="1" s="1"/>
  <c r="G665" i="1"/>
  <c r="H665" i="1" s="1"/>
  <c r="G664" i="1"/>
  <c r="H664" i="1" s="1"/>
  <c r="G663" i="1"/>
  <c r="H663" i="1" s="1"/>
  <c r="G662" i="1"/>
  <c r="H662" i="1" s="1"/>
  <c r="G661" i="1"/>
  <c r="H661" i="1" s="1"/>
  <c r="G660" i="1"/>
  <c r="H660" i="1" s="1"/>
  <c r="G659" i="1"/>
  <c r="H659" i="1" s="1"/>
  <c r="G658" i="1"/>
  <c r="H658" i="1" s="1"/>
  <c r="G657" i="1"/>
  <c r="H657" i="1" s="1"/>
  <c r="G656" i="1"/>
  <c r="H656" i="1" s="1"/>
  <c r="G655" i="1"/>
  <c r="H655" i="1" s="1"/>
  <c r="G654" i="1"/>
  <c r="H654" i="1" s="1"/>
  <c r="G653" i="1"/>
  <c r="H653" i="1" s="1"/>
  <c r="G652" i="1"/>
  <c r="H652" i="1" s="1"/>
  <c r="G651" i="1"/>
  <c r="H651" i="1" s="1"/>
  <c r="G650" i="1"/>
  <c r="H650" i="1" s="1"/>
  <c r="G649" i="1"/>
  <c r="H649" i="1" s="1"/>
  <c r="G648" i="1"/>
  <c r="H648" i="1" s="1"/>
  <c r="G647" i="1"/>
  <c r="H647" i="1" s="1"/>
  <c r="G646" i="1"/>
  <c r="H646" i="1" s="1"/>
  <c r="G645" i="1"/>
  <c r="H645" i="1" s="1"/>
  <c r="G644" i="1"/>
  <c r="H644" i="1" s="1"/>
  <c r="G643" i="1"/>
  <c r="H643" i="1" s="1"/>
  <c r="G642" i="1"/>
  <c r="H642" i="1" s="1"/>
  <c r="G641" i="1"/>
  <c r="H641" i="1" s="1"/>
  <c r="G640" i="1"/>
  <c r="H640" i="1" s="1"/>
  <c r="G639" i="1"/>
  <c r="H639" i="1" s="1"/>
  <c r="G638" i="1"/>
  <c r="H638" i="1" s="1"/>
  <c r="G637" i="1"/>
  <c r="H637" i="1" s="1"/>
  <c r="G636" i="1"/>
  <c r="H636" i="1" s="1"/>
  <c r="G635" i="1"/>
  <c r="H635" i="1" s="1"/>
  <c r="G634" i="1"/>
  <c r="H634" i="1" s="1"/>
  <c r="G633" i="1"/>
  <c r="H633" i="1" s="1"/>
  <c r="G632" i="1"/>
  <c r="H632" i="1" s="1"/>
  <c r="G631" i="1"/>
  <c r="H631" i="1" s="1"/>
  <c r="G630" i="1"/>
  <c r="H630" i="1" s="1"/>
  <c r="G629" i="1"/>
  <c r="H629" i="1" s="1"/>
  <c r="G628" i="1"/>
  <c r="H628" i="1" s="1"/>
  <c r="G627" i="1"/>
  <c r="H627" i="1" s="1"/>
  <c r="G626" i="1"/>
  <c r="H626" i="1" s="1"/>
  <c r="G625" i="1"/>
  <c r="H625" i="1" s="1"/>
  <c r="G624" i="1"/>
  <c r="H624" i="1" s="1"/>
  <c r="G623" i="1"/>
  <c r="H623" i="1" s="1"/>
  <c r="G622" i="1"/>
  <c r="H622" i="1" s="1"/>
  <c r="G621" i="1"/>
  <c r="H621" i="1" s="1"/>
  <c r="G620" i="1"/>
  <c r="H620" i="1" s="1"/>
  <c r="G619" i="1"/>
  <c r="H619" i="1" s="1"/>
  <c r="G618" i="1"/>
  <c r="H618" i="1" s="1"/>
  <c r="G617" i="1"/>
  <c r="H617" i="1" s="1"/>
  <c r="G616" i="1"/>
  <c r="H616" i="1" s="1"/>
  <c r="G615" i="1"/>
  <c r="H615" i="1" s="1"/>
  <c r="G614" i="1"/>
  <c r="H614" i="1" s="1"/>
  <c r="G613" i="1"/>
  <c r="H613" i="1" s="1"/>
  <c r="G612" i="1"/>
  <c r="H612" i="1" s="1"/>
  <c r="G611" i="1"/>
  <c r="H611" i="1" s="1"/>
  <c r="G610" i="1"/>
  <c r="H610" i="1" s="1"/>
  <c r="G609" i="1"/>
  <c r="H609" i="1" s="1"/>
  <c r="G608" i="1"/>
  <c r="H608" i="1" s="1"/>
  <c r="G607" i="1"/>
  <c r="H607" i="1" s="1"/>
  <c r="G606" i="1"/>
  <c r="H606" i="1" s="1"/>
  <c r="G605" i="1"/>
  <c r="H605" i="1" s="1"/>
  <c r="G604" i="1"/>
  <c r="H604" i="1" s="1"/>
  <c r="G603" i="1"/>
  <c r="H603" i="1" s="1"/>
  <c r="G602" i="1"/>
  <c r="H602" i="1" s="1"/>
  <c r="G601" i="1"/>
  <c r="H601" i="1" s="1"/>
  <c r="G600" i="1"/>
  <c r="H600" i="1" s="1"/>
  <c r="G599" i="1"/>
  <c r="H599" i="1" s="1"/>
  <c r="G598" i="1"/>
  <c r="H598" i="1" s="1"/>
  <c r="G597" i="1"/>
  <c r="H597" i="1" s="1"/>
  <c r="G596" i="1"/>
  <c r="H596" i="1" s="1"/>
  <c r="G595" i="1"/>
  <c r="H595" i="1" s="1"/>
  <c r="G594" i="1"/>
  <c r="H594" i="1" s="1"/>
  <c r="G593" i="1"/>
  <c r="H593" i="1" s="1"/>
  <c r="G592" i="1"/>
  <c r="H592" i="1" s="1"/>
  <c r="G591" i="1"/>
  <c r="H591" i="1" s="1"/>
  <c r="G590" i="1"/>
  <c r="H590" i="1" s="1"/>
  <c r="G589" i="1"/>
  <c r="H589" i="1" s="1"/>
  <c r="G588" i="1"/>
  <c r="H588" i="1" s="1"/>
  <c r="G587" i="1"/>
  <c r="H587" i="1" s="1"/>
  <c r="G586" i="1"/>
  <c r="H586" i="1" s="1"/>
  <c r="G585" i="1"/>
  <c r="H585" i="1" s="1"/>
  <c r="G584" i="1"/>
  <c r="H584" i="1" s="1"/>
  <c r="G583" i="1"/>
  <c r="H583" i="1" s="1"/>
  <c r="G582" i="1"/>
  <c r="H582" i="1" s="1"/>
  <c r="G581" i="1"/>
  <c r="H581" i="1" s="1"/>
  <c r="G580" i="1"/>
  <c r="H580" i="1" s="1"/>
  <c r="G579" i="1"/>
  <c r="H579" i="1" s="1"/>
  <c r="G578" i="1"/>
  <c r="H578" i="1" s="1"/>
  <c r="G577" i="1"/>
  <c r="H577" i="1" s="1"/>
  <c r="G576" i="1"/>
  <c r="H576" i="1" s="1"/>
  <c r="G575" i="1"/>
  <c r="H575" i="1" s="1"/>
  <c r="G574" i="1"/>
  <c r="H574" i="1" s="1"/>
  <c r="G573" i="1"/>
  <c r="H573" i="1" s="1"/>
  <c r="G572" i="1"/>
  <c r="H572" i="1" s="1"/>
  <c r="G571" i="1"/>
  <c r="H571" i="1" s="1"/>
  <c r="G570" i="1"/>
  <c r="H570" i="1" s="1"/>
  <c r="G569" i="1"/>
  <c r="H569" i="1" s="1"/>
  <c r="G568" i="1"/>
  <c r="H568" i="1" s="1"/>
  <c r="G567" i="1"/>
  <c r="H567" i="1" s="1"/>
  <c r="G566" i="1"/>
  <c r="H566" i="1" s="1"/>
  <c r="G565" i="1"/>
  <c r="H565" i="1" s="1"/>
  <c r="G564" i="1"/>
  <c r="H564" i="1" s="1"/>
  <c r="G563" i="1"/>
  <c r="H563" i="1" s="1"/>
  <c r="G562" i="1"/>
  <c r="H562" i="1" s="1"/>
  <c r="G561" i="1"/>
  <c r="H561" i="1" s="1"/>
  <c r="G560" i="1"/>
  <c r="H560" i="1" s="1"/>
  <c r="G559" i="1"/>
  <c r="H559" i="1" s="1"/>
  <c r="G558" i="1"/>
  <c r="H558" i="1" s="1"/>
  <c r="G557" i="1"/>
  <c r="H557" i="1" s="1"/>
  <c r="G556" i="1"/>
  <c r="H556" i="1" s="1"/>
  <c r="G555" i="1"/>
  <c r="H555" i="1" s="1"/>
  <c r="G554" i="1"/>
  <c r="H554" i="1" s="1"/>
  <c r="G553" i="1"/>
  <c r="H553" i="1" s="1"/>
  <c r="G552" i="1"/>
  <c r="H552" i="1" s="1"/>
  <c r="G551" i="1"/>
  <c r="H551" i="1" s="1"/>
  <c r="G550" i="1"/>
  <c r="H550" i="1" s="1"/>
  <c r="G549" i="1"/>
  <c r="H549" i="1" s="1"/>
  <c r="G548" i="1"/>
  <c r="H548" i="1" s="1"/>
  <c r="G547" i="1"/>
  <c r="H547" i="1" s="1"/>
  <c r="G546" i="1"/>
  <c r="H546" i="1" s="1"/>
  <c r="G545" i="1"/>
  <c r="H545" i="1" s="1"/>
  <c r="G544" i="1"/>
  <c r="H544" i="1" s="1"/>
  <c r="G543" i="1"/>
  <c r="H543" i="1" s="1"/>
  <c r="G542" i="1"/>
  <c r="H542" i="1" s="1"/>
  <c r="G541" i="1"/>
  <c r="H541" i="1" s="1"/>
  <c r="G540" i="1"/>
  <c r="H540" i="1" s="1"/>
  <c r="G539" i="1"/>
  <c r="H539" i="1" s="1"/>
  <c r="G538" i="1"/>
  <c r="H538" i="1" s="1"/>
  <c r="G537" i="1"/>
  <c r="H537" i="1" s="1"/>
  <c r="G536" i="1"/>
  <c r="H536" i="1" s="1"/>
  <c r="G535" i="1"/>
  <c r="H535" i="1" s="1"/>
  <c r="G534" i="1"/>
  <c r="H534" i="1" s="1"/>
  <c r="G533" i="1"/>
  <c r="H533" i="1" s="1"/>
  <c r="G532" i="1"/>
  <c r="H532" i="1" s="1"/>
  <c r="G531" i="1"/>
  <c r="H531" i="1" s="1"/>
  <c r="G530" i="1"/>
  <c r="H530" i="1" s="1"/>
  <c r="G529" i="1"/>
  <c r="H529" i="1" s="1"/>
  <c r="G528" i="1"/>
  <c r="H528" i="1" s="1"/>
  <c r="G527" i="1"/>
  <c r="H527" i="1" s="1"/>
  <c r="G526" i="1"/>
  <c r="H526" i="1" s="1"/>
  <c r="G525" i="1"/>
  <c r="H525" i="1" s="1"/>
  <c r="G524" i="1"/>
  <c r="H524" i="1" s="1"/>
  <c r="G523" i="1"/>
  <c r="H523" i="1" s="1"/>
  <c r="G522" i="1"/>
  <c r="H522" i="1" s="1"/>
  <c r="G521" i="1"/>
  <c r="H521" i="1" s="1"/>
  <c r="G520" i="1"/>
  <c r="H520" i="1" s="1"/>
  <c r="G519" i="1"/>
  <c r="H519" i="1" s="1"/>
  <c r="G518" i="1"/>
  <c r="H518" i="1" s="1"/>
  <c r="G517" i="1"/>
  <c r="H517" i="1" s="1"/>
  <c r="G516" i="1"/>
  <c r="H516" i="1" s="1"/>
  <c r="G515" i="1"/>
  <c r="H515" i="1" s="1"/>
  <c r="G514" i="1"/>
  <c r="H514" i="1" s="1"/>
  <c r="G513" i="1"/>
  <c r="H513" i="1" s="1"/>
  <c r="G512" i="1"/>
  <c r="H512" i="1" s="1"/>
  <c r="G511" i="1"/>
  <c r="H511" i="1" s="1"/>
  <c r="G510" i="1"/>
  <c r="H510" i="1" s="1"/>
  <c r="G509" i="1"/>
  <c r="H509" i="1" s="1"/>
  <c r="G508" i="1"/>
  <c r="H508" i="1" s="1"/>
  <c r="G507" i="1"/>
  <c r="H507" i="1" s="1"/>
  <c r="G506" i="1"/>
  <c r="H506" i="1" s="1"/>
  <c r="G505" i="1"/>
  <c r="H505" i="1" s="1"/>
  <c r="G504" i="1"/>
  <c r="H504" i="1" s="1"/>
  <c r="G503" i="1"/>
  <c r="H503" i="1" s="1"/>
  <c r="G502" i="1"/>
  <c r="H502" i="1" s="1"/>
  <c r="G501" i="1"/>
  <c r="H501" i="1" s="1"/>
  <c r="G500" i="1"/>
  <c r="H500" i="1" s="1"/>
  <c r="G499" i="1"/>
  <c r="H499" i="1" s="1"/>
  <c r="G498" i="1"/>
  <c r="H498" i="1" s="1"/>
  <c r="G497" i="1"/>
  <c r="H497" i="1" s="1"/>
  <c r="G496" i="1"/>
  <c r="H496" i="1" s="1"/>
  <c r="G495" i="1"/>
  <c r="H495" i="1" s="1"/>
  <c r="G494" i="1"/>
  <c r="H494" i="1" s="1"/>
  <c r="G493" i="1"/>
  <c r="H493" i="1" s="1"/>
  <c r="G492" i="1"/>
  <c r="H492" i="1" s="1"/>
  <c r="G491" i="1"/>
  <c r="H491" i="1" s="1"/>
  <c r="G490" i="1"/>
  <c r="H490" i="1" s="1"/>
  <c r="G489" i="1"/>
  <c r="H489" i="1" s="1"/>
  <c r="G488" i="1"/>
  <c r="H488" i="1" s="1"/>
  <c r="G487" i="1"/>
  <c r="H487" i="1" s="1"/>
  <c r="G486" i="1"/>
  <c r="H486" i="1" s="1"/>
  <c r="G485" i="1"/>
  <c r="H485" i="1" s="1"/>
  <c r="G484" i="1"/>
  <c r="H484" i="1" s="1"/>
  <c r="G483" i="1"/>
  <c r="H483" i="1" s="1"/>
  <c r="G482" i="1"/>
  <c r="H482" i="1" s="1"/>
  <c r="G481" i="1"/>
  <c r="H481" i="1" s="1"/>
  <c r="G480" i="1"/>
  <c r="H480" i="1" s="1"/>
  <c r="G479" i="1"/>
  <c r="H479" i="1" s="1"/>
  <c r="G478" i="1"/>
  <c r="H478" i="1" s="1"/>
  <c r="G477" i="1"/>
  <c r="H477" i="1" s="1"/>
  <c r="G476" i="1"/>
  <c r="H476" i="1" s="1"/>
  <c r="G475" i="1"/>
  <c r="H475" i="1" s="1"/>
  <c r="G474" i="1"/>
  <c r="H474" i="1" s="1"/>
  <c r="G473" i="1"/>
  <c r="H473" i="1" s="1"/>
  <c r="G472" i="1"/>
  <c r="H472" i="1" s="1"/>
  <c r="G471" i="1"/>
  <c r="H471" i="1" s="1"/>
  <c r="G470" i="1"/>
  <c r="H470" i="1" s="1"/>
  <c r="G469" i="1"/>
  <c r="H469" i="1" s="1"/>
  <c r="G468" i="1"/>
  <c r="H468" i="1" s="1"/>
  <c r="G467" i="1"/>
  <c r="H467" i="1" s="1"/>
  <c r="G466" i="1"/>
  <c r="H466" i="1" s="1"/>
  <c r="G465" i="1"/>
  <c r="H465" i="1" s="1"/>
  <c r="G464" i="1"/>
  <c r="H464" i="1" s="1"/>
  <c r="G463" i="1"/>
  <c r="H463" i="1" s="1"/>
  <c r="G462" i="1"/>
  <c r="H462" i="1" s="1"/>
  <c r="G461" i="1"/>
  <c r="H461" i="1" s="1"/>
  <c r="G460" i="1"/>
  <c r="H460" i="1" s="1"/>
  <c r="G459" i="1"/>
  <c r="H459" i="1" s="1"/>
  <c r="G458" i="1"/>
  <c r="H458" i="1" s="1"/>
  <c r="G457" i="1"/>
  <c r="H457" i="1" s="1"/>
  <c r="G456" i="1"/>
  <c r="H456" i="1" s="1"/>
  <c r="G455" i="1"/>
  <c r="H455" i="1" s="1"/>
  <c r="G454" i="1"/>
  <c r="H454" i="1" s="1"/>
  <c r="G453" i="1"/>
  <c r="H453" i="1" s="1"/>
  <c r="G452" i="1"/>
  <c r="H452" i="1" s="1"/>
  <c r="G451" i="1"/>
  <c r="H451" i="1" s="1"/>
  <c r="G450" i="1"/>
  <c r="H450" i="1" s="1"/>
  <c r="G449" i="1"/>
  <c r="H449" i="1" s="1"/>
  <c r="G448" i="1"/>
  <c r="H448" i="1" s="1"/>
  <c r="G447" i="1"/>
  <c r="H447" i="1" s="1"/>
  <c r="G446" i="1"/>
  <c r="H446" i="1" s="1"/>
  <c r="G445" i="1"/>
  <c r="H445" i="1" s="1"/>
  <c r="G444" i="1"/>
  <c r="H444" i="1" s="1"/>
  <c r="G443" i="1"/>
  <c r="H443" i="1" s="1"/>
  <c r="G442" i="1"/>
  <c r="H442" i="1" s="1"/>
  <c r="G441" i="1"/>
  <c r="H441" i="1" s="1"/>
  <c r="G440" i="1"/>
  <c r="H440" i="1" s="1"/>
  <c r="G439" i="1"/>
  <c r="H439" i="1" s="1"/>
  <c r="G438" i="1"/>
  <c r="H438" i="1" s="1"/>
  <c r="G437" i="1"/>
  <c r="H437" i="1" s="1"/>
  <c r="G436" i="1"/>
  <c r="H436" i="1" s="1"/>
  <c r="G435" i="1"/>
  <c r="H435" i="1" s="1"/>
  <c r="G434" i="1"/>
  <c r="H434" i="1" s="1"/>
  <c r="G433" i="1"/>
  <c r="H433" i="1" s="1"/>
  <c r="G432" i="1"/>
  <c r="H432" i="1" s="1"/>
  <c r="G431" i="1"/>
  <c r="H431" i="1" s="1"/>
  <c r="G430" i="1"/>
  <c r="H430" i="1" s="1"/>
  <c r="G429" i="1"/>
  <c r="H429" i="1" s="1"/>
  <c r="G428" i="1"/>
  <c r="H428" i="1" s="1"/>
  <c r="G427" i="1"/>
  <c r="H427" i="1" s="1"/>
  <c r="G426" i="1"/>
  <c r="H426" i="1" s="1"/>
  <c r="G425" i="1"/>
  <c r="H425" i="1" s="1"/>
  <c r="G424" i="1"/>
  <c r="H424" i="1" s="1"/>
  <c r="G423" i="1"/>
  <c r="H423" i="1" s="1"/>
  <c r="G422" i="1"/>
  <c r="H422" i="1" s="1"/>
  <c r="G421" i="1"/>
  <c r="H421" i="1" s="1"/>
  <c r="G420" i="1"/>
  <c r="H420" i="1" s="1"/>
  <c r="G419" i="1"/>
  <c r="H419" i="1" s="1"/>
  <c r="G418" i="1"/>
  <c r="H418" i="1" s="1"/>
  <c r="G417" i="1"/>
  <c r="H417" i="1" s="1"/>
  <c r="G416" i="1"/>
  <c r="H416" i="1" s="1"/>
  <c r="G415" i="1"/>
  <c r="H415" i="1" s="1"/>
  <c r="G414" i="1"/>
  <c r="H414" i="1" s="1"/>
  <c r="G413" i="1"/>
  <c r="H413" i="1" s="1"/>
  <c r="G412" i="1"/>
  <c r="H412" i="1" s="1"/>
  <c r="G411" i="1"/>
  <c r="H411" i="1" s="1"/>
  <c r="G410" i="1"/>
  <c r="H410" i="1" s="1"/>
  <c r="G409" i="1"/>
  <c r="H409" i="1" s="1"/>
  <c r="G408" i="1"/>
  <c r="H408" i="1" s="1"/>
  <c r="G407" i="1"/>
  <c r="H407" i="1" s="1"/>
  <c r="G406" i="1"/>
  <c r="H406" i="1" s="1"/>
  <c r="G405" i="1"/>
  <c r="H405" i="1" s="1"/>
  <c r="G404" i="1"/>
  <c r="H404" i="1" s="1"/>
  <c r="G403" i="1"/>
  <c r="H403" i="1" s="1"/>
  <c r="G402" i="1"/>
  <c r="H402" i="1" s="1"/>
  <c r="G401" i="1"/>
  <c r="H401" i="1" s="1"/>
  <c r="G400" i="1"/>
  <c r="H400" i="1" s="1"/>
  <c r="G399" i="1"/>
  <c r="H399" i="1" s="1"/>
  <c r="G398" i="1"/>
  <c r="H398" i="1" s="1"/>
  <c r="G397" i="1"/>
  <c r="H397" i="1" s="1"/>
  <c r="G396" i="1"/>
  <c r="H396" i="1" s="1"/>
  <c r="G395" i="1"/>
  <c r="H395" i="1" s="1"/>
  <c r="G394" i="1"/>
  <c r="H394" i="1" s="1"/>
  <c r="G393" i="1"/>
  <c r="H393" i="1" s="1"/>
  <c r="G392" i="1"/>
  <c r="H392" i="1" s="1"/>
  <c r="G391" i="1"/>
  <c r="H391" i="1" s="1"/>
  <c r="G390" i="1"/>
  <c r="H390" i="1" s="1"/>
  <c r="G389" i="1"/>
  <c r="H389" i="1" s="1"/>
  <c r="G388" i="1"/>
  <c r="H388" i="1" s="1"/>
  <c r="G387" i="1"/>
  <c r="H387" i="1" s="1"/>
  <c r="G386" i="1"/>
  <c r="H386" i="1" s="1"/>
  <c r="G385" i="1"/>
  <c r="H385" i="1" s="1"/>
  <c r="G384" i="1"/>
  <c r="H384" i="1" s="1"/>
  <c r="G383" i="1"/>
  <c r="H383" i="1" s="1"/>
  <c r="G382" i="1"/>
  <c r="H382" i="1" s="1"/>
  <c r="G381" i="1"/>
  <c r="H381" i="1" s="1"/>
  <c r="G380" i="1"/>
  <c r="H380" i="1" s="1"/>
  <c r="G379" i="1"/>
  <c r="H379" i="1" s="1"/>
  <c r="G378" i="1"/>
  <c r="H378" i="1" s="1"/>
  <c r="G377" i="1"/>
  <c r="H377" i="1" s="1"/>
  <c r="G376" i="1"/>
  <c r="H376" i="1" s="1"/>
  <c r="G375" i="1"/>
  <c r="H375" i="1" s="1"/>
  <c r="G374" i="1"/>
  <c r="H374" i="1" s="1"/>
  <c r="G373" i="1"/>
  <c r="H373" i="1" s="1"/>
  <c r="G372" i="1"/>
  <c r="H372" i="1" s="1"/>
  <c r="G371" i="1"/>
  <c r="H371" i="1" s="1"/>
  <c r="G370" i="1"/>
  <c r="H370" i="1" s="1"/>
  <c r="G369" i="1"/>
  <c r="H369" i="1" s="1"/>
  <c r="G368" i="1"/>
  <c r="H368" i="1" s="1"/>
  <c r="G367" i="1"/>
  <c r="H367" i="1" s="1"/>
  <c r="G366" i="1"/>
  <c r="H366" i="1" s="1"/>
  <c r="G365" i="1"/>
  <c r="H365" i="1" s="1"/>
  <c r="G364" i="1"/>
  <c r="H364" i="1" s="1"/>
  <c r="G363" i="1"/>
  <c r="H363" i="1" s="1"/>
  <c r="G362" i="1"/>
  <c r="H362" i="1" s="1"/>
  <c r="G361" i="1"/>
  <c r="H361" i="1" s="1"/>
  <c r="G360" i="1"/>
  <c r="H360" i="1" s="1"/>
  <c r="G359" i="1"/>
  <c r="H359" i="1" s="1"/>
  <c r="G358" i="1"/>
  <c r="H358" i="1" s="1"/>
  <c r="G357" i="1"/>
  <c r="H357" i="1" s="1"/>
  <c r="G356" i="1"/>
  <c r="H356" i="1" s="1"/>
  <c r="G355" i="1"/>
  <c r="H355" i="1" s="1"/>
  <c r="G354" i="1"/>
  <c r="H354" i="1" s="1"/>
  <c r="G353" i="1"/>
  <c r="H353" i="1" s="1"/>
  <c r="G352" i="1"/>
  <c r="H352" i="1" s="1"/>
  <c r="G351" i="1"/>
  <c r="H351" i="1" s="1"/>
  <c r="G350" i="1"/>
  <c r="H350" i="1" s="1"/>
  <c r="G349" i="1"/>
  <c r="H349" i="1" s="1"/>
  <c r="G348" i="1"/>
  <c r="H348" i="1" s="1"/>
  <c r="G347" i="1"/>
  <c r="H347" i="1" s="1"/>
  <c r="G346" i="1"/>
  <c r="H346" i="1" s="1"/>
  <c r="G345" i="1"/>
  <c r="H345" i="1" s="1"/>
  <c r="G344" i="1"/>
  <c r="H344" i="1" s="1"/>
  <c r="G343" i="1"/>
  <c r="H343" i="1" s="1"/>
  <c r="G342" i="1"/>
  <c r="H342" i="1" s="1"/>
  <c r="G341" i="1"/>
  <c r="H341" i="1" s="1"/>
  <c r="G340" i="1"/>
  <c r="H340" i="1" s="1"/>
  <c r="G339" i="1"/>
  <c r="H339" i="1" s="1"/>
  <c r="G338" i="1"/>
  <c r="H338" i="1" s="1"/>
  <c r="G337" i="1"/>
  <c r="H337" i="1" s="1"/>
  <c r="G336" i="1"/>
  <c r="H336" i="1" s="1"/>
  <c r="G335" i="1"/>
  <c r="H335" i="1" s="1"/>
  <c r="G334" i="1"/>
  <c r="H334" i="1" s="1"/>
  <c r="G333" i="1"/>
  <c r="H333" i="1" s="1"/>
  <c r="G332" i="1"/>
  <c r="H332" i="1" s="1"/>
  <c r="G331" i="1"/>
  <c r="H331" i="1" s="1"/>
  <c r="G330" i="1"/>
  <c r="H330" i="1" s="1"/>
  <c r="G329" i="1"/>
  <c r="H329" i="1" s="1"/>
  <c r="G328" i="1"/>
  <c r="H328" i="1" s="1"/>
  <c r="G327" i="1"/>
  <c r="H327" i="1" s="1"/>
  <c r="G326" i="1"/>
  <c r="H326" i="1" s="1"/>
  <c r="G325" i="1"/>
  <c r="H325" i="1" s="1"/>
  <c r="G324" i="1"/>
  <c r="H324" i="1" s="1"/>
  <c r="G323" i="1"/>
  <c r="H323" i="1" s="1"/>
  <c r="G322" i="1"/>
  <c r="H322" i="1" s="1"/>
  <c r="G321" i="1"/>
  <c r="H321" i="1" s="1"/>
  <c r="G320" i="1"/>
  <c r="H320" i="1" s="1"/>
  <c r="G319" i="1"/>
  <c r="H319" i="1" s="1"/>
  <c r="G318" i="1"/>
  <c r="H318" i="1" s="1"/>
  <c r="G317" i="1"/>
  <c r="H317" i="1" s="1"/>
  <c r="G316" i="1"/>
  <c r="H316" i="1" s="1"/>
  <c r="G315" i="1"/>
  <c r="H315" i="1" s="1"/>
  <c r="G314" i="1"/>
  <c r="H314" i="1" s="1"/>
  <c r="G313" i="1"/>
  <c r="H313" i="1" s="1"/>
  <c r="G312" i="1"/>
  <c r="H312" i="1" s="1"/>
  <c r="G311" i="1"/>
  <c r="H311" i="1" s="1"/>
  <c r="G310" i="1"/>
  <c r="H310" i="1" s="1"/>
  <c r="G309" i="1"/>
  <c r="H309" i="1" s="1"/>
  <c r="G308" i="1"/>
  <c r="H308" i="1" s="1"/>
  <c r="G307" i="1"/>
  <c r="H307" i="1" s="1"/>
  <c r="G306" i="1"/>
  <c r="H306" i="1" s="1"/>
  <c r="G305" i="1"/>
  <c r="H305" i="1" s="1"/>
  <c r="G304" i="1"/>
  <c r="H304" i="1" s="1"/>
  <c r="G303" i="1"/>
  <c r="H303" i="1" s="1"/>
  <c r="G302" i="1"/>
  <c r="H302" i="1" s="1"/>
  <c r="G301" i="1"/>
  <c r="H301" i="1" s="1"/>
  <c r="G300" i="1"/>
  <c r="H300" i="1" s="1"/>
  <c r="G299" i="1"/>
  <c r="H299" i="1" s="1"/>
  <c r="G298" i="1"/>
  <c r="H298" i="1" s="1"/>
  <c r="G297" i="1"/>
  <c r="H297" i="1" s="1"/>
  <c r="G296" i="1"/>
  <c r="H296" i="1" s="1"/>
  <c r="G295" i="1"/>
  <c r="H295" i="1" s="1"/>
  <c r="G294" i="1"/>
  <c r="H294" i="1" s="1"/>
  <c r="G293" i="1"/>
  <c r="H293" i="1" s="1"/>
  <c r="G292" i="1"/>
  <c r="H292" i="1" s="1"/>
  <c r="G291" i="1"/>
  <c r="H291" i="1" s="1"/>
  <c r="G290" i="1"/>
  <c r="H290" i="1" s="1"/>
  <c r="G289" i="1"/>
  <c r="H289" i="1" s="1"/>
  <c r="G288" i="1"/>
  <c r="H288" i="1" s="1"/>
  <c r="G287" i="1"/>
  <c r="H287" i="1" s="1"/>
  <c r="G286" i="1"/>
  <c r="H286" i="1" s="1"/>
  <c r="G285" i="1"/>
  <c r="H285" i="1" s="1"/>
  <c r="G284" i="1"/>
  <c r="H284" i="1" s="1"/>
  <c r="G283" i="1"/>
  <c r="H283" i="1" s="1"/>
  <c r="G282" i="1"/>
  <c r="H282" i="1" s="1"/>
  <c r="G281" i="1"/>
  <c r="H281" i="1" s="1"/>
  <c r="G280" i="1"/>
  <c r="H280" i="1" s="1"/>
  <c r="G279" i="1"/>
  <c r="H279" i="1" s="1"/>
  <c r="G278" i="1"/>
  <c r="H278" i="1" s="1"/>
  <c r="G277" i="1"/>
  <c r="H277" i="1" s="1"/>
  <c r="G276" i="1"/>
  <c r="H276" i="1" s="1"/>
  <c r="G275" i="1"/>
  <c r="H275" i="1" s="1"/>
  <c r="G274" i="1"/>
  <c r="H274" i="1" s="1"/>
  <c r="G273" i="1"/>
  <c r="H273" i="1" s="1"/>
  <c r="G272" i="1"/>
  <c r="H272" i="1" s="1"/>
  <c r="G271" i="1"/>
  <c r="H271" i="1" s="1"/>
  <c r="G270" i="1"/>
  <c r="H270" i="1" s="1"/>
  <c r="G269" i="1"/>
  <c r="H269" i="1" s="1"/>
  <c r="G268" i="1"/>
  <c r="H268" i="1" s="1"/>
  <c r="G267" i="1"/>
  <c r="H267" i="1" s="1"/>
  <c r="G266" i="1"/>
  <c r="H266" i="1" s="1"/>
  <c r="G265" i="1"/>
  <c r="H265" i="1" s="1"/>
  <c r="G264" i="1"/>
  <c r="H264" i="1" s="1"/>
  <c r="G263" i="1"/>
  <c r="H263" i="1" s="1"/>
  <c r="G262" i="1"/>
  <c r="H262" i="1" s="1"/>
  <c r="G261" i="1"/>
  <c r="H261" i="1" s="1"/>
  <c r="G260" i="1"/>
  <c r="H260" i="1" s="1"/>
  <c r="G259" i="1"/>
  <c r="H259" i="1" s="1"/>
  <c r="G258" i="1"/>
  <c r="H258" i="1" s="1"/>
  <c r="G257" i="1"/>
  <c r="H257" i="1" s="1"/>
  <c r="G256" i="1"/>
  <c r="H256" i="1" s="1"/>
  <c r="G255" i="1"/>
  <c r="H255" i="1" s="1"/>
  <c r="G254" i="1"/>
  <c r="H254" i="1" s="1"/>
  <c r="G253" i="1"/>
  <c r="H253" i="1" s="1"/>
  <c r="G252" i="1"/>
  <c r="H252" i="1" s="1"/>
  <c r="G251" i="1"/>
  <c r="H251" i="1" s="1"/>
  <c r="G250" i="1"/>
  <c r="H250" i="1" s="1"/>
  <c r="G249" i="1"/>
  <c r="H249" i="1" s="1"/>
  <c r="G248" i="1"/>
  <c r="H248" i="1" s="1"/>
  <c r="G247" i="1"/>
  <c r="H247" i="1" s="1"/>
  <c r="G246" i="1"/>
  <c r="H246" i="1" s="1"/>
  <c r="G245" i="1"/>
  <c r="H245" i="1" s="1"/>
  <c r="G244" i="1"/>
  <c r="H244" i="1" s="1"/>
  <c r="G243" i="1"/>
  <c r="H243" i="1" s="1"/>
  <c r="G242" i="1"/>
  <c r="H242" i="1" s="1"/>
  <c r="G241" i="1"/>
  <c r="H241" i="1" s="1"/>
  <c r="G240" i="1"/>
  <c r="H240" i="1" s="1"/>
  <c r="G239" i="1"/>
  <c r="H239" i="1" s="1"/>
  <c r="G238" i="1"/>
  <c r="H238" i="1" s="1"/>
  <c r="G237" i="1"/>
  <c r="H237" i="1" s="1"/>
  <c r="G236" i="1"/>
  <c r="H236" i="1" s="1"/>
  <c r="G235" i="1"/>
  <c r="H235" i="1" s="1"/>
  <c r="G234" i="1"/>
  <c r="H234" i="1" s="1"/>
  <c r="G233" i="1"/>
  <c r="H233" i="1" s="1"/>
  <c r="G232" i="1"/>
  <c r="H232" i="1" s="1"/>
  <c r="G231" i="1"/>
  <c r="H231" i="1" s="1"/>
  <c r="G230" i="1"/>
  <c r="H230" i="1" s="1"/>
  <c r="G229" i="1"/>
  <c r="H229" i="1" s="1"/>
  <c r="G228" i="1"/>
  <c r="H228" i="1" s="1"/>
  <c r="G227" i="1"/>
  <c r="H227" i="1" s="1"/>
  <c r="G226" i="1"/>
  <c r="H226" i="1" s="1"/>
  <c r="G225" i="1"/>
  <c r="H225" i="1" s="1"/>
  <c r="G224" i="1"/>
  <c r="H224" i="1" s="1"/>
  <c r="G223" i="1"/>
  <c r="H223" i="1" s="1"/>
  <c r="G222" i="1"/>
  <c r="H222" i="1" s="1"/>
  <c r="G221" i="1"/>
  <c r="H221" i="1" s="1"/>
  <c r="G220" i="1"/>
  <c r="H220" i="1" s="1"/>
  <c r="G219" i="1"/>
  <c r="H219" i="1" s="1"/>
  <c r="G218" i="1"/>
  <c r="H218" i="1" s="1"/>
  <c r="G217" i="1"/>
  <c r="H217" i="1" s="1"/>
  <c r="G216" i="1"/>
  <c r="H216" i="1" s="1"/>
  <c r="G215" i="1"/>
  <c r="H215" i="1" s="1"/>
  <c r="G214" i="1"/>
  <c r="H214" i="1" s="1"/>
  <c r="G213" i="1"/>
  <c r="H213" i="1" s="1"/>
  <c r="G212" i="1"/>
  <c r="H212" i="1" s="1"/>
  <c r="G211" i="1"/>
  <c r="H211" i="1" s="1"/>
  <c r="G210" i="1"/>
  <c r="H210" i="1" s="1"/>
  <c r="G209" i="1"/>
  <c r="H209" i="1" s="1"/>
  <c r="G208" i="1"/>
  <c r="H208" i="1" s="1"/>
  <c r="G207" i="1"/>
  <c r="H207" i="1" s="1"/>
  <c r="G206" i="1"/>
  <c r="H206" i="1" s="1"/>
  <c r="G205" i="1"/>
  <c r="H205" i="1" s="1"/>
  <c r="G204" i="1"/>
  <c r="H204" i="1" s="1"/>
  <c r="G203" i="1"/>
  <c r="H203" i="1" s="1"/>
  <c r="G202" i="1"/>
  <c r="H202" i="1" s="1"/>
  <c r="G201" i="1"/>
  <c r="H201" i="1" s="1"/>
  <c r="G200" i="1"/>
  <c r="H200" i="1" s="1"/>
  <c r="G199" i="1"/>
  <c r="H199" i="1" s="1"/>
  <c r="G198" i="1"/>
  <c r="H198" i="1" s="1"/>
  <c r="G197" i="1"/>
  <c r="H197" i="1" s="1"/>
  <c r="G196" i="1"/>
  <c r="H196" i="1" s="1"/>
  <c r="G195" i="1"/>
  <c r="H195" i="1" s="1"/>
  <c r="G194" i="1"/>
  <c r="H194" i="1" s="1"/>
  <c r="G193" i="1"/>
  <c r="H193" i="1" s="1"/>
  <c r="G192" i="1"/>
  <c r="H192" i="1" s="1"/>
  <c r="G191" i="1"/>
  <c r="H191" i="1" s="1"/>
  <c r="G190" i="1"/>
  <c r="H190" i="1" s="1"/>
  <c r="G189" i="1"/>
  <c r="H189" i="1" s="1"/>
  <c r="G188" i="1"/>
  <c r="H188" i="1" s="1"/>
  <c r="G187" i="1"/>
  <c r="H187" i="1" s="1"/>
  <c r="G186" i="1"/>
  <c r="H186" i="1" s="1"/>
  <c r="G185" i="1"/>
  <c r="H185" i="1" s="1"/>
  <c r="G184" i="1"/>
  <c r="H184" i="1" s="1"/>
  <c r="G183" i="1"/>
  <c r="H183" i="1" s="1"/>
  <c r="G182" i="1"/>
  <c r="H182" i="1" s="1"/>
  <c r="G181" i="1"/>
  <c r="H181" i="1" s="1"/>
  <c r="G180" i="1"/>
  <c r="H180" i="1" s="1"/>
  <c r="G179" i="1"/>
  <c r="H179" i="1" s="1"/>
  <c r="G178" i="1"/>
  <c r="H178" i="1" s="1"/>
  <c r="G177" i="1"/>
  <c r="H177" i="1" s="1"/>
  <c r="G176" i="1"/>
  <c r="H176" i="1" s="1"/>
  <c r="G175" i="1"/>
  <c r="H175" i="1" s="1"/>
  <c r="G174" i="1"/>
  <c r="H174" i="1" s="1"/>
  <c r="G173" i="1"/>
  <c r="H173" i="1" s="1"/>
  <c r="G172" i="1"/>
  <c r="H172" i="1" s="1"/>
  <c r="G171" i="1"/>
  <c r="H171" i="1" s="1"/>
  <c r="G170" i="1"/>
  <c r="H170" i="1" s="1"/>
  <c r="G169" i="1"/>
  <c r="H169" i="1" s="1"/>
  <c r="G168" i="1"/>
  <c r="H168" i="1" s="1"/>
  <c r="G167" i="1"/>
  <c r="H167" i="1" s="1"/>
  <c r="G166" i="1"/>
  <c r="H166" i="1" s="1"/>
  <c r="G165" i="1"/>
  <c r="H165" i="1" s="1"/>
  <c r="G164" i="1"/>
  <c r="H164" i="1" s="1"/>
  <c r="G163" i="1"/>
  <c r="H163" i="1" s="1"/>
  <c r="G162" i="1"/>
  <c r="H162" i="1" s="1"/>
  <c r="G161" i="1"/>
  <c r="H161" i="1" s="1"/>
  <c r="G160" i="1"/>
  <c r="H160" i="1" s="1"/>
  <c r="G159" i="1"/>
  <c r="H159" i="1" s="1"/>
  <c r="G158" i="1"/>
  <c r="H158" i="1" s="1"/>
  <c r="G157" i="1"/>
  <c r="H157" i="1" s="1"/>
  <c r="G156" i="1"/>
  <c r="H156" i="1" s="1"/>
  <c r="G155" i="1"/>
  <c r="H155" i="1" s="1"/>
  <c r="G154" i="1"/>
  <c r="H154" i="1" s="1"/>
  <c r="G153" i="1"/>
  <c r="H153" i="1" s="1"/>
  <c r="G152" i="1"/>
  <c r="H152" i="1" s="1"/>
  <c r="G151" i="1"/>
  <c r="H151" i="1" s="1"/>
  <c r="G150" i="1"/>
  <c r="H150" i="1" s="1"/>
  <c r="G149" i="1"/>
  <c r="H149" i="1" s="1"/>
  <c r="G148" i="1"/>
  <c r="H148" i="1" s="1"/>
  <c r="G147" i="1"/>
  <c r="H147" i="1" s="1"/>
  <c r="G146" i="1"/>
  <c r="H146" i="1" s="1"/>
  <c r="G145" i="1"/>
  <c r="H145" i="1" s="1"/>
  <c r="G144" i="1"/>
  <c r="H144" i="1" s="1"/>
  <c r="G143" i="1"/>
  <c r="H143" i="1" s="1"/>
  <c r="G142" i="1"/>
  <c r="H142" i="1" s="1"/>
  <c r="G141" i="1"/>
  <c r="H141" i="1" s="1"/>
  <c r="G140" i="1"/>
  <c r="H140" i="1" s="1"/>
  <c r="G139" i="1"/>
  <c r="H139" i="1" s="1"/>
  <c r="G138" i="1"/>
  <c r="H138" i="1" s="1"/>
  <c r="G137" i="1"/>
  <c r="H137" i="1" s="1"/>
  <c r="G136" i="1"/>
  <c r="H136" i="1" s="1"/>
  <c r="G135" i="1"/>
  <c r="H135" i="1" s="1"/>
  <c r="G134" i="1"/>
  <c r="H134" i="1" s="1"/>
  <c r="G133" i="1"/>
  <c r="H133" i="1" s="1"/>
  <c r="G132" i="1"/>
  <c r="H132" i="1" s="1"/>
  <c r="G131" i="1"/>
  <c r="H131" i="1" s="1"/>
  <c r="G130" i="1"/>
  <c r="H130" i="1" s="1"/>
  <c r="G129" i="1"/>
  <c r="H129" i="1" s="1"/>
  <c r="G128" i="1"/>
  <c r="H128" i="1" s="1"/>
  <c r="G127" i="1"/>
  <c r="H127" i="1" s="1"/>
  <c r="G126" i="1"/>
  <c r="H126" i="1" s="1"/>
  <c r="G125" i="1"/>
  <c r="H125" i="1" s="1"/>
  <c r="G124" i="1"/>
  <c r="H124" i="1" s="1"/>
  <c r="G123" i="1"/>
  <c r="H123" i="1" s="1"/>
  <c r="G122" i="1"/>
  <c r="H122" i="1" s="1"/>
  <c r="G121" i="1"/>
  <c r="H121" i="1" s="1"/>
  <c r="G120" i="1"/>
  <c r="H120" i="1" s="1"/>
  <c r="G119" i="1"/>
  <c r="H119" i="1" s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  <c r="L9" i="1"/>
  <c r="O3" i="1" l="1"/>
  <c r="O2" i="1"/>
  <c r="O6" i="1"/>
  <c r="O5" i="1"/>
  <c r="O4" i="1"/>
  <c r="W10" i="3"/>
  <c r="R10" i="3"/>
  <c r="M10" i="3"/>
  <c r="Q10" i="3" s="1"/>
  <c r="Q13" i="3" s="1"/>
  <c r="H10" i="3"/>
  <c r="J10" i="3" s="1"/>
  <c r="J13" i="3" s="1"/>
  <c r="J14" i="3" s="1"/>
  <c r="I10" i="3"/>
  <c r="I13" i="3" s="1"/>
  <c r="I14" i="3" s="1"/>
  <c r="D10" i="3"/>
  <c r="D13" i="3" s="1"/>
  <c r="D14" i="3" s="1"/>
  <c r="C10" i="3"/>
  <c r="F10" i="3" s="1"/>
  <c r="AC10" i="3"/>
  <c r="AC13" i="3" s="1"/>
  <c r="AC14" i="3" s="1"/>
  <c r="X10" i="3"/>
  <c r="X13" i="3" s="1"/>
  <c r="X14" i="3" s="1"/>
  <c r="S10" i="3"/>
  <c r="S13" i="3" s="1"/>
  <c r="S14" i="3" s="1"/>
  <c r="N10" i="3"/>
  <c r="N13" i="3" s="1"/>
  <c r="N14" i="3" s="1"/>
  <c r="AB10" i="3"/>
  <c r="AA26" i="3"/>
  <c r="Z26" i="3"/>
  <c r="Y26" i="3"/>
  <c r="Y27" i="3" s="1"/>
  <c r="X26" i="3"/>
  <c r="X27" i="3" s="1"/>
  <c r="V26" i="3"/>
  <c r="U26" i="3"/>
  <c r="T26" i="3"/>
  <c r="T27" i="3" s="1"/>
  <c r="S26" i="3"/>
  <c r="S27" i="3" s="1"/>
  <c r="Q26" i="3"/>
  <c r="P26" i="3"/>
  <c r="O26" i="3"/>
  <c r="O27" i="3" s="1"/>
  <c r="N26" i="3"/>
  <c r="N27" i="3" s="1"/>
  <c r="L26" i="3"/>
  <c r="K26" i="3"/>
  <c r="J26" i="3"/>
  <c r="J27" i="3" s="1"/>
  <c r="I26" i="3"/>
  <c r="I27" i="3" s="1"/>
  <c r="G25" i="3"/>
  <c r="F25" i="3"/>
  <c r="E25" i="3"/>
  <c r="AD25" i="3" s="1"/>
  <c r="D25" i="3"/>
  <c r="AC25" i="3" s="1"/>
  <c r="G24" i="3"/>
  <c r="F24" i="3"/>
  <c r="E24" i="3"/>
  <c r="AD24" i="3" s="1"/>
  <c r="D24" i="3"/>
  <c r="AC24" i="3" s="1"/>
  <c r="AJ11" i="3"/>
  <c r="O1" i="1" l="1"/>
  <c r="E10" i="3"/>
  <c r="E13" i="3" s="1"/>
  <c r="E14" i="3" s="1"/>
  <c r="D23" i="3"/>
  <c r="AC23" i="3" s="1"/>
  <c r="AC26" i="3" s="1"/>
  <c r="AC27" i="3" s="1"/>
  <c r="G10" i="3"/>
  <c r="G13" i="3" s="1"/>
  <c r="L10" i="3"/>
  <c r="L13" i="3" s="1"/>
  <c r="K10" i="3"/>
  <c r="K13" i="3" s="1"/>
  <c r="K14" i="3" s="1"/>
  <c r="AF10" i="3"/>
  <c r="AF13" i="3" s="1"/>
  <c r="AE10" i="3"/>
  <c r="AE13" i="3" s="1"/>
  <c r="AD10" i="3"/>
  <c r="AD13" i="3" s="1"/>
  <c r="AD14" i="3" s="1"/>
  <c r="P10" i="3"/>
  <c r="P13" i="3" s="1"/>
  <c r="O10" i="3"/>
  <c r="O13" i="3" s="1"/>
  <c r="O14" i="3" s="1"/>
  <c r="V10" i="3"/>
  <c r="V13" i="3" s="1"/>
  <c r="U10" i="3"/>
  <c r="U13" i="3" s="1"/>
  <c r="T10" i="3"/>
  <c r="T13" i="3" s="1"/>
  <c r="T14" i="3" s="1"/>
  <c r="AA10" i="3"/>
  <c r="AA13" i="3" s="1"/>
  <c r="Z10" i="3"/>
  <c r="Z13" i="3" s="1"/>
  <c r="Y10" i="3"/>
  <c r="Y13" i="3" s="1"/>
  <c r="Y14" i="3" s="1"/>
  <c r="F13" i="3"/>
  <c r="AE24" i="3"/>
  <c r="AE25" i="3"/>
  <c r="K27" i="3"/>
  <c r="P27" i="3"/>
  <c r="U27" i="3"/>
  <c r="Z27" i="3"/>
  <c r="AF24" i="3"/>
  <c r="AF25" i="3"/>
  <c r="L27" i="3"/>
  <c r="Q27" i="3"/>
  <c r="V27" i="3"/>
  <c r="AA27" i="3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F14" i="3" l="1"/>
  <c r="D26" i="3"/>
  <c r="D27" i="3" s="1"/>
  <c r="AE14" i="3"/>
  <c r="AA14" i="3"/>
  <c r="Z14" i="3"/>
  <c r="U14" i="3"/>
  <c r="F23" i="3"/>
  <c r="F26" i="3" s="1"/>
  <c r="L14" i="3"/>
  <c r="V14" i="3"/>
  <c r="G23" i="3"/>
  <c r="G26" i="3" s="1"/>
  <c r="E23" i="3"/>
  <c r="AD23" i="3" s="1"/>
  <c r="AD26" i="3" s="1"/>
  <c r="AD27" i="3" s="1"/>
  <c r="Q14" i="3"/>
  <c r="P14" i="3"/>
  <c r="G14" i="3"/>
  <c r="F14" i="3"/>
  <c r="AF23" i="3" l="1"/>
  <c r="AF26" i="3" s="1"/>
  <c r="AE23" i="3"/>
  <c r="AE26" i="3" s="1"/>
  <c r="AE27" i="3" s="1"/>
  <c r="E26" i="3"/>
  <c r="E27" i="3" s="1"/>
  <c r="AF27" i="3" l="1"/>
  <c r="F27" i="3"/>
  <c r="G27" i="3"/>
</calcChain>
</file>

<file path=xl/sharedStrings.xml><?xml version="1.0" encoding="utf-8"?>
<sst xmlns="http://schemas.openxmlformats.org/spreadsheetml/2006/main" count="1728" uniqueCount="1576">
  <si>
    <t>المساحة</t>
  </si>
  <si>
    <t>س</t>
  </si>
  <si>
    <t>ط</t>
  </si>
  <si>
    <t>ف</t>
  </si>
  <si>
    <t>م</t>
  </si>
  <si>
    <t xml:space="preserve">رقم العضوية </t>
  </si>
  <si>
    <t>الاسم</t>
  </si>
  <si>
    <t>محيى محمد فرج محمد شومان</t>
  </si>
  <si>
    <t>محمود ابراهيم السيد سماحه</t>
  </si>
  <si>
    <t>ابراهيم احمد محمد مرسي</t>
  </si>
  <si>
    <t>و / صبرى إبراهيم احمد عز الدين</t>
  </si>
  <si>
    <t xml:space="preserve">محمود الحسين عبده علي </t>
  </si>
  <si>
    <t xml:space="preserve">اسامه الحسين عبده علي </t>
  </si>
  <si>
    <t xml:space="preserve">ممدوح احمد مصطفى محمد </t>
  </si>
  <si>
    <t>و / السباعي عبد العظيم الطير</t>
  </si>
  <si>
    <t>إبراهيم ابو على حسن أبو على</t>
  </si>
  <si>
    <t>و / السيد محمد متولى عبد العال</t>
  </si>
  <si>
    <t xml:space="preserve">وليد السيد محمد متولي عبدالعال </t>
  </si>
  <si>
    <t>و / جمعه سالم سويلم</t>
  </si>
  <si>
    <t>حماده الحسين عبده علي</t>
  </si>
  <si>
    <t>و / حاامد عثمان شحاته مطاوع</t>
  </si>
  <si>
    <t>صلاح احمد محمد محمد</t>
  </si>
  <si>
    <t>محمد حميد حمد على</t>
  </si>
  <si>
    <t>و / حامد أبو على حسن</t>
  </si>
  <si>
    <t xml:space="preserve">إبراهيم محمد إبراهيم الصاوي </t>
  </si>
  <si>
    <t xml:space="preserve">و/ جمعه عبده مطيه لله </t>
  </si>
  <si>
    <t xml:space="preserve">السيد محمد إبراهيم الصاوي </t>
  </si>
  <si>
    <t xml:space="preserve">محمد منصور فضلون عبدالرحمن </t>
  </si>
  <si>
    <t>دسوقى محمد السيد السيد</t>
  </si>
  <si>
    <t xml:space="preserve">محمد محمد  سليمان يوسف </t>
  </si>
  <si>
    <t>و / عبد العاطي متولى عبد العاطي</t>
  </si>
  <si>
    <t>بشرى عوض عبدالحي محمد</t>
  </si>
  <si>
    <t xml:space="preserve">احمد مصطفى محمد على </t>
  </si>
  <si>
    <t xml:space="preserve">محمود مصطفى محمد على </t>
  </si>
  <si>
    <t xml:space="preserve">سماح محمد محمد هاشم </t>
  </si>
  <si>
    <t>و / على السيد إبراهيم سماحة</t>
  </si>
  <si>
    <t>عطية محمد عطية الشاويش</t>
  </si>
  <si>
    <t>خضرة سليمان هليل</t>
  </si>
  <si>
    <t xml:space="preserve">نهى حسن الشبراوى حسن </t>
  </si>
  <si>
    <t xml:space="preserve">ايمن محمود عبده صلاح </t>
  </si>
  <si>
    <t>ز / عوده عواد محمد\</t>
  </si>
  <si>
    <t>و / عبد العظيم محمد امد حمدان</t>
  </si>
  <si>
    <t>محمد فوزي فتح الله سلامه</t>
  </si>
  <si>
    <t>و / فوزى عبده السيد</t>
  </si>
  <si>
    <t xml:space="preserve">محمد مصطفى محمد على </t>
  </si>
  <si>
    <t>و / محمد السيد عبد الغفار</t>
  </si>
  <si>
    <t>الشبراوى إبراهيم إبراهيم احمد السواح</t>
  </si>
  <si>
    <t>عثمان محمد السيد السيد</t>
  </si>
  <si>
    <t xml:space="preserve">فهمى محمود محمد عبد الشافى </t>
  </si>
  <si>
    <t xml:space="preserve">و / منصور عبد السلام مصطفى </t>
  </si>
  <si>
    <t xml:space="preserve"> لطيفه محمد السيد السيد </t>
  </si>
  <si>
    <t>و / محمد محمود دويدار</t>
  </si>
  <si>
    <t>و / محمد إبراهيم السيد</t>
  </si>
  <si>
    <t xml:space="preserve">زكريا علي محمد احمد محمد </t>
  </si>
  <si>
    <t xml:space="preserve">نعمه محمد السيد السيد </t>
  </si>
  <si>
    <t>و / محمود عبد العزيزصلاح\</t>
  </si>
  <si>
    <t>و / نزهه عيد عيده</t>
  </si>
  <si>
    <t xml:space="preserve">امل سمير أنور السيد الامام </t>
  </si>
  <si>
    <t xml:space="preserve">محمود إبراهيم احمد إبراهيم </t>
  </si>
  <si>
    <t>سمير احمد ابراهيم احمد</t>
  </si>
  <si>
    <t>محمد عبدالله محمد علي</t>
  </si>
  <si>
    <t>عادل حامد ابو علي حسن</t>
  </si>
  <si>
    <t>محمد السيد السيد جاد الله</t>
  </si>
  <si>
    <t xml:space="preserve">اميره احمد </t>
  </si>
  <si>
    <t>نصر ابراهيم سليمان محمد</t>
  </si>
  <si>
    <t>سعيد احمد احمد على العشماوى</t>
  </si>
  <si>
    <t xml:space="preserve">حسن على السيد إبراهيم سماحة </t>
  </si>
  <si>
    <t>عادل السيد احمد عبد الحميد</t>
  </si>
  <si>
    <t>ابراهيم  محمود محمد عبد الشافي</t>
  </si>
  <si>
    <t>احمد إبراهيم احمد إبراهيم</t>
  </si>
  <si>
    <t>محمد احمد مصطفي محمد</t>
  </si>
  <si>
    <t>حمدي محمد عياده محمد</t>
  </si>
  <si>
    <t>عبد الله اسماعيل عبد العزيز حسن</t>
  </si>
  <si>
    <t>عبد الحميد محمود احمد نجم قاسم</t>
  </si>
  <si>
    <t>محاسن احمد جمال خليل</t>
  </si>
  <si>
    <t>ساميه ابراهيم سليمان محمد</t>
  </si>
  <si>
    <t xml:space="preserve">سامح يحي احمد خليل </t>
  </si>
  <si>
    <t xml:space="preserve">احمد يحي احمد خليل </t>
  </si>
  <si>
    <t>فاطمة مصطفى عبدالرازق</t>
  </si>
  <si>
    <t xml:space="preserve">شكري صالح فتحي </t>
  </si>
  <si>
    <t>علاء الدين احمد احمدعلى العشماوى</t>
  </si>
  <si>
    <t>محمد عبدالعظيم محمد احمد</t>
  </si>
  <si>
    <t>حسام عبدالعظيم محمد احمد</t>
  </si>
  <si>
    <t xml:space="preserve">ناديه محمود عيد صديق </t>
  </si>
  <si>
    <t xml:space="preserve">نبيل محمد  متولي إبراهيم </t>
  </si>
  <si>
    <t xml:space="preserve">السيد محمد متولى إبراهيم </t>
  </si>
  <si>
    <t xml:space="preserve">عزيزه محمد سليمان سليم </t>
  </si>
  <si>
    <t>إبراهيم محمد على السعيد</t>
  </si>
  <si>
    <t xml:space="preserve">الاء محمد على السعيد على </t>
  </si>
  <si>
    <t>ابتسام محمد على السعيد</t>
  </si>
  <si>
    <t xml:space="preserve">نورا محمد علي السيد علي مشه </t>
  </si>
  <si>
    <t xml:space="preserve">محمد رمضان محمد المتولى </t>
  </si>
  <si>
    <t xml:space="preserve">السيد عبد الله الشبراوى </t>
  </si>
  <si>
    <t xml:space="preserve">احمد عبدالمتولي الشبراوي المنسي  </t>
  </si>
  <si>
    <t>و / احمد احمد عبد الله</t>
  </si>
  <si>
    <t xml:space="preserve">عبد الحميد عوض عبد الحميد إبراهيم </t>
  </si>
  <si>
    <t xml:space="preserve">عماد عبيده عوض عطية </t>
  </si>
  <si>
    <t>و / الدمرداش محمد حسن</t>
  </si>
  <si>
    <t>السيد السيد على احمد</t>
  </si>
  <si>
    <t xml:space="preserve">سحرمحمود المتولى عبد العال </t>
  </si>
  <si>
    <t xml:space="preserve">بسمة محمود المتولى عبد العال </t>
  </si>
  <si>
    <t>امنيه ماهر ابوالنور</t>
  </si>
  <si>
    <t>رمضان عبد المجيد رمضان احمد</t>
  </si>
  <si>
    <t>صلاح عبد الحميد رمضان احمد</t>
  </si>
  <si>
    <t xml:space="preserve">عوض السيد عبدالغفار </t>
  </si>
  <si>
    <t xml:space="preserve">فتحي محمد حامد عبدالعزيز </t>
  </si>
  <si>
    <t xml:space="preserve">سليمان موسي عطاالله </t>
  </si>
  <si>
    <t xml:space="preserve">و/ هيام احمد جمال خليل </t>
  </si>
  <si>
    <t>و / ملكة على سعيد محمد</t>
  </si>
  <si>
    <t xml:space="preserve">محمد إبراهيم احمد جمال </t>
  </si>
  <si>
    <t xml:space="preserve">عظمه احمد جمال خليل </t>
  </si>
  <si>
    <t xml:space="preserve">مصطفي السيد احمد جمال </t>
  </si>
  <si>
    <t xml:space="preserve">حمديه السيد علي احمد </t>
  </si>
  <si>
    <t>فرج الله السيد على احمد</t>
  </si>
  <si>
    <t xml:space="preserve">بشرى على محمد احمد </t>
  </si>
  <si>
    <t xml:space="preserve">عبدالحليم السيد عبدالحليم </t>
  </si>
  <si>
    <t>عبدالغفار السيد عبدالغفار عبدالهادى</t>
  </si>
  <si>
    <t>طارق السيد عبدالعزيز منصور</t>
  </si>
  <si>
    <t>محمد السيد عبدالحليم دويدار</t>
  </si>
  <si>
    <t>محمد ثروت عبدالحميد شعلان</t>
  </si>
  <si>
    <t xml:space="preserve">السيد السيد علي احمد </t>
  </si>
  <si>
    <t>إبراهيم حسن إبراهيم السواح</t>
  </si>
  <si>
    <t>احمد حسن ابراهيم احمد</t>
  </si>
  <si>
    <t xml:space="preserve">نادر حسن إبراهيم احمد إبراهيم </t>
  </si>
  <si>
    <t>رضا حسن ابراهيم احمد</t>
  </si>
  <si>
    <t>نواره عبدالله احمد شحاته</t>
  </si>
  <si>
    <t>فاطمه عبدالله احمد شحاته</t>
  </si>
  <si>
    <t>احمد السيد محمود السيد</t>
  </si>
  <si>
    <t>عيد على السيد إبراهيم سماحة</t>
  </si>
  <si>
    <t xml:space="preserve">إبراهيم علي احمد السيد </t>
  </si>
  <si>
    <t xml:space="preserve">رتيبه السيد إبراهيم عطيه  </t>
  </si>
  <si>
    <t>روحيه محمد محمد هلالى شتيه</t>
  </si>
  <si>
    <t>احمد محمود محسوب محمد</t>
  </si>
  <si>
    <t>مدحت محمود محسوب</t>
  </si>
  <si>
    <t xml:space="preserve">عبدالهادي خضر الباز منصور </t>
  </si>
  <si>
    <t xml:space="preserve">حامد محمد صلاح حامد </t>
  </si>
  <si>
    <t>امال صقر متولي صقر</t>
  </si>
  <si>
    <t>و / على محمد احمد وردة</t>
  </si>
  <si>
    <t>حاتم عوض عبدالحميد ابراهيم</t>
  </si>
  <si>
    <t xml:space="preserve">و/ عبدالفتاح محمد المتولي </t>
  </si>
  <si>
    <t>عماد احمد احمد على</t>
  </si>
  <si>
    <t>حمدى احمد محمد ابراهيم سلامه</t>
  </si>
  <si>
    <t xml:space="preserve">رضا رمضان محمد ياقوت </t>
  </si>
  <si>
    <t xml:space="preserve">محمود فتحي الشبراوي المنسي </t>
  </si>
  <si>
    <t xml:space="preserve">ممدوح رمضان محمد ياقةت </t>
  </si>
  <si>
    <t xml:space="preserve">إبراهيم محمد ياقوت محمد </t>
  </si>
  <si>
    <t xml:space="preserve">طلعت محمد ياقوت محمد </t>
  </si>
  <si>
    <t xml:space="preserve">أنور محمد ياقون محمد </t>
  </si>
  <si>
    <t>عطية السيد شلبي</t>
  </si>
  <si>
    <t xml:space="preserve">نسيم السيد شلبي إبراهيم </t>
  </si>
  <si>
    <t>ربيع غريب عبدالعزيز منصور</t>
  </si>
  <si>
    <t xml:space="preserve">احمد حمدي صلاح حامد  </t>
  </si>
  <si>
    <t xml:space="preserve">عماد حمدي صلاح حامد </t>
  </si>
  <si>
    <t>محمود محمد ابراهيم الصاوى</t>
  </si>
  <si>
    <t>هناء محمد محمد البيومى</t>
  </si>
  <si>
    <t>الحسيني محمد محمد البيومي</t>
  </si>
  <si>
    <t>إبراهيم على السيد إبراهيم</t>
  </si>
  <si>
    <t>ياسر صالح عطيه مرسى</t>
  </si>
  <si>
    <t>السيد عبدالحميد محمد حسن احمد عيسى</t>
  </si>
  <si>
    <t>امال احمد الالفى سليمان</t>
  </si>
  <si>
    <t>نورالدين احمد الألفى سليمان</t>
  </si>
  <si>
    <t>محمد احمد الألفى سليمان</t>
  </si>
  <si>
    <t>ورده احمد محمود عطيه</t>
  </si>
  <si>
    <t>اسماعيل محمد عبدالله محمد</t>
  </si>
  <si>
    <t>حنان عبدالحميد محمد حسن</t>
  </si>
  <si>
    <t>صباح ابراهيم سلام سالم</t>
  </si>
  <si>
    <t>احلام محمد سعد الطنطاوى</t>
  </si>
  <si>
    <t>الطنطاوى محمد سعد الطنطاوى</t>
  </si>
  <si>
    <t>سكينه محمد سعد الطنطاوى</t>
  </si>
  <si>
    <t>هنيه السيد حسن السيد</t>
  </si>
  <si>
    <t>رضا محمد سعد الطنطاوى</t>
  </si>
  <si>
    <t>منى شوقى عوض عبدالحى</t>
  </si>
  <si>
    <t xml:space="preserve">إسماعيل محمد احمد محمد </t>
  </si>
  <si>
    <t xml:space="preserve">زكريا محمد احمد محمد ورده </t>
  </si>
  <si>
    <t xml:space="preserve">محمد محمد احمد محمد ورده </t>
  </si>
  <si>
    <t xml:space="preserve">روحيه علي احمد محمد </t>
  </si>
  <si>
    <t xml:space="preserve">أسماء علي احمد محمد </t>
  </si>
  <si>
    <t xml:space="preserve">فاطمه احمد محمد احمد   </t>
  </si>
  <si>
    <t>فاطمة على محمد احمد</t>
  </si>
  <si>
    <t xml:space="preserve">حميده علي احمد محمد </t>
  </si>
  <si>
    <t xml:space="preserve">هدي يوسف عبدالحي </t>
  </si>
  <si>
    <t>محمد عطية محمد الشاويش</t>
  </si>
  <si>
    <t xml:space="preserve">شحانه عبدالعال مجاهد محمد </t>
  </si>
  <si>
    <t>اسماعيل احمد السيد ابو المعاطى</t>
  </si>
  <si>
    <t>ليلى عبدالحميد محمد حسن عيسى</t>
  </si>
  <si>
    <t>فاطمة عطية محمد عوض</t>
  </si>
  <si>
    <t xml:space="preserve">عبد الحميد عيد محمد عطية </t>
  </si>
  <si>
    <t>عواطف عيسى محمد  عطيه</t>
  </si>
  <si>
    <t>هانم فوزى مصطفى احمد</t>
  </si>
  <si>
    <t>عبدالرحمن محمد ابراهيم الصاوى</t>
  </si>
  <si>
    <t>صباح عبدالحميد محمود احمد</t>
  </si>
  <si>
    <t>و / عبد المقصود حسن عامر</t>
  </si>
  <si>
    <t>السيد ابراهيم السيد ابراهيم</t>
  </si>
  <si>
    <t>صبحى عبدالحميد محمود احمد</t>
  </si>
  <si>
    <t>نجاه عيسى محمد عطيه</t>
  </si>
  <si>
    <t xml:space="preserve">رافت رمضان محمد ياقوت </t>
  </si>
  <si>
    <t>عبدالحكيم عبدالرحمن محمود حسين</t>
  </si>
  <si>
    <t xml:space="preserve">محسن السيد إبراهيم </t>
  </si>
  <si>
    <t>صبحى فتحى عبدالعزيز منصور</t>
  </si>
  <si>
    <t>عاطف فتحى عبدالعزيز منصور</t>
  </si>
  <si>
    <t>سهام فتحى عبدالعزيز منصور</t>
  </si>
  <si>
    <t>عماد محمد محمد مرسى</t>
  </si>
  <si>
    <t xml:space="preserve">محمد السيد كامل عبدالعال </t>
  </si>
  <si>
    <t xml:space="preserve">مختار شحاته محمد عبدالعزيز </t>
  </si>
  <si>
    <t xml:space="preserve">حمدي شحاته محمد عبدالعزيز </t>
  </si>
  <si>
    <t>رجب انور محمد فرج شومان</t>
  </si>
  <si>
    <t>جمعه محمد السيد بخيت</t>
  </si>
  <si>
    <t>زينب رمضان احمد احمد</t>
  </si>
  <si>
    <t>حماده فتحى عبدالعزيز منصور</t>
  </si>
  <si>
    <t>شعبان ابوخاطر التهامى عطيه</t>
  </si>
  <si>
    <t xml:space="preserve">إبراهيم إبراهيم عبدالعاطي عيد </t>
  </si>
  <si>
    <t>فتحي فتحي عبدالعزيز منصور</t>
  </si>
  <si>
    <t xml:space="preserve">فاطمه فوزي مصطفي  </t>
  </si>
  <si>
    <t>سامي فتحي عبدالعزيز منصور</t>
  </si>
  <si>
    <t>زينب حماد حمد</t>
  </si>
  <si>
    <t>عبدالناصر مصطفى محمد عبدالله</t>
  </si>
  <si>
    <t>صلاح مصطفى محمد عوض</t>
  </si>
  <si>
    <t xml:space="preserve">محمد خالد جمعه السيد </t>
  </si>
  <si>
    <t xml:space="preserve">عاطف محمد احمد محمد </t>
  </si>
  <si>
    <t>السيد جوده عبده حسين</t>
  </si>
  <si>
    <t>محمد مصطفى محمد عبد الله</t>
  </si>
  <si>
    <t>أبو النور السيد عطوة مسعود</t>
  </si>
  <si>
    <t xml:space="preserve">توتو محمود محمد محمد </t>
  </si>
  <si>
    <t>محمد محمود رجب صديق</t>
  </si>
  <si>
    <t>بدون</t>
  </si>
  <si>
    <t>و / إبراهيم السعيد قنديل</t>
  </si>
  <si>
    <t xml:space="preserve">و / سمير احمد جمال </t>
  </si>
  <si>
    <t xml:space="preserve">و / السيد محمود محمد </t>
  </si>
  <si>
    <t>و / إسماعيل احمد الرجحي</t>
  </si>
  <si>
    <t>و / السعيد عبد الوهاب سعيد</t>
  </si>
  <si>
    <t>و / بديعة قنديل سلامه</t>
  </si>
  <si>
    <t>و / إبراهيم إبراهيم فرج</t>
  </si>
  <si>
    <t>و / حامد عبد العزيز قناوى</t>
  </si>
  <si>
    <t>و / حسين محمد الحلبي</t>
  </si>
  <si>
    <t>و / سمعان على محسن</t>
  </si>
  <si>
    <t xml:space="preserve">و / صديقة عطية سليم </t>
  </si>
  <si>
    <t>هارون نصحي خليل</t>
  </si>
  <si>
    <t>و / عبد الفتاح الدسوقى العزوني</t>
  </si>
  <si>
    <t xml:space="preserve">و / عبد الحميد قناوى قناوى </t>
  </si>
  <si>
    <t>و / عبد العزيز حسن محمد</t>
  </si>
  <si>
    <t xml:space="preserve">و / عبد العال إسماعيل عبد العال </t>
  </si>
  <si>
    <t>و / عبد السلام محمد عبد العزيز</t>
  </si>
  <si>
    <t>و / عبد الفتاح أنور السيد</t>
  </si>
  <si>
    <t xml:space="preserve">و / سمير أنور السيد الامام </t>
  </si>
  <si>
    <t xml:space="preserve">عزت عبدالفتاح الدسوقي </t>
  </si>
  <si>
    <t>و / السعيد حسن الرومي</t>
  </si>
  <si>
    <t>و / أم محمد محمد بدوي</t>
  </si>
  <si>
    <t>و / السيد شبي إبراهيم</t>
  </si>
  <si>
    <t xml:space="preserve">و / إبراهيم يوسف إبراهيم </t>
  </si>
  <si>
    <t xml:space="preserve">و / السيد إسماعيل </t>
  </si>
  <si>
    <t>و / حسن عبدالرحمن محمد</t>
  </si>
  <si>
    <t>و / حلمى على السيد</t>
  </si>
  <si>
    <t>و / حميده حسن احمد</t>
  </si>
  <si>
    <t>و / خالد عبد الله حسين</t>
  </si>
  <si>
    <t>رمضان محمد احمد أيوب</t>
  </si>
  <si>
    <t>و / سليم جمعة احمد</t>
  </si>
  <si>
    <t>و / صبرى محمود عبدالعال شحاته</t>
  </si>
  <si>
    <t>و / عبد السلام إبراهيم احمد</t>
  </si>
  <si>
    <t>و / على البنداري السيد</t>
  </si>
  <si>
    <t>و / عبد القادر صالح البيلي</t>
  </si>
  <si>
    <t>و / محاسن محمد احمد عبد العال</t>
  </si>
  <si>
    <t>و / مبروك مصطفي سليم</t>
  </si>
  <si>
    <t>و / محمد سعد الدين إسماعيل</t>
  </si>
  <si>
    <t>و / محمود إبراهيم جابر</t>
  </si>
  <si>
    <t>و / محمد المرسي محمد</t>
  </si>
  <si>
    <t>و / محمود متولى نصر الدين</t>
  </si>
  <si>
    <t>و / وهيبه محمد احمد إبراهيم</t>
  </si>
  <si>
    <t xml:space="preserve">محمود احمد محمد الطنطاوى </t>
  </si>
  <si>
    <t>و / السيد عثمان عبد الدايم</t>
  </si>
  <si>
    <t xml:space="preserve">اسماء السيد محمد متولى </t>
  </si>
  <si>
    <t xml:space="preserve">و/ احمد محمد عبدالله </t>
  </si>
  <si>
    <t xml:space="preserve">و/ السيد  إبراهيم جبر </t>
  </si>
  <si>
    <t>و / احمد يوسف زيد</t>
  </si>
  <si>
    <t xml:space="preserve">و/ السيد محمد رزق أبو زيد </t>
  </si>
  <si>
    <t xml:space="preserve">و/ انعام محمد محمد مصطفي </t>
  </si>
  <si>
    <t xml:space="preserve">و/ إبراهيم سليمان محمد  </t>
  </si>
  <si>
    <t xml:space="preserve">و/ إبراهيم عبدالله السيد قنديل </t>
  </si>
  <si>
    <t xml:space="preserve">و/ حامد  سالم سويلم </t>
  </si>
  <si>
    <t xml:space="preserve">و/ سعيد محمود محمد </t>
  </si>
  <si>
    <t xml:space="preserve">و/ شريفه عطيه سليمان </t>
  </si>
  <si>
    <t xml:space="preserve">و/ شحاته إبراهيم السيد </t>
  </si>
  <si>
    <t xml:space="preserve">و/ عبدالمقصود محمد حسين </t>
  </si>
  <si>
    <t xml:space="preserve">و/ عبد العاطي عيد عامر </t>
  </si>
  <si>
    <t>و/ فوزي محمد محمد البسيوني</t>
  </si>
  <si>
    <t xml:space="preserve">و/ متولي عبد العال سايم </t>
  </si>
  <si>
    <t xml:space="preserve">و/متولي عطيه محمد </t>
  </si>
  <si>
    <t xml:space="preserve">عزيزه محمد عبدالفتاح إبراهيم </t>
  </si>
  <si>
    <t xml:space="preserve">و/ محمد احمد قناوي </t>
  </si>
  <si>
    <t xml:space="preserve">و/ محمد شحاته علي </t>
  </si>
  <si>
    <t xml:space="preserve">و/ محمد عبدالغني فرج </t>
  </si>
  <si>
    <t xml:space="preserve">و/محمد عطيه احمد محمد </t>
  </si>
  <si>
    <t xml:space="preserve">و/ محمد عامر عيد </t>
  </si>
  <si>
    <t xml:space="preserve">و/ محمد المرسي حسن </t>
  </si>
  <si>
    <t xml:space="preserve">و/ محمد محمود الطنطاوي </t>
  </si>
  <si>
    <t xml:space="preserve">و/ محمد سيد احمد عبدالرحمان </t>
  </si>
  <si>
    <t xml:space="preserve">و/ محمد إبراهيم احمد إبراهيم السواح </t>
  </si>
  <si>
    <t>و/ محمود محمد أبو العلا</t>
  </si>
  <si>
    <t>و/ معزوزة محمد إبراهيم</t>
  </si>
  <si>
    <t xml:space="preserve">و / ياسين عبد العال محمد </t>
  </si>
  <si>
    <t xml:space="preserve">و / احمد احمد على </t>
  </si>
  <si>
    <t xml:space="preserve">و / احمد حسن كامل سعيد </t>
  </si>
  <si>
    <t>عبد اللطيف محمد مرسي عبد العزيز</t>
  </si>
  <si>
    <t xml:space="preserve">السيد سالم حامد </t>
  </si>
  <si>
    <t>محمد شعبان السيد</t>
  </si>
  <si>
    <t>منال محمد مرسي أبو الرجال</t>
  </si>
  <si>
    <t>غريب محمد سليمان أبو المجد</t>
  </si>
  <si>
    <t>اقل من فدان</t>
  </si>
  <si>
    <t>من 1 الى 3</t>
  </si>
  <si>
    <t>من 3 الى 5</t>
  </si>
  <si>
    <t>من 5 الى 10</t>
  </si>
  <si>
    <t>من 10 الى 15</t>
  </si>
  <si>
    <t>من 15 الى 20</t>
  </si>
  <si>
    <t>من 20 الى 25</t>
  </si>
  <si>
    <t xml:space="preserve">مديرية 
الزراعة </t>
  </si>
  <si>
    <t>أقل من فدان</t>
  </si>
  <si>
    <t>عدد الحائزين</t>
  </si>
  <si>
    <t>إجمالي المراقبة</t>
  </si>
  <si>
    <t>الاجمالي  حتي 25 فدان</t>
  </si>
  <si>
    <t>أكثر من 25 فدان حتي أقل من 30 فدان</t>
  </si>
  <si>
    <t>من 30 فدان حتي أقل من 40 فدان</t>
  </si>
  <si>
    <t>من 40 فدان إلي أقل من 50 فدان</t>
  </si>
  <si>
    <t>من 50 فدان فأكثر</t>
  </si>
  <si>
    <t>الإجمالي العام</t>
  </si>
  <si>
    <t xml:space="preserve">وزارة الزراعة وإستصلاح الاراضي
قطاع إستصلاح الأراضي
المراقبة العامة                    </t>
  </si>
  <si>
    <t>بيان فئات الانتفاع لمراقبة ..................</t>
  </si>
  <si>
    <t>مدير الشئون الزراعية</t>
  </si>
  <si>
    <t>مدير التعاون</t>
  </si>
  <si>
    <t>مدير التوطين</t>
  </si>
  <si>
    <r>
      <rPr>
        <sz val="11"/>
        <color theme="1"/>
        <rFont val="Calibri"/>
        <family val="2"/>
        <charset val="178"/>
        <scheme val="minor"/>
      </rPr>
      <t>يعتمد ،،،</t>
    </r>
    <r>
      <rPr>
        <b/>
        <sz val="12"/>
        <color theme="1"/>
        <rFont val="Calibri"/>
        <family val="2"/>
        <scheme val="minor"/>
      </rPr>
      <t xml:space="preserve">
المراقب العام</t>
    </r>
  </si>
  <si>
    <t>تحرير في        / 8 / 2025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</si>
  <si>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</si>
  <si>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</si>
  <si>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</si>
  <si>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</si>
  <si>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</si>
  <si>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</si>
  <si>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</si>
  <si>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</si>
  <si>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</si>
  <si>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</si>
  <si>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</si>
  <si>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</si>
  <si>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</si>
  <si>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</si>
  <si>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</si>
  <si>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</si>
  <si>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</si>
  <si>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</si>
  <si>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</si>
  <si>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</si>
  <si>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</si>
  <si>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</si>
  <si>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</si>
  <si>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</si>
  <si>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</si>
  <si>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</si>
  <si>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</si>
  <si>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</si>
  <si>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</si>
  <si>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</si>
  <si>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</si>
  <si>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</si>
  <si>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</si>
  <si>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</si>
  <si>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</si>
  <si>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</si>
  <si>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</si>
  <si>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</si>
  <si>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</si>
  <si>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</si>
  <si>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</si>
  <si>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</si>
  <si>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</si>
  <si>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</si>
  <si>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</si>
  <si>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</si>
  <si>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</si>
  <si>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</si>
  <si>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</si>
  <si>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</si>
  <si>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</si>
  <si>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</si>
  <si>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</si>
  <si>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</si>
  <si>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</si>
  <si>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</si>
  <si>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</si>
  <si>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</si>
  <si>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</si>
  <si>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</si>
  <si>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</si>
  <si>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</si>
  <si>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</si>
  <si>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</si>
  <si>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</si>
  <si>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</si>
  <si>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</si>
  <si>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</si>
  <si>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</si>
  <si>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</si>
  <si>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</si>
  <si>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</si>
  <si>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</si>
  <si>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</si>
  <si>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</si>
  <si>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</si>
  <si>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</si>
  <si>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</si>
  <si>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</si>
  <si>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</si>
  <si>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</si>
  <si>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</si>
  <si>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</si>
  <si>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</si>
  <si>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</si>
  <si>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</si>
  <si>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</si>
  <si>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</si>
  <si>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</si>
  <si>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</si>
  <si>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</si>
  <si>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</si>
  <si>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</si>
  <si>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</si>
  <si>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</si>
  <si>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</si>
  <si>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</si>
  <si>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</si>
  <si>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</si>
  <si>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</si>
  <si>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</si>
  <si>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</si>
  <si>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</si>
  <si>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</si>
  <si>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</si>
  <si>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</si>
  <si>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</si>
  <si>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</si>
  <si>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</si>
  <si>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</si>
  <si>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</si>
  <si>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</si>
  <si>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</si>
  <si>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</si>
  <si>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</si>
  <si>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</si>
  <si>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</si>
  <si>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</si>
  <si>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</si>
  <si>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</si>
  <si>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</si>
  <si>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</si>
  <si>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</si>
  <si>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</si>
  <si>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</si>
  <si>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</si>
  <si>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</si>
  <si>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</si>
  <si>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</si>
  <si>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</si>
  <si>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</si>
  <si>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</si>
  <si>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</si>
  <si>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</si>
  <si>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</si>
  <si>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</si>
  <si>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</si>
  <si>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</si>
  <si>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</si>
  <si>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</si>
  <si>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</si>
  <si>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</si>
  <si>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</si>
  <si>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</si>
  <si>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</si>
  <si>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</si>
  <si>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</si>
  <si>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</si>
  <si>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</si>
  <si>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</si>
  <si>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</si>
  <si>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</si>
  <si>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</si>
  <si>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</si>
  <si>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</si>
  <si>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</si>
  <si>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</si>
  <si>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</si>
  <si>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</si>
  <si>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</si>
  <si>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</si>
  <si>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</si>
  <si>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</si>
  <si>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</si>
  <si>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</si>
  <si>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</si>
  <si>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</si>
  <si>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</si>
  <si>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</si>
  <si>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</si>
  <si>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</si>
  <si>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</si>
  <si>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</si>
  <si>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</si>
  <si>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</si>
  <si>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</si>
  <si>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</si>
  <si>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</si>
  <si>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</si>
  <si>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</si>
  <si>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</si>
  <si>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</si>
  <si>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</si>
  <si>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</si>
  <si>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</si>
  <si>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</si>
  <si>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</si>
  <si>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</si>
  <si>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</si>
  <si>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</si>
  <si>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</si>
  <si>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</si>
  <si>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</si>
  <si>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</si>
  <si>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</si>
  <si>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</si>
  <si>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</si>
  <si>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</si>
  <si>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</si>
  <si>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</si>
  <si>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</si>
  <si>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</si>
  <si>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</si>
  <si>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</si>
  <si>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</si>
  <si>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</si>
  <si>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</si>
  <si>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</si>
  <si>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</si>
  <si>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</si>
  <si>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</si>
  <si>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</si>
  <si>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</si>
  <si>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</si>
  <si>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</si>
  <si>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</si>
  <si>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</si>
  <si>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</si>
  <si>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</si>
  <si>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</si>
  <si>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</si>
  <si>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</si>
  <si>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</si>
  <si>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</si>
  <si>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</si>
  <si>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</si>
  <si>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</si>
  <si>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</si>
  <si>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</si>
  <si>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</si>
  <si>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</si>
  <si>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</si>
  <si>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</si>
  <si>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</si>
  <si>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</si>
  <si>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</si>
  <si>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</si>
  <si>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</si>
  <si>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</si>
  <si>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</si>
  <si>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</si>
  <si>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</si>
  <si>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</si>
  <si>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</si>
  <si>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</si>
  <si>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</si>
  <si>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</si>
  <si>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</si>
  <si>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</si>
  <si>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</si>
  <si>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</si>
  <si>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</si>
  <si>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</si>
  <si>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</si>
  <si>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</si>
  <si>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</si>
  <si>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</si>
  <si>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</si>
  <si>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</si>
  <si>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</si>
  <si>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</si>
  <si>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</si>
  <si>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</si>
  <si>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</si>
  <si>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</si>
  <si>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</si>
  <si>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</si>
  <si>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</si>
  <si>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</si>
  <si>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</si>
  <si>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</si>
  <si>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</si>
  <si>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</si>
  <si>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</si>
  <si>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</si>
  <si>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</si>
  <si>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</si>
  <si>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</si>
  <si>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</si>
  <si>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</si>
  <si>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</si>
  <si>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</si>
  <si>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</si>
  <si>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</si>
  <si>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</si>
  <si>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</si>
  <si>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</si>
  <si>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</si>
  <si>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</si>
  <si>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</si>
  <si>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</si>
  <si>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</si>
  <si>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</si>
  <si>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</si>
  <si>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</si>
  <si>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</si>
  <si>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</si>
  <si>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</si>
  <si>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</si>
  <si>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</si>
  <si>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</si>
  <si>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</si>
  <si>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</si>
  <si>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</si>
  <si>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</si>
  <si>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</si>
  <si>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</si>
  <si>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</si>
  <si>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</si>
  <si>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</si>
  <si>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</si>
  <si>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</si>
  <si>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</si>
  <si>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</si>
  <si>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</si>
  <si>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</si>
  <si>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</si>
  <si>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</si>
  <si>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</si>
  <si>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</si>
  <si>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</si>
  <si>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</si>
  <si>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</si>
  <si>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</si>
  <si>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</si>
  <si>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</si>
  <si>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</si>
  <si>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</si>
  <si>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</si>
  <si>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</si>
  <si>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</si>
  <si>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</si>
  <si>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</si>
  <si>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</si>
  <si>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</si>
  <si>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</si>
  <si>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</si>
  <si>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</si>
  <si>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</si>
  <si>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</si>
  <si>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</si>
  <si>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</si>
  <si>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</si>
  <si>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</si>
  <si>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</si>
  <si>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</si>
  <si>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</si>
  <si>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</si>
  <si>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</si>
  <si>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</si>
  <si>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</si>
  <si>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</si>
  <si>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</si>
  <si>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</si>
  <si>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</si>
  <si>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</si>
  <si>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</si>
  <si>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</si>
  <si>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</si>
  <si>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</si>
  <si>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</si>
  <si>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</si>
  <si>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</si>
  <si>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</si>
  <si>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</si>
  <si>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</si>
  <si>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</si>
  <si>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</si>
  <si>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</si>
  <si>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</si>
  <si>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</si>
  <si>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</si>
  <si>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</si>
  <si>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</si>
  <si>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</si>
  <si>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</si>
  <si>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</si>
  <si>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</si>
  <si>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</si>
  <si>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</si>
  <si>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</si>
  <si>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</si>
  <si>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</si>
  <si>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</si>
  <si>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</si>
  <si>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</si>
  <si>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</si>
  <si>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</si>
  <si>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</si>
  <si>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</si>
  <si>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</si>
  <si>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</si>
  <si>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</si>
  <si>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</si>
  <si>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</si>
  <si>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</si>
  <si>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</si>
  <si>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</si>
  <si>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</si>
  <si>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</si>
  <si>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</si>
  <si>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</si>
  <si>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</si>
  <si>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</si>
  <si>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</si>
  <si>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</si>
  <si>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</si>
  <si>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</si>
  <si>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</si>
  <si>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</si>
  <si>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</si>
  <si>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</si>
  <si>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</si>
  <si>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</si>
  <si>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</si>
  <si>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</si>
  <si>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</si>
  <si>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</si>
  <si>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</si>
  <si>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</si>
  <si>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</si>
  <si>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</si>
  <si>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</si>
  <si>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</si>
  <si>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</si>
  <si>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</si>
  <si>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</si>
  <si>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</si>
  <si>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</si>
  <si>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</si>
  <si>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</si>
  <si>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</si>
  <si>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</si>
  <si>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</si>
  <si>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</si>
  <si>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</si>
  <si>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</si>
  <si>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</si>
  <si>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</si>
  <si>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</si>
  <si>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</si>
  <si>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</si>
  <si>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</si>
  <si>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</si>
  <si>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</si>
  <si>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</si>
  <si>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</si>
  <si>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</si>
  <si>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</si>
  <si>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</si>
  <si>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</si>
  <si>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</si>
  <si>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</si>
  <si>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</si>
  <si>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</si>
  <si>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</si>
  <si>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</si>
  <si>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</si>
  <si>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</si>
  <si>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</si>
  <si>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</si>
  <si>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</si>
  <si>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</si>
  <si>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</si>
  <si>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</si>
  <si>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</si>
  <si>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</si>
  <si>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</si>
  <si>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</si>
  <si>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</si>
  <si>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</si>
  <si>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</si>
  <si>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</si>
  <si>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</si>
  <si>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</si>
  <si>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</si>
  <si>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</si>
  <si>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</si>
  <si>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</si>
  <si>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</si>
  <si>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</si>
  <si>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</si>
  <si>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</si>
  <si>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</si>
  <si>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</si>
  <si>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</si>
  <si>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</si>
  <si>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</si>
  <si>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</si>
  <si>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</si>
  <si>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</si>
  <si>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</si>
  <si>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</si>
  <si>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</si>
  <si>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</si>
  <si>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</si>
  <si>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</si>
  <si>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</si>
  <si>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</si>
  <si>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</si>
  <si>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</si>
  <si>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</si>
  <si>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</si>
  <si>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</si>
  <si>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</si>
  <si>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</si>
  <si>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</si>
  <si>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</si>
  <si>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</si>
  <si>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</si>
  <si>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</si>
  <si>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</si>
  <si>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</si>
  <si>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</si>
  <si>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</si>
  <si>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</si>
  <si>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</si>
  <si>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</si>
  <si>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</si>
  <si>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</si>
  <si>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</si>
  <si>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</si>
  <si>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</si>
  <si>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</si>
  <si>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</si>
  <si>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</si>
  <si>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</si>
  <si>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</si>
  <si>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</si>
  <si>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</si>
  <si>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</si>
  <si>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</si>
  <si>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</si>
  <si>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</si>
  <si>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</si>
  <si>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</si>
  <si>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</si>
  <si>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</si>
  <si>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</si>
  <si>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</si>
  <si>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</si>
  <si>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</si>
  <si>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</si>
  <si>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</si>
  <si>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</si>
  <si>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</si>
  <si>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</si>
  <si>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</si>
  <si>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</si>
  <si>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</si>
  <si>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</si>
  <si>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</si>
  <si>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</si>
  <si>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</si>
  <si>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</si>
  <si>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</si>
  <si>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</si>
  <si>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</si>
  <si>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</si>
  <si>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</si>
  <si>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</si>
  <si>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</si>
  <si>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</si>
  <si>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</si>
  <si>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</si>
  <si>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</si>
  <si>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</si>
  <si>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</si>
  <si>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</si>
  <si>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</si>
  <si>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</si>
  <si>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</si>
  <si>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</si>
  <si>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</si>
  <si>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</si>
  <si>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</si>
  <si>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</si>
  <si>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</si>
  <si>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</si>
  <si>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</si>
  <si>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</si>
  <si>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</si>
  <si>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</si>
  <si>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</si>
  <si>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</si>
  <si>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</si>
  <si>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</si>
  <si>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</si>
  <si>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</si>
  <si>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</si>
  <si>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</si>
  <si>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</si>
  <si>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</si>
  <si>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</si>
  <si>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الاسم 595</t>
  </si>
  <si>
    <t>الاسم 596</t>
  </si>
  <si>
    <t>الاسم 597</t>
  </si>
  <si>
    <t>الاسم 598</t>
  </si>
  <si>
    <t>الاسم 599</t>
  </si>
  <si>
    <t>الاسم 600</t>
  </si>
  <si>
    <t>الاسم 601</t>
  </si>
  <si>
    <t>الاسم 602</t>
  </si>
  <si>
    <t>الاسم 603</t>
  </si>
  <si>
    <t>الاسم 604</t>
  </si>
  <si>
    <t>الاسم 605</t>
  </si>
  <si>
    <t>الاسم 606</t>
  </si>
  <si>
    <t>الاسم 607</t>
  </si>
  <si>
    <t>الاسم 608</t>
  </si>
  <si>
    <t>الاسم 609</t>
  </si>
  <si>
    <t>الاسم 610</t>
  </si>
  <si>
    <t>الاسم 611</t>
  </si>
  <si>
    <t>الاسم 612</t>
  </si>
  <si>
    <t>الاسم 613</t>
  </si>
  <si>
    <t>الاسم 614</t>
  </si>
  <si>
    <t>الاسم 615</t>
  </si>
  <si>
    <t>الاسم 616</t>
  </si>
  <si>
    <t>الاسم 617</t>
  </si>
  <si>
    <t>عضوا 1</t>
  </si>
  <si>
    <t>عضوا 2</t>
  </si>
  <si>
    <t>عضوا 3</t>
  </si>
  <si>
    <t>عضوا 4</t>
  </si>
  <si>
    <t>عضوا 5</t>
  </si>
  <si>
    <t>عضوا 6</t>
  </si>
  <si>
    <t>عضوا 7</t>
  </si>
  <si>
    <t>عضوا 8</t>
  </si>
  <si>
    <t>عضوا 9</t>
  </si>
  <si>
    <t>عضوا 10</t>
  </si>
  <si>
    <t>عضوا 11</t>
  </si>
  <si>
    <t>عضوا 12</t>
  </si>
  <si>
    <t>عضوا 13</t>
  </si>
  <si>
    <t>عضوا 14</t>
  </si>
  <si>
    <t>عضوا 15</t>
  </si>
  <si>
    <t>عضوا 16</t>
  </si>
  <si>
    <t>عضوا 17</t>
  </si>
  <si>
    <t>عضوا 18</t>
  </si>
  <si>
    <t>عضوا 19</t>
  </si>
  <si>
    <t>عضوا 20</t>
  </si>
  <si>
    <t>عضوا 21</t>
  </si>
  <si>
    <t>عضوا 22</t>
  </si>
  <si>
    <t>عضوا 23</t>
  </si>
  <si>
    <t>عضوا 24</t>
  </si>
  <si>
    <t>عضوا 25</t>
  </si>
  <si>
    <t>عضوا 26</t>
  </si>
  <si>
    <t>عضوا 27</t>
  </si>
  <si>
    <t>عضوا 28</t>
  </si>
  <si>
    <t>عضوا 29</t>
  </si>
  <si>
    <t>عضوا 30</t>
  </si>
  <si>
    <t>عضوا 31</t>
  </si>
  <si>
    <t>عضوا 32</t>
  </si>
  <si>
    <t>عضوا 33</t>
  </si>
  <si>
    <t>عضوا 34</t>
  </si>
  <si>
    <t>عضوا 35</t>
  </si>
  <si>
    <t>عضوا 36</t>
  </si>
  <si>
    <t>عضوا 37</t>
  </si>
  <si>
    <t>عضوا 38</t>
  </si>
  <si>
    <t>عضوا 39</t>
  </si>
  <si>
    <t>عضوا 40</t>
  </si>
  <si>
    <t>عضوا 41</t>
  </si>
  <si>
    <t>عضوا 42</t>
  </si>
  <si>
    <t>عضوا 43</t>
  </si>
  <si>
    <t>عضوا 44</t>
  </si>
  <si>
    <t>عضوا 45</t>
  </si>
  <si>
    <t>عضوا 46</t>
  </si>
  <si>
    <t>عضوا 47</t>
  </si>
  <si>
    <t>عضوا 48</t>
  </si>
  <si>
    <t>عضوا 49</t>
  </si>
  <si>
    <t>عضوا 50</t>
  </si>
  <si>
    <t>عضوا 51</t>
  </si>
  <si>
    <t>عضوا 52</t>
  </si>
  <si>
    <t>عضوا 53</t>
  </si>
  <si>
    <t>عضوا 54</t>
  </si>
  <si>
    <t>عضوا 55</t>
  </si>
  <si>
    <t>عضوا 56</t>
  </si>
  <si>
    <t>عضوا 57</t>
  </si>
  <si>
    <t>عضوا 58</t>
  </si>
  <si>
    <t>عضوا 59</t>
  </si>
  <si>
    <t>عضوا 60</t>
  </si>
  <si>
    <t>عضوا 61</t>
  </si>
  <si>
    <t>عضوا 62</t>
  </si>
  <si>
    <t>عضوا 63</t>
  </si>
  <si>
    <t>عضوا 64</t>
  </si>
  <si>
    <t>عضوا 65</t>
  </si>
  <si>
    <t>عضوا 66</t>
  </si>
  <si>
    <t>عضوا 67</t>
  </si>
  <si>
    <t>عضوا 68</t>
  </si>
  <si>
    <t>عضوا 69</t>
  </si>
  <si>
    <t>عضوا 70</t>
  </si>
  <si>
    <t>عضوا 71</t>
  </si>
  <si>
    <t>عضوا 72</t>
  </si>
  <si>
    <t>عضوا 73</t>
  </si>
  <si>
    <t>عضوا 74</t>
  </si>
  <si>
    <t>عضوا 75</t>
  </si>
  <si>
    <t>عضوا 76</t>
  </si>
  <si>
    <t>عضوا 77</t>
  </si>
  <si>
    <t>عضوا 78</t>
  </si>
  <si>
    <t>عضوا 79</t>
  </si>
  <si>
    <t>عضوا 80</t>
  </si>
  <si>
    <t>عضوا 81</t>
  </si>
  <si>
    <t>عضوا 82</t>
  </si>
  <si>
    <t>عضوا 83</t>
  </si>
  <si>
    <t>عضوا 84</t>
  </si>
  <si>
    <t>عضوا 85</t>
  </si>
  <si>
    <t>عضوا 86</t>
  </si>
  <si>
    <t>عضوا 87</t>
  </si>
  <si>
    <t>عضوا 88</t>
  </si>
  <si>
    <t>عضوا 89</t>
  </si>
  <si>
    <t>عضوا 90</t>
  </si>
  <si>
    <t>عضوا 91</t>
  </si>
  <si>
    <t>عضوا 92</t>
  </si>
  <si>
    <t>عضوا 93</t>
  </si>
  <si>
    <t>عضوا 94</t>
  </si>
  <si>
    <t>عضوا 95</t>
  </si>
  <si>
    <t>عضوا 96</t>
  </si>
  <si>
    <t>عضوا 97</t>
  </si>
  <si>
    <t>عضوا 98</t>
  </si>
  <si>
    <t>عضوا 99</t>
  </si>
  <si>
    <t>عضوا 100</t>
  </si>
  <si>
    <t>عضوا 101</t>
  </si>
  <si>
    <t>عضوا 102</t>
  </si>
  <si>
    <t>عضوا 103</t>
  </si>
  <si>
    <t>عضوا 104</t>
  </si>
  <si>
    <t>عضوا 105</t>
  </si>
  <si>
    <t>عضوا 106</t>
  </si>
  <si>
    <t>عضوا 107</t>
  </si>
  <si>
    <t>عضوا 108</t>
  </si>
  <si>
    <t>عضوا 109</t>
  </si>
  <si>
    <t>عضوا 110</t>
  </si>
  <si>
    <t>عضوا 111</t>
  </si>
  <si>
    <t>عضوا 112</t>
  </si>
  <si>
    <t>عضوا 113</t>
  </si>
  <si>
    <t>عضوا 114</t>
  </si>
  <si>
    <t>عضوا 115</t>
  </si>
  <si>
    <t>عضوا 116</t>
  </si>
  <si>
    <t>عضوا 117</t>
  </si>
  <si>
    <t>عضوا 118</t>
  </si>
  <si>
    <t>عضوا 119</t>
  </si>
  <si>
    <t>عضوا 120</t>
  </si>
  <si>
    <t>عضوا 121</t>
  </si>
  <si>
    <t>عضوا 122</t>
  </si>
  <si>
    <t>عضوا 123</t>
  </si>
  <si>
    <t>عضوا 124</t>
  </si>
  <si>
    <t>عضوا 125</t>
  </si>
  <si>
    <t>عضوا 126</t>
  </si>
  <si>
    <t>عضوا 127</t>
  </si>
  <si>
    <t>عضوا 128</t>
  </si>
  <si>
    <t>عضوا 129</t>
  </si>
  <si>
    <t>عضوا 130</t>
  </si>
  <si>
    <t>عضوا 131</t>
  </si>
  <si>
    <t>عضوا 132</t>
  </si>
  <si>
    <t>عضوا 133</t>
  </si>
  <si>
    <t>عضوا 134</t>
  </si>
  <si>
    <t>عضوا 135</t>
  </si>
  <si>
    <t>عضوا 136</t>
  </si>
  <si>
    <t>عضوا 137</t>
  </si>
  <si>
    <t>عضوا 138</t>
  </si>
  <si>
    <t>عضوا 139</t>
  </si>
  <si>
    <t>عضوا 140</t>
  </si>
  <si>
    <t>عضوا 141</t>
  </si>
  <si>
    <t>عضوا 142</t>
  </si>
  <si>
    <t>عضوا 143</t>
  </si>
  <si>
    <t>عضوا 144</t>
  </si>
  <si>
    <t>عضوا 145</t>
  </si>
  <si>
    <t>عضوا 146</t>
  </si>
  <si>
    <t>عضوا 147</t>
  </si>
  <si>
    <t>عضوا 148</t>
  </si>
  <si>
    <t>عضوا 149</t>
  </si>
  <si>
    <t>عضوا 150</t>
  </si>
  <si>
    <t>عضوا 151</t>
  </si>
  <si>
    <t>عضوا 152</t>
  </si>
  <si>
    <t>عضوا 153</t>
  </si>
  <si>
    <t>عضوا 154</t>
  </si>
  <si>
    <t>عضوا 155</t>
  </si>
  <si>
    <t>عضوا 156</t>
  </si>
  <si>
    <t>عضوا 157</t>
  </si>
  <si>
    <t>عضوا 158</t>
  </si>
  <si>
    <t>عضوا 159</t>
  </si>
  <si>
    <t>عضوا 160</t>
  </si>
  <si>
    <t>عضوا 161</t>
  </si>
  <si>
    <t>عضوا 162</t>
  </si>
  <si>
    <t>عضوا 163</t>
  </si>
  <si>
    <t>عضوا 164</t>
  </si>
  <si>
    <t>عضوا 165</t>
  </si>
  <si>
    <t>عضوا 166</t>
  </si>
  <si>
    <t>عضوا 167</t>
  </si>
  <si>
    <t>عضوا 168</t>
  </si>
  <si>
    <t>عضوا 169</t>
  </si>
  <si>
    <t>عضوا 170</t>
  </si>
  <si>
    <t>عضوا 171</t>
  </si>
  <si>
    <t>عضوا 172</t>
  </si>
  <si>
    <t>عضوا 173</t>
  </si>
  <si>
    <t>عضوا 174</t>
  </si>
  <si>
    <t>عضوا 175</t>
  </si>
  <si>
    <t>عضوا 176</t>
  </si>
  <si>
    <t>عضوا 177</t>
  </si>
  <si>
    <t>عضوا 178</t>
  </si>
  <si>
    <t>عضوا 179</t>
  </si>
  <si>
    <t>عضوا 180</t>
  </si>
  <si>
    <t>عضوا 181</t>
  </si>
  <si>
    <t>عضوا 182</t>
  </si>
  <si>
    <t>عضوا 183</t>
  </si>
  <si>
    <t>عضوا 184</t>
  </si>
  <si>
    <t>عضوا 185</t>
  </si>
  <si>
    <t>عضوا 186</t>
  </si>
  <si>
    <t>عضوا 187</t>
  </si>
  <si>
    <t>عضوا 188</t>
  </si>
  <si>
    <t>عضوا 189</t>
  </si>
  <si>
    <t>عضوا 190</t>
  </si>
  <si>
    <t>عضوا 191</t>
  </si>
  <si>
    <t>عضوا 192</t>
  </si>
  <si>
    <t>عضوا 193</t>
  </si>
  <si>
    <t>عضوا 194</t>
  </si>
  <si>
    <t>عضوا 195</t>
  </si>
  <si>
    <t>عضوا 196</t>
  </si>
  <si>
    <t>عضوا 197</t>
  </si>
  <si>
    <t>عضوا 198</t>
  </si>
  <si>
    <t>عضوا 199</t>
  </si>
  <si>
    <t>عضوا 200</t>
  </si>
  <si>
    <t>عضوا 201</t>
  </si>
  <si>
    <t>عضوا 202</t>
  </si>
  <si>
    <t>عضوا 203</t>
  </si>
  <si>
    <t>عضوا 204</t>
  </si>
  <si>
    <t>عضوا 205</t>
  </si>
  <si>
    <t>عضوا 206</t>
  </si>
  <si>
    <t>عضوا 207</t>
  </si>
  <si>
    <t>عضوا 208</t>
  </si>
  <si>
    <t>عضوا 209</t>
  </si>
  <si>
    <t>عضوا 210</t>
  </si>
  <si>
    <t>عضوا 211</t>
  </si>
  <si>
    <t>عضوا 212</t>
  </si>
  <si>
    <t>عضوا 213</t>
  </si>
  <si>
    <t>عضوا 214</t>
  </si>
  <si>
    <t>عضوا 215</t>
  </si>
  <si>
    <t>عضوا 216</t>
  </si>
  <si>
    <t>عضوا 217</t>
  </si>
  <si>
    <t>عضوا 218</t>
  </si>
  <si>
    <t>عضوا 219</t>
  </si>
  <si>
    <t>عضوا 220</t>
  </si>
  <si>
    <t>عضوا 221</t>
  </si>
  <si>
    <t>عضوا 222</t>
  </si>
  <si>
    <t>عضوا 223</t>
  </si>
  <si>
    <t>عضوا 224</t>
  </si>
  <si>
    <t>عضوا 225</t>
  </si>
  <si>
    <t>عضوا 226</t>
  </si>
  <si>
    <t>عضوا 227</t>
  </si>
  <si>
    <t>عضوا 228</t>
  </si>
  <si>
    <t>عضوا 229</t>
  </si>
  <si>
    <t>عضوا 230</t>
  </si>
  <si>
    <t>عضوا 231</t>
  </si>
  <si>
    <t>عضوا 232</t>
  </si>
  <si>
    <t>عضوا 233</t>
  </si>
  <si>
    <t>عضوا 234</t>
  </si>
  <si>
    <t>عضوا 235</t>
  </si>
  <si>
    <t>عضوا 236</t>
  </si>
  <si>
    <t>عضوا 237</t>
  </si>
  <si>
    <t>عضوا 238</t>
  </si>
  <si>
    <t>عضوا 239</t>
  </si>
  <si>
    <t>عضوا 240</t>
  </si>
  <si>
    <t>عضوا 241</t>
  </si>
  <si>
    <t>عضوا 242</t>
  </si>
  <si>
    <t>عضوا 243</t>
  </si>
  <si>
    <t>عضوا 244</t>
  </si>
  <si>
    <t>عضوا 245</t>
  </si>
  <si>
    <t>عضوا 246</t>
  </si>
  <si>
    <t>عضوا 247</t>
  </si>
  <si>
    <t>عضوا 248</t>
  </si>
  <si>
    <t>عضوا 249</t>
  </si>
  <si>
    <t>عضوا 250</t>
  </si>
  <si>
    <t>عضوا 251</t>
  </si>
  <si>
    <t>عضوا 252</t>
  </si>
  <si>
    <t>عضوا 253</t>
  </si>
  <si>
    <t>عضوا 254</t>
  </si>
  <si>
    <t>عضوا 255</t>
  </si>
  <si>
    <t>عضوا 256</t>
  </si>
  <si>
    <t>عضوا 257</t>
  </si>
  <si>
    <t>عضوا 258</t>
  </si>
  <si>
    <t>عضوا 259</t>
  </si>
  <si>
    <t>عضوا 260</t>
  </si>
  <si>
    <t>عضوا 261</t>
  </si>
  <si>
    <t>عضوا 262</t>
  </si>
  <si>
    <t>عضوا 263</t>
  </si>
  <si>
    <t>عضوا 264</t>
  </si>
  <si>
    <t>عضوا 265</t>
  </si>
  <si>
    <t>عضوا 266</t>
  </si>
  <si>
    <t>عضوا 267</t>
  </si>
  <si>
    <t>عضوا 268</t>
  </si>
  <si>
    <t>عضوا 269</t>
  </si>
  <si>
    <t>عضوا 270</t>
  </si>
  <si>
    <t>عضوا 271</t>
  </si>
  <si>
    <t>عضوا 272</t>
  </si>
  <si>
    <t>عضوا 273</t>
  </si>
  <si>
    <t>عضوا 274</t>
  </si>
  <si>
    <t>عضوا 275</t>
  </si>
  <si>
    <t>عضوا 276</t>
  </si>
  <si>
    <t>عضوا 277</t>
  </si>
  <si>
    <t>عضوا 278</t>
  </si>
  <si>
    <t>عضوا 279</t>
  </si>
  <si>
    <t>عضوا 280</t>
  </si>
  <si>
    <t>عضوا 281</t>
  </si>
  <si>
    <t>عضوا 282</t>
  </si>
  <si>
    <t>عضوا 283</t>
  </si>
  <si>
    <t>عضوا 284</t>
  </si>
  <si>
    <t>عضوا 285</t>
  </si>
  <si>
    <t>عضوا 286</t>
  </si>
  <si>
    <t>عضوا 287</t>
  </si>
  <si>
    <t>عضوا 288</t>
  </si>
  <si>
    <t>عضوا 289</t>
  </si>
  <si>
    <t>عضوا 290</t>
  </si>
  <si>
    <t>عضوا 291</t>
  </si>
  <si>
    <t>عضوا 292</t>
  </si>
  <si>
    <t>عضوا 293</t>
  </si>
  <si>
    <t>عضوا 294</t>
  </si>
  <si>
    <t>عضوا 295</t>
  </si>
  <si>
    <t>عضوا 296</t>
  </si>
  <si>
    <t>عضوا 297</t>
  </si>
  <si>
    <t>عضوا 298</t>
  </si>
  <si>
    <t>عضوا 299</t>
  </si>
  <si>
    <t>عضوا 300</t>
  </si>
  <si>
    <t>عضوا 301</t>
  </si>
  <si>
    <t>عضوا 302</t>
  </si>
  <si>
    <t>عضوا 303</t>
  </si>
  <si>
    <t>عضوا 304</t>
  </si>
  <si>
    <t>عضوا 305</t>
  </si>
  <si>
    <t>عضوا 306</t>
  </si>
  <si>
    <t>عضوا 307</t>
  </si>
  <si>
    <t>عضوا 308</t>
  </si>
  <si>
    <t>عضوا 309</t>
  </si>
  <si>
    <t>عضوا 310</t>
  </si>
  <si>
    <t>عضوا 311</t>
  </si>
  <si>
    <t>عضوا 312</t>
  </si>
  <si>
    <t>عضوا 313</t>
  </si>
  <si>
    <t>عضوا 314</t>
  </si>
  <si>
    <t>عضوا 315</t>
  </si>
  <si>
    <t>عضوا 316</t>
  </si>
  <si>
    <t>عضوا 317</t>
  </si>
  <si>
    <t>عضوا 318</t>
  </si>
  <si>
    <t>عضوا 319</t>
  </si>
  <si>
    <t>عضوا 320</t>
  </si>
  <si>
    <t>عضوا 321</t>
  </si>
  <si>
    <t>عضوا 322</t>
  </si>
  <si>
    <t>عضوا 323</t>
  </si>
  <si>
    <t>عضوا 324</t>
  </si>
  <si>
    <t>عضوا 325</t>
  </si>
  <si>
    <t>عضوا 326</t>
  </si>
  <si>
    <t>عضوا 327</t>
  </si>
  <si>
    <t>عضوا 328</t>
  </si>
  <si>
    <t>عضوا 329</t>
  </si>
  <si>
    <t>عضوا 330</t>
  </si>
  <si>
    <t>عضوا 331</t>
  </si>
  <si>
    <t>عضوا 332</t>
  </si>
  <si>
    <t>عضوا 333</t>
  </si>
  <si>
    <t>عضوا 334</t>
  </si>
  <si>
    <t>عضوا 335</t>
  </si>
  <si>
    <t>عضوا 336</t>
  </si>
  <si>
    <t>عضوا 337</t>
  </si>
  <si>
    <t>عضوا 338</t>
  </si>
  <si>
    <t>عضوا 339</t>
  </si>
  <si>
    <t>عضوا 340</t>
  </si>
  <si>
    <t>عضوا 341</t>
  </si>
  <si>
    <t>عضوا 342</t>
  </si>
  <si>
    <t>عضوا 343</t>
  </si>
  <si>
    <t>عضوا 344</t>
  </si>
  <si>
    <t>عضوا 345</t>
  </si>
  <si>
    <t>عضوا 346</t>
  </si>
  <si>
    <t>عضوا 347</t>
  </si>
  <si>
    <t>عضوا 348</t>
  </si>
  <si>
    <t>عضوا 349</t>
  </si>
  <si>
    <t>عضوا 350</t>
  </si>
  <si>
    <t>عضوا 351</t>
  </si>
  <si>
    <t>عضوا 352</t>
  </si>
  <si>
    <t>عضوا 353</t>
  </si>
  <si>
    <t>عضوا 354</t>
  </si>
  <si>
    <t>عضوا 355</t>
  </si>
  <si>
    <t>عضوا 356</t>
  </si>
  <si>
    <t>عضوا 357</t>
  </si>
  <si>
    <t>عضوا 358</t>
  </si>
  <si>
    <t>عضوا 359</t>
  </si>
  <si>
    <t>عضوا 360</t>
  </si>
  <si>
    <t>عضوا 361</t>
  </si>
  <si>
    <t>عضوا 362</t>
  </si>
  <si>
    <t>عضوا 363</t>
  </si>
  <si>
    <t>عضوا 364</t>
  </si>
  <si>
    <t>عضوا 365</t>
  </si>
  <si>
    <t>عضوا 366</t>
  </si>
  <si>
    <t>عضوا 367</t>
  </si>
  <si>
    <t>عضوا 368</t>
  </si>
  <si>
    <t>عضوا 369</t>
  </si>
  <si>
    <t>عضوا 370</t>
  </si>
  <si>
    <t>عضوا 371</t>
  </si>
  <si>
    <t>عضوا 372</t>
  </si>
  <si>
    <t>عضوا 373</t>
  </si>
  <si>
    <t>عضوا 374</t>
  </si>
  <si>
    <t>عضوا 375</t>
  </si>
  <si>
    <t>عضوا 376</t>
  </si>
  <si>
    <t>عضوا 377</t>
  </si>
  <si>
    <t>عضوا 378</t>
  </si>
  <si>
    <t>عضوا 379</t>
  </si>
  <si>
    <t>عضوا 380</t>
  </si>
  <si>
    <t>عضوا 381</t>
  </si>
  <si>
    <t>عضوا 382</t>
  </si>
  <si>
    <t>عضوا 383</t>
  </si>
  <si>
    <t>عضوا 384</t>
  </si>
  <si>
    <t>عضوا 385</t>
  </si>
  <si>
    <t>عضوا 386</t>
  </si>
  <si>
    <t>عضوا 387</t>
  </si>
  <si>
    <t>عضوا 388</t>
  </si>
  <si>
    <t>عضوا 389</t>
  </si>
  <si>
    <t>عضوا 390</t>
  </si>
  <si>
    <t>عضوا 391</t>
  </si>
  <si>
    <t>عضوا 392</t>
  </si>
  <si>
    <t>عضوا 393</t>
  </si>
  <si>
    <t>عضوا 394</t>
  </si>
  <si>
    <t>عضوا 395</t>
  </si>
  <si>
    <t>عضوا 396</t>
  </si>
  <si>
    <t>عضوا 397</t>
  </si>
  <si>
    <t>عضوا 398</t>
  </si>
  <si>
    <t>عضوا 399</t>
  </si>
  <si>
    <t>عضوا 400</t>
  </si>
  <si>
    <t>عضوا 401</t>
  </si>
  <si>
    <t>عضوا 402</t>
  </si>
  <si>
    <t>عضوا 403</t>
  </si>
  <si>
    <t>عضوا 404</t>
  </si>
  <si>
    <t>عضوا 405</t>
  </si>
  <si>
    <t>عضوا 406</t>
  </si>
  <si>
    <t>عضوا 407</t>
  </si>
  <si>
    <t>عضوا 408</t>
  </si>
  <si>
    <t>عضوا 409</t>
  </si>
  <si>
    <t>عضوا 410</t>
  </si>
  <si>
    <t>عضوا 411</t>
  </si>
  <si>
    <t>عضوا 412</t>
  </si>
  <si>
    <t>عضوا 413</t>
  </si>
  <si>
    <t>عضوا 414</t>
  </si>
  <si>
    <t>عضوا 415</t>
  </si>
  <si>
    <t>عضوا 416</t>
  </si>
  <si>
    <t>عضوا 417</t>
  </si>
  <si>
    <t>عضوا 418</t>
  </si>
  <si>
    <t>عضوا 419</t>
  </si>
  <si>
    <t>عضوا 420</t>
  </si>
  <si>
    <t>عضوا 421</t>
  </si>
  <si>
    <t>عضوا 422</t>
  </si>
  <si>
    <t>عضوا 423</t>
  </si>
  <si>
    <t>عضوا 424</t>
  </si>
  <si>
    <t>عضوا 425</t>
  </si>
  <si>
    <t>عضوا 426</t>
  </si>
  <si>
    <t>عضوا 427</t>
  </si>
  <si>
    <t>عضوا 428</t>
  </si>
  <si>
    <t>عضوا 429</t>
  </si>
  <si>
    <t>عضوا 430</t>
  </si>
  <si>
    <t>عضوا 431</t>
  </si>
  <si>
    <t>عضوا 432</t>
  </si>
  <si>
    <t>عضوا 433</t>
  </si>
  <si>
    <t>عضوا 434</t>
  </si>
  <si>
    <t>عضوا 435</t>
  </si>
  <si>
    <t>عضوا 436</t>
  </si>
  <si>
    <t>عضوا 437</t>
  </si>
  <si>
    <t>عضوا 438</t>
  </si>
  <si>
    <t>عضوا 439</t>
  </si>
  <si>
    <t>عضوا 440</t>
  </si>
  <si>
    <t>عضوا 441</t>
  </si>
  <si>
    <t>عضوا 442</t>
  </si>
  <si>
    <t>عضوا 443</t>
  </si>
  <si>
    <t>عضوا 444</t>
  </si>
  <si>
    <t>عضوا 445</t>
  </si>
  <si>
    <t>عضوا 446</t>
  </si>
  <si>
    <t>عضوا 447</t>
  </si>
  <si>
    <t>عضوا 448</t>
  </si>
  <si>
    <t>عضوا 449</t>
  </si>
  <si>
    <t>عضوا 450</t>
  </si>
  <si>
    <t>عضوا 451</t>
  </si>
  <si>
    <t>عضوا 452</t>
  </si>
  <si>
    <t>عضوا 453</t>
  </si>
  <si>
    <t>عضوا 454</t>
  </si>
  <si>
    <t>عضوا 455</t>
  </si>
  <si>
    <t>عضوا 456</t>
  </si>
  <si>
    <t>عضوا 457</t>
  </si>
  <si>
    <t>عضوا 458</t>
  </si>
  <si>
    <t>عضوا 459</t>
  </si>
  <si>
    <t>عضوا 460</t>
  </si>
  <si>
    <t>عضوا 461</t>
  </si>
  <si>
    <t>عضوا 462</t>
  </si>
  <si>
    <t>عضوا 463</t>
  </si>
  <si>
    <t>عضوا 464</t>
  </si>
  <si>
    <t>عضوا 465</t>
  </si>
  <si>
    <t>عضوا 466</t>
  </si>
  <si>
    <t>عضوا 467</t>
  </si>
  <si>
    <t>عضوا 468</t>
  </si>
  <si>
    <t>عضوا 469</t>
  </si>
  <si>
    <t>عضوا 470</t>
  </si>
  <si>
    <t>عضوا 471</t>
  </si>
  <si>
    <t>عضوا 472</t>
  </si>
  <si>
    <t>عضوا 473</t>
  </si>
  <si>
    <t>عضوا 474</t>
  </si>
  <si>
    <t>عضوا 475</t>
  </si>
  <si>
    <t>عضوا 476</t>
  </si>
  <si>
    <t>عضوا 477</t>
  </si>
  <si>
    <t>عضوا 478</t>
  </si>
  <si>
    <t>عضوا 479</t>
  </si>
  <si>
    <t>عضوا 480</t>
  </si>
  <si>
    <t>عضوا 481</t>
  </si>
  <si>
    <t>عضوا 482</t>
  </si>
  <si>
    <t>عضوا 483</t>
  </si>
  <si>
    <t>عضوا 484</t>
  </si>
  <si>
    <t>عضوا 485</t>
  </si>
  <si>
    <t>عضوا 486</t>
  </si>
  <si>
    <t>عضوا 487</t>
  </si>
  <si>
    <t>عضوا 488</t>
  </si>
  <si>
    <t>عضوا 489</t>
  </si>
  <si>
    <t>عضوا 490</t>
  </si>
  <si>
    <t>عضوا 491</t>
  </si>
  <si>
    <t>عضوا 492</t>
  </si>
  <si>
    <t>عضوا 493</t>
  </si>
  <si>
    <t>عضوا 494</t>
  </si>
  <si>
    <t>عضوا 495</t>
  </si>
  <si>
    <t>عضوا 496</t>
  </si>
  <si>
    <t>عضوا 497</t>
  </si>
  <si>
    <t>عضوا 498</t>
  </si>
  <si>
    <t>عضوا 499</t>
  </si>
  <si>
    <t>عضوا 500</t>
  </si>
  <si>
    <t>عضوا 501</t>
  </si>
  <si>
    <t>عضوا 502</t>
  </si>
  <si>
    <t>عضوا 503</t>
  </si>
  <si>
    <t>عضوا 504</t>
  </si>
  <si>
    <t>عضوا 505</t>
  </si>
  <si>
    <t>عضوا 506</t>
  </si>
  <si>
    <t>عضوا 507</t>
  </si>
  <si>
    <t>عضوا 508</t>
  </si>
  <si>
    <t>عضوا 509</t>
  </si>
  <si>
    <t>عضوا 510</t>
  </si>
  <si>
    <t>عضوا 511</t>
  </si>
  <si>
    <t>عضوا 512</t>
  </si>
  <si>
    <t>عضوا 513</t>
  </si>
  <si>
    <t>عضوا 514</t>
  </si>
  <si>
    <t>عضوا 515</t>
  </si>
  <si>
    <t>عضوا 516</t>
  </si>
  <si>
    <t>عضوا 517</t>
  </si>
  <si>
    <t>عضوا 518</t>
  </si>
  <si>
    <t>عضوا 519</t>
  </si>
  <si>
    <t>عضوا 520</t>
  </si>
  <si>
    <t>عضوا 521</t>
  </si>
  <si>
    <t>عضوا 522</t>
  </si>
  <si>
    <t>عضوا 523</t>
  </si>
  <si>
    <t>عضوا 524</t>
  </si>
  <si>
    <t>عضوا 525</t>
  </si>
  <si>
    <t>عضوا 526</t>
  </si>
  <si>
    <t>عضوا 527</t>
  </si>
  <si>
    <t>عضوا 528</t>
  </si>
  <si>
    <t>عضوا 529</t>
  </si>
  <si>
    <t>عضوا 530</t>
  </si>
  <si>
    <t>عضوا 531</t>
  </si>
  <si>
    <t>عضوا 532</t>
  </si>
  <si>
    <t>عضوا 533</t>
  </si>
  <si>
    <t>عضوا 534</t>
  </si>
  <si>
    <t>عضوا 535</t>
  </si>
  <si>
    <t>عضوا 536</t>
  </si>
  <si>
    <t>عضوا 537</t>
  </si>
  <si>
    <t>عضوا 538</t>
  </si>
  <si>
    <t>عضوا 539</t>
  </si>
  <si>
    <t>عضوا 540</t>
  </si>
  <si>
    <t>عضوا 541</t>
  </si>
  <si>
    <t>عضوا 542</t>
  </si>
  <si>
    <t>عضوا 543</t>
  </si>
  <si>
    <t>عضوا 544</t>
  </si>
  <si>
    <t>عضوا 545</t>
  </si>
  <si>
    <t>عضوا 546</t>
  </si>
  <si>
    <t>عضوا 547</t>
  </si>
  <si>
    <t>عضوا 548</t>
  </si>
  <si>
    <t>عضوا 549</t>
  </si>
  <si>
    <t>عضوا 550</t>
  </si>
  <si>
    <t>عضوا 551</t>
  </si>
  <si>
    <t>عضوا 552</t>
  </si>
  <si>
    <t>عضوا 553</t>
  </si>
  <si>
    <t>عضوا 554</t>
  </si>
  <si>
    <t>عضوا 555</t>
  </si>
  <si>
    <t>عضوا 556</t>
  </si>
  <si>
    <t>عضوا 557</t>
  </si>
  <si>
    <t>عضوا 558</t>
  </si>
  <si>
    <t>عضوا 559</t>
  </si>
  <si>
    <t>عضوا 560</t>
  </si>
  <si>
    <t>عضوا 561</t>
  </si>
  <si>
    <t>عضوا 562</t>
  </si>
  <si>
    <t>عضوا 563</t>
  </si>
  <si>
    <t>عضوا 564</t>
  </si>
  <si>
    <t>عضوا 565</t>
  </si>
  <si>
    <t>عضوا 566</t>
  </si>
  <si>
    <t>عضوا 567</t>
  </si>
  <si>
    <t>عضوا 568</t>
  </si>
  <si>
    <t>عضوا 569</t>
  </si>
  <si>
    <t>عضوا 570</t>
  </si>
  <si>
    <t>عضوا 571</t>
  </si>
  <si>
    <t>عضوا 572</t>
  </si>
  <si>
    <t>عضوا 573</t>
  </si>
  <si>
    <t>عضوا 574</t>
  </si>
  <si>
    <t>عضوا 575</t>
  </si>
  <si>
    <t>عضوا 576</t>
  </si>
  <si>
    <t>عضوا 577</t>
  </si>
  <si>
    <t>عضوا 578</t>
  </si>
  <si>
    <t>عضوا 579</t>
  </si>
  <si>
    <t>عضوا 580</t>
  </si>
  <si>
    <t>عضوا 581</t>
  </si>
  <si>
    <t>عضوا 582</t>
  </si>
  <si>
    <t>عضوا 583</t>
  </si>
  <si>
    <t>عضوا 584</t>
  </si>
  <si>
    <t>عضوا 585</t>
  </si>
  <si>
    <t>عضوا 586</t>
  </si>
  <si>
    <t>عضوا 587</t>
  </si>
  <si>
    <t>عضوا 588</t>
  </si>
  <si>
    <t>عضوا 589</t>
  </si>
  <si>
    <t>عضوا 590</t>
  </si>
  <si>
    <t>عضوا 591</t>
  </si>
  <si>
    <t>عضوا 592</t>
  </si>
  <si>
    <t>عضوا 593</t>
  </si>
  <si>
    <t>عضوا 594</t>
  </si>
  <si>
    <t>عضوا 595</t>
  </si>
  <si>
    <t>عضوا 596</t>
  </si>
  <si>
    <t>عضوا 597</t>
  </si>
  <si>
    <t>عضوا 598</t>
  </si>
  <si>
    <t>عضوا 599</t>
  </si>
  <si>
    <t>عضوا 600</t>
  </si>
  <si>
    <t>عضوا 601</t>
  </si>
  <si>
    <t>عضوا 602</t>
  </si>
  <si>
    <t>عضوا 603</t>
  </si>
  <si>
    <t>عضوا 604</t>
  </si>
  <si>
    <t>عضوا 605</t>
  </si>
  <si>
    <t>عضوا 606</t>
  </si>
  <si>
    <t>عضوا 607</t>
  </si>
  <si>
    <t>عضوا 608</t>
  </si>
  <si>
    <t>عضوا 609</t>
  </si>
  <si>
    <t>عضوا 610</t>
  </si>
  <si>
    <t>عضوا 611</t>
  </si>
  <si>
    <t>عضوا 612</t>
  </si>
  <si>
    <t>عضوا 613</t>
  </si>
  <si>
    <t>عضوا 614</t>
  </si>
  <si>
    <t>عضوا 615</t>
  </si>
  <si>
    <t>عضوا 616</t>
  </si>
  <si>
    <t>عضوا 617</t>
  </si>
  <si>
    <t>البيان</t>
  </si>
  <si>
    <t>من</t>
  </si>
  <si>
    <t>الى اقل من</t>
  </si>
  <si>
    <t>من 25 الى 30</t>
  </si>
  <si>
    <t>الفدان عشري</t>
  </si>
  <si>
    <t>تصنيف حسب المساحة</t>
  </si>
  <si>
    <t>مجموع فدان عشري</t>
  </si>
  <si>
    <t>من 1 إلى أقل من 3 فدان</t>
  </si>
  <si>
    <t>من 3 إلى أقل من 5 فدان</t>
  </si>
  <si>
    <t>من 5 إلى أقل من 10 فدان</t>
  </si>
  <si>
    <t>من 10 إلى أقل من 20 فدان</t>
  </si>
  <si>
    <t>من 20 إلى أقل من 25 فدان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</si>
</sst>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78"/>
      <scheme val="minor"/>
    </font>
    <font>
      <b/>
      <sz val="16"/>
      <color rgb="FF7030A0"/>
      <name val="Arial"/>
      <family val="2"/>
    </font>
    <font>
      <sz val="11"/>
      <color rgb="FF7030A0"/>
      <name val="Calibri"/>
      <family val="2"/>
      <charset val="178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rgb="FF7030A0"/>
      <name val="Arial"/>
      <family val="2"/>
    </font>
    <font>
      <b/>
      <sz val="22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9"/>
      <color rgb="FF7030A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7030A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67">
    <border>
      <left/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thick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indexed="58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thin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8"/>
      </left>
      <right/>
      <top style="thin">
        <color indexed="58"/>
      </top>
      <bottom style="thick">
        <color indexed="58"/>
      </bottom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n">
        <color theme="4" tint="0.39997558519241921"/>
      </right>
      <top style="thin">
        <color indexed="58"/>
      </top>
      <bottom style="thick">
        <color indexed="58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110">
    <xf numFmtId="0" fontId="0" fillId="0" borderId="0" xfId="0"/>
    <xf numFmtId="0" fontId="0" fillId="0" borderId="0" xfId="0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3" fillId="0" borderId="5" xfId="0" applyFont="1" applyBorder="1" applyAlignment="1">
      <alignment horizontal="center" vertical="center" shrinkToFit="1" readingOrder="2"/>
    </xf>
    <xf numFmtId="0" fontId="3" fillId="0" borderId="6" xfId="0" applyFont="1" applyBorder="1" applyAlignment="1">
      <alignment horizontal="center" vertical="center" shrinkToFit="1" readingOrder="2"/>
    </xf>
    <xf numFmtId="0" fontId="4" fillId="0" borderId="7" xfId="0" applyFont="1" applyBorder="1" applyAlignment="1">
      <alignment horizontal="center" vertical="center" shrinkToFit="1" readingOrder="2"/>
    </xf>
    <xf numFmtId="0" fontId="1" fillId="0" borderId="5" xfId="0" applyFont="1" applyBorder="1" applyAlignment="1">
      <alignment horizontal="center" vertical="center" shrinkToFit="1" readingOrder="2"/>
    </xf>
    <xf numFmtId="0" fontId="3" fillId="0" borderId="9" xfId="0" applyFont="1" applyBorder="1" applyAlignment="1">
      <alignment horizontal="center" vertical="center" shrinkToFit="1" readingOrder="2"/>
    </xf>
    <xf numFmtId="0" fontId="3" fillId="0" borderId="10" xfId="0" applyFont="1" applyBorder="1" applyAlignment="1">
      <alignment horizontal="center" vertical="center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1" fillId="0" borderId="9" xfId="0" applyFont="1" applyBorder="1" applyAlignment="1">
      <alignment horizontal="center" vertical="center" shrinkToFit="1" readingOrder="2"/>
    </xf>
    <xf numFmtId="0" fontId="1" fillId="0" borderId="12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shrinkToFit="1" readingOrder="2"/>
    </xf>
    <xf numFmtId="0" fontId="3" fillId="0" borderId="14" xfId="0" applyFont="1" applyBorder="1" applyAlignment="1">
      <alignment horizontal="center" vertical="center" shrinkToFit="1" readingOrder="2"/>
    </xf>
    <xf numFmtId="0" fontId="4" fillId="0" borderId="14" xfId="0" applyFont="1" applyBorder="1" applyAlignment="1">
      <alignment horizontal="center" vertical="center" shrinkToFit="1" readingOrder="2"/>
    </xf>
    <xf numFmtId="0" fontId="1" fillId="0" borderId="14" xfId="0" applyFont="1" applyBorder="1" applyAlignment="1">
      <alignment horizontal="center" vertical="center" shrinkToFit="1" readingOrder="2"/>
    </xf>
    <xf numFmtId="0" fontId="1" fillId="0" borderId="15" xfId="0" applyFont="1" applyBorder="1" applyAlignment="1">
      <alignment horizontal="center" vertical="center" shrinkToFit="1" readingOrder="2"/>
    </xf>
    <xf numFmtId="0" fontId="4" fillId="0" borderId="11" xfId="0" quotePrefix="1" applyFont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shrinkToFit="1" readingOrder="2"/>
    </xf>
    <xf numFmtId="0" fontId="3" fillId="0" borderId="16" xfId="0" applyFont="1" applyBorder="1" applyAlignment="1">
      <alignment horizontal="center" vertical="center" shrinkToFit="1" readingOrder="2"/>
    </xf>
    <xf numFmtId="0" fontId="4" fillId="0" borderId="16" xfId="0" applyFont="1" applyBorder="1" applyAlignment="1">
      <alignment horizontal="center" vertical="center" shrinkToFit="1" readingOrder="2"/>
    </xf>
    <xf numFmtId="0" fontId="1" fillId="0" borderId="16" xfId="0" applyFont="1" applyBorder="1" applyAlignment="1">
      <alignment horizontal="center" vertical="center" shrinkToFit="1" readingOrder="2"/>
    </xf>
    <xf numFmtId="0" fontId="1" fillId="0" borderId="17" xfId="0" applyFont="1" applyBorder="1" applyAlignment="1">
      <alignment horizontal="center" vertical="center" shrinkToFit="1" readingOrder="2"/>
    </xf>
    <xf numFmtId="0" fontId="1" fillId="0" borderId="18" xfId="0" applyFont="1" applyBorder="1" applyAlignment="1">
      <alignment horizontal="center" vertical="center" shrinkToFit="1" readingOrder="2"/>
    </xf>
    <xf numFmtId="0" fontId="6" fillId="3" borderId="2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 readingOrder="2"/>
    </xf>
    <xf numFmtId="0" fontId="7" fillId="3" borderId="4" xfId="0" applyFont="1" applyFill="1" applyBorder="1" applyAlignment="1">
      <alignment horizontal="center" vertical="center" shrinkToFit="1" readingOrder="2"/>
    </xf>
    <xf numFmtId="0" fontId="5" fillId="3" borderId="1" xfId="0" applyFont="1" applyFill="1" applyBorder="1" applyAlignment="1">
      <alignment horizontal="center" vertical="center" shrinkToFit="1" readingOrder="2"/>
    </xf>
    <xf numFmtId="0" fontId="12" fillId="0" borderId="0" xfId="1" applyFont="1" applyAlignment="1">
      <alignment horizontal="right" vertical="top" wrapText="1"/>
    </xf>
    <xf numFmtId="0" fontId="11" fillId="0" borderId="0" xfId="1"/>
    <xf numFmtId="0" fontId="8" fillId="0" borderId="0" xfId="1" applyFont="1" applyAlignment="1">
      <alignment horizontal="center" vertical="center"/>
    </xf>
    <xf numFmtId="0" fontId="9" fillId="0" borderId="28" xfId="1" applyFont="1" applyBorder="1" applyAlignment="1">
      <alignment horizontal="center" vertical="center" readingOrder="2"/>
    </xf>
    <xf numFmtId="0" fontId="9" fillId="0" borderId="0" xfId="1" applyFont="1" applyAlignment="1">
      <alignment vertical="center" readingOrder="2"/>
    </xf>
    <xf numFmtId="0" fontId="9" fillId="0" borderId="0" xfId="1" applyFont="1" applyAlignment="1">
      <alignment vertical="center" wrapText="1" readingOrder="2"/>
    </xf>
    <xf numFmtId="0" fontId="9" fillId="0" borderId="38" xfId="1" applyFont="1" applyBorder="1" applyAlignment="1">
      <alignment horizontal="center" vertical="center" readingOrder="2"/>
    </xf>
    <xf numFmtId="0" fontId="9" fillId="0" borderId="39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center" readingOrder="2"/>
    </xf>
    <xf numFmtId="0" fontId="11" fillId="0" borderId="40" xfId="1" applyBorder="1" applyAlignment="1">
      <alignment horizontal="center" vertical="center" readingOrder="2"/>
    </xf>
    <xf numFmtId="0" fontId="11" fillId="0" borderId="41" xfId="1" applyBorder="1" applyAlignment="1">
      <alignment horizontal="center" vertical="center" readingOrder="2"/>
    </xf>
    <xf numFmtId="0" fontId="11" fillId="0" borderId="42" xfId="1" applyBorder="1" applyAlignment="1">
      <alignment horizontal="center" vertical="center" readingOrder="2"/>
    </xf>
    <xf numFmtId="0" fontId="11" fillId="0" borderId="0" xfId="1" applyAlignment="1">
      <alignment horizontal="center" vertical="center" readingOrder="2"/>
    </xf>
    <xf numFmtId="0" fontId="11" fillId="0" borderId="43" xfId="1" applyBorder="1" applyAlignment="1">
      <alignment horizontal="center" vertical="center" readingOrder="2"/>
    </xf>
    <xf numFmtId="0" fontId="11" fillId="0" borderId="44" xfId="1" applyBorder="1" applyAlignment="1">
      <alignment horizontal="center" vertical="center" readingOrder="2"/>
    </xf>
    <xf numFmtId="0" fontId="11" fillId="0" borderId="45" xfId="1" applyBorder="1" applyAlignment="1">
      <alignment horizontal="center" vertical="center" readingOrder="2"/>
    </xf>
    <xf numFmtId="0" fontId="11" fillId="0" borderId="46" xfId="1" applyBorder="1" applyAlignment="1">
      <alignment horizontal="center" vertical="center" readingOrder="2"/>
    </xf>
    <xf numFmtId="0" fontId="11" fillId="0" borderId="47" xfId="1" applyBorder="1" applyAlignment="1">
      <alignment horizontal="center" vertical="center" readingOrder="2"/>
    </xf>
    <xf numFmtId="0" fontId="11" fillId="0" borderId="48" xfId="1" applyBorder="1" applyAlignment="1">
      <alignment horizontal="center" vertical="center" readingOrder="2"/>
    </xf>
    <xf numFmtId="0" fontId="9" fillId="0" borderId="49" xfId="1" applyFont="1" applyBorder="1" applyAlignment="1">
      <alignment horizontal="center" vertical="center" readingOrder="2"/>
    </xf>
    <xf numFmtId="0" fontId="11" fillId="0" borderId="19" xfId="1" applyBorder="1" applyAlignment="1">
      <alignment horizontal="center" vertical="center" readingOrder="2"/>
    </xf>
    <xf numFmtId="0" fontId="11" fillId="0" borderId="50" xfId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13" fillId="0" borderId="0" xfId="1" applyFont="1" applyAlignment="1">
      <alignment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shrinkToFit="1" readingOrder="2"/>
    </xf>
    <xf numFmtId="0" fontId="1" fillId="0" borderId="57" xfId="0" applyFont="1" applyBorder="1" applyAlignment="1">
      <alignment horizontal="center" vertical="center" shrinkToFit="1" readingOrder="2"/>
    </xf>
    <xf numFmtId="0" fontId="0" fillId="0" borderId="55" xfId="0" applyBorder="1" applyAlignment="1">
      <alignment horizontal="center" vertical="center"/>
    </xf>
    <xf numFmtId="0" fontId="14" fillId="0" borderId="5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shrinkToFit="1" readingOrder="2"/>
    </xf>
    <xf numFmtId="0" fontId="15" fillId="3" borderId="58" xfId="0" applyFont="1" applyFill="1" applyBorder="1" applyAlignment="1">
      <alignment horizontal="center" vertical="center" wrapText="1" readingOrder="2"/>
    </xf>
    <xf numFmtId="0" fontId="16" fillId="0" borderId="41" xfId="1" applyFont="1" applyBorder="1" applyAlignment="1">
      <alignment horizontal="center" vertical="center" readingOrder="2"/>
    </xf>
    <xf numFmtId="0" fontId="8" fillId="0" borderId="59" xfId="1" applyFont="1" applyBorder="1" applyAlignment="1">
      <alignment horizontal="center" vertical="center" wrapText="1" readingOrder="2"/>
    </xf>
    <xf numFmtId="0" fontId="8" fillId="0" borderId="60" xfId="1" applyFont="1" applyBorder="1" applyAlignment="1">
      <alignment horizontal="center" vertical="center" wrapText="1" readingOrder="2"/>
    </xf>
    <xf numFmtId="0" fontId="8" fillId="0" borderId="61" xfId="1" applyFont="1" applyBorder="1" applyAlignment="1">
      <alignment horizontal="center" vertical="center" wrapText="1" readingOrder="2"/>
    </xf>
    <xf numFmtId="0" fontId="11" fillId="0" borderId="62" xfId="1" applyBorder="1" applyAlignment="1">
      <alignment horizontal="center" vertical="center" readingOrder="2"/>
    </xf>
    <xf numFmtId="0" fontId="11" fillId="0" borderId="63" xfId="1" applyBorder="1" applyAlignment="1">
      <alignment horizontal="center" vertical="center" readingOrder="2"/>
    </xf>
    <xf numFmtId="0" fontId="11" fillId="0" borderId="64" xfId="1" applyBorder="1" applyAlignment="1">
      <alignment horizontal="center" vertical="center" readingOrder="2"/>
    </xf>
    <xf numFmtId="0" fontId="9" fillId="0" borderId="65" xfId="1" applyFont="1" applyBorder="1" applyAlignment="1">
      <alignment horizontal="center" vertical="center" readingOrder="2"/>
    </xf>
    <xf numFmtId="0" fontId="11" fillId="0" borderId="60" xfId="1" applyBorder="1" applyAlignment="1">
      <alignment horizontal="center" vertical="center" readingOrder="2"/>
    </xf>
    <xf numFmtId="0" fontId="9" fillId="0" borderId="60" xfId="1" applyFont="1" applyBorder="1" applyAlignment="1">
      <alignment horizontal="center" vertical="center" readingOrder="2"/>
    </xf>
    <xf numFmtId="0" fontId="11" fillId="0" borderId="32" xfId="1" applyBorder="1" applyAlignment="1">
      <alignment horizontal="center" vertical="center" readingOrder="2"/>
    </xf>
    <xf numFmtId="0" fontId="12" fillId="0" borderId="0" xfId="1" applyFont="1" applyAlignment="1">
      <alignment horizontal="right" vertical="top" wrapText="1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 wrapText="1" readingOrder="2"/>
    </xf>
    <xf numFmtId="0" fontId="8" fillId="0" borderId="31" xfId="1" applyFont="1" applyBorder="1" applyAlignment="1">
      <alignment horizontal="center" vertical="center" wrapText="1" readingOrder="2"/>
    </xf>
    <xf numFmtId="0" fontId="8" fillId="0" borderId="37" xfId="1" applyFont="1" applyBorder="1" applyAlignment="1">
      <alignment horizontal="center" vertical="center" wrapText="1" readingOrder="2"/>
    </xf>
    <xf numFmtId="0" fontId="9" fillId="0" borderId="27" xfId="1" applyFont="1" applyBorder="1" applyAlignment="1">
      <alignment horizontal="center" vertical="center" readingOrder="2"/>
    </xf>
    <xf numFmtId="0" fontId="9" fillId="0" borderId="28" xfId="1" applyFont="1" applyBorder="1" applyAlignment="1">
      <alignment horizontal="center" vertical="center" readingOrder="2"/>
    </xf>
    <xf numFmtId="0" fontId="9" fillId="0" borderId="29" xfId="1" applyFont="1" applyBorder="1" applyAlignment="1">
      <alignment horizontal="center" vertical="center" readingOrder="2"/>
    </xf>
    <xf numFmtId="0" fontId="9" fillId="0" borderId="33" xfId="1" applyFont="1" applyBorder="1" applyAlignment="1">
      <alignment horizontal="center" vertical="center" readingOrder="2"/>
    </xf>
    <xf numFmtId="0" fontId="9" fillId="0" borderId="34" xfId="1" applyFont="1" applyBorder="1" applyAlignment="1">
      <alignment horizontal="center" vertical="center" readingOrder="2"/>
    </xf>
    <xf numFmtId="0" fontId="9" fillId="0" borderId="35" xfId="1" applyFont="1" applyBorder="1" applyAlignment="1">
      <alignment horizontal="center" vertical="center" readingOrder="2"/>
    </xf>
    <xf numFmtId="0" fontId="17" fillId="0" borderId="66" xfId="1" applyFont="1" applyBorder="1" applyAlignment="1">
      <alignment horizontal="center" vertical="center" wrapText="1" readingOrder="2"/>
    </xf>
    <xf numFmtId="0" fontId="17" fillId="0" borderId="32" xfId="1" applyFont="1" applyBorder="1" applyAlignment="1">
      <alignment horizontal="center" vertical="center" wrapText="1" readingOrder="2"/>
    </xf>
    <xf numFmtId="0" fontId="17" fillId="0" borderId="38" xfId="1" applyFont="1" applyBorder="1" applyAlignment="1">
      <alignment horizontal="center" vertical="center" wrapText="1" readingOrder="2"/>
    </xf>
    <xf numFmtId="0" fontId="9" fillId="0" borderId="32" xfId="1" applyFont="1" applyBorder="1" applyAlignment="1">
      <alignment horizontal="center" vertical="center" wrapText="1" readingOrder="2"/>
    </xf>
    <xf numFmtId="0" fontId="9" fillId="0" borderId="38" xfId="1" applyFont="1" applyBorder="1" applyAlignment="1">
      <alignment horizontal="center" vertical="center" wrapText="1" readingOrder="2"/>
    </xf>
    <xf numFmtId="0" fontId="9" fillId="0" borderId="36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 wrapText="1"/>
    </xf>
    <xf numFmtId="0" fontId="13" fillId="0" borderId="0" xfId="1" applyFont="1" applyAlignment="1">
      <alignment vertical="center"/>
    </xf>
    <xf numFmtId="0" fontId="9" fillId="0" borderId="30" xfId="1" applyFont="1" applyBorder="1" applyAlignment="1">
      <alignment horizontal="center" vertical="center" readingOrder="2"/>
    </xf>
    <xf numFmtId="0" fontId="10" fillId="0" borderId="27" xfId="1" applyFont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10" fillId="0" borderId="29" xfId="1" applyFont="1" applyBorder="1" applyAlignment="1">
      <alignment horizontal="center" vertical="center" readingOrder="2"/>
    </xf>
    <xf numFmtId="0" fontId="18" fillId="0" borderId="8" xfId="0" applyFont="1" applyFill="1" applyBorder="1" applyAlignment="1">
      <alignment horizontal="center" readingOrder="2"/>
    </xf>
    <xf numFmtId="0" fontId="18" fillId="0" borderId="12" xfId="0" applyFont="1" applyFill="1" applyBorder="1" applyAlignment="1">
      <alignment horizontal="center" readingOrder="2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F1989" totalsRowShown="0" headerRowDxfId="21">
  <autoFilter ref="A1:F1989" xr:uid="{00000000-0009-0000-0100-000001000000}"/>
  <tableColumns count="6">
    <tableColumn id="1" xr3:uid="{00000000-0010-0000-0000-000001000000}" name="م" dataDxfId="20"/>
    <tableColumn id="2" xr3:uid="{00000000-0010-0000-0000-000002000000}" name="رقم العضوية " dataDxfId="19"/>
    <tableColumn id="3" xr3:uid="{00000000-0010-0000-0000-000003000000}" name="الاسم" dataDxfId="18"/>
    <tableColumn id="4" xr3:uid="{00000000-0010-0000-0000-000004000000}" name="س" dataDxfId="17"/>
    <tableColumn id="5" xr3:uid="{00000000-0010-0000-0000-000005000000}" name="ط" dataDxfId="16"/>
    <tableColumn id="6" xr3:uid="{00000000-0010-0000-0000-000006000000}" name="ف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2"/>
  <sheetViews>
    <sheetView rightToLeft="1" topLeftCell="G1" zoomScale="160" zoomScaleNormal="160" workbookViewId="0">
      <selection activeCell="P2" sqref="P2"/>
    </sheetView>
  </sheetViews>
  <sheetFormatPr defaultRowHeight="15" x14ac:dyDescent="0.25"/>
  <cols>
    <col min="1" max="1" width="3.5703125" style="1" customWidth="1"/>
    <col min="2" max="2" width="7.7109375" style="1" customWidth="1"/>
    <col min="3" max="3" width="20.5703125" style="1" customWidth="1"/>
    <col min="4" max="4" width="7.5703125" style="2" customWidth="1"/>
    <col min="5" max="5" width="8.7109375" style="2" customWidth="1"/>
    <col min="6" max="6" width="9.42578125" style="2" customWidth="1"/>
    <col min="8" max="8" width="16.42578125" customWidth="1"/>
    <col min="9" max="9" width="3.28515625" customWidth="1"/>
    <col min="10" max="10" width="13.7109375" customWidth="1"/>
    <col min="11" max="11" width="6" customWidth="1"/>
    <col min="12" max="12" width="7.7109375" customWidth="1"/>
    <col min="13" max="13" width="2.7109375" customWidth="1"/>
    <col min="14" max="14" width="19.7109375" bestFit="1" customWidth="1"/>
  </cols>
  <sheetData>
    <row r="1" spans="1:15" ht="29.25" thickTop="1" thickBot="1" x14ac:dyDescent="0.3">
      <c r="A1" s="25" t="s">
        <v>4</v>
      </c>
      <c r="B1" s="26" t="s">
        <v>5</v>
      </c>
      <c r="C1" s="27" t="s">
        <v>6</v>
      </c>
      <c r="D1" s="28" t="s">
        <v>1</v>
      </c>
      <c r="E1" s="28" t="s">
        <v>2</v>
      </c>
      <c r="F1" s="64" t="s">
        <v>3</v>
      </c>
      <c r="G1" s="69" t="s">
        <v>1568</v>
      </c>
      <c r="H1" s="70" t="s">
        <v>1569</v>
      </c>
      <c r="J1" s="54" t="s">
        <v>1564</v>
      </c>
      <c r="K1" s="54" t="s">
        <v>1565</v>
      </c>
      <c r="L1" s="55" t="s">
        <v>1566</v>
      </c>
      <c r="O1" s="54">
        <f>SUM(O2:O9)</f>
        <v>914</v>
      </c>
    </row>
    <row r="2" spans="1:15" ht="21" thickTop="1" x14ac:dyDescent="0.25">
      <c r="A2" s="3">
        <f>IF(C2="","",SUBTOTAL(3,$C$2:C2))</f>
        <v>1</v>
      </c>
      <c r="B2" s="4" t="s">
        <v>947</v>
      </c>
      <c r="C2" s="5" t="s">
        <v>330</v>
      </c>
      <c r="D2" s="6">
        <v>0</v>
      </c>
      <c r="E2" s="106">
        <v>1</v>
      </c>
      <c r="F2" s="65">
        <v>1</v>
      </c>
      <c r="G2" s="66">
        <f>IF(AND(ISNUMBER(D2), ISNUMBER(E2), ISNUMBER(F2)), F2 + E2/24 + D2/576, "x")</f>
        <v>1.0416666666666667</v>
      </c>
      <c r="H2" s="67" t="str">
        <f t="shared" ref="H2:H65" si="0">IF(G2=0,"00",IF(G2="x","x",
IF(G2&lt;1,"أقل من فدان",
IF(G2&lt;3,"من 1 إلى أقل من 3 فدان",
IF(G2&lt;5,"من 3 إلى أقل من 5 فدان",
IF(G2&lt;10,"من 5 إلى أقل من 10 فدان",
IF(G2&lt;20,"من 10 إلى أقل من 20 فدان",
IF(G2&lt;=25,"من 20 إلى 25 فدان","أكثر من 25 فدان"))))))
))</f>
        <v>من 1 إلى أقل من 3 فدان</v>
      </c>
      <c r="I2" s="68"/>
      <c r="J2" s="56" t="s">
        <v>306</v>
      </c>
      <c r="K2" s="56">
        <v>1</v>
      </c>
      <c r="L2" s="57">
        <v>24</v>
      </c>
      <c r="N2" t="s">
        <v>1571</v>
      </c>
      <c r="O2" s="108">
        <f>COUNTIFS(H:H,N2)</f>
        <v>408</v>
      </c>
    </row>
    <row r="3" spans="1:15" ht="20.25" x14ac:dyDescent="0.25">
      <c r="A3" s="7">
        <f>IF(C3="","",SUBTOTAL(3,$C$2:C3))</f>
        <v>2</v>
      </c>
      <c r="B3" s="8" t="s">
        <v>948</v>
      </c>
      <c r="C3" s="9" t="s">
        <v>331</v>
      </c>
      <c r="D3" s="10">
        <v>17</v>
      </c>
      <c r="E3" s="107">
        <v>14</v>
      </c>
      <c r="F3" s="12">
        <v>1</v>
      </c>
      <c r="G3" s="66">
        <f t="shared" ref="G3:G66" si="1">IF(AND(ISNUMBER(D3), ISNUMBER(E3), ISNUMBER(F3)), F3 + E3/24 + D3/576, "x")</f>
        <v>1.6128472222222223</v>
      </c>
      <c r="H3" s="67" t="str">
        <f t="shared" si="0"/>
        <v>من 1 إلى أقل من 3 فدان</v>
      </c>
      <c r="I3" s="68"/>
      <c r="J3" s="58" t="s">
        <v>307</v>
      </c>
      <c r="K3" s="59">
        <v>24</v>
      </c>
      <c r="L3" s="60">
        <v>72</v>
      </c>
      <c r="N3" t="s">
        <v>1572</v>
      </c>
      <c r="O3" s="108">
        <f t="shared" ref="O3:O8" si="2">COUNTIFS(H:H,N3)</f>
        <v>85</v>
      </c>
    </row>
    <row r="4" spans="1:15" ht="20.25" customHeight="1" x14ac:dyDescent="0.25">
      <c r="A4" s="7">
        <f>IF(C4="","",SUBTOTAL(3,$C$2:C4))</f>
        <v>3</v>
      </c>
      <c r="B4" s="8" t="s">
        <v>949</v>
      </c>
      <c r="C4" s="9" t="s">
        <v>332</v>
      </c>
      <c r="D4" s="10">
        <v>19</v>
      </c>
      <c r="E4" s="107">
        <v>5</v>
      </c>
      <c r="F4" s="12">
        <v>2</v>
      </c>
      <c r="G4" s="66">
        <f t="shared" si="1"/>
        <v>2.2413194444444446</v>
      </c>
      <c r="H4" s="67" t="str">
        <f t="shared" si="0"/>
        <v>من 1 إلى أقل من 3 فدان</v>
      </c>
      <c r="I4" s="68"/>
      <c r="J4" s="58" t="s">
        <v>308</v>
      </c>
      <c r="K4" s="59">
        <v>72</v>
      </c>
      <c r="L4" s="60">
        <v>120</v>
      </c>
      <c r="N4" t="s">
        <v>314</v>
      </c>
      <c r="O4" s="108">
        <f t="shared" si="2"/>
        <v>402</v>
      </c>
    </row>
    <row r="5" spans="1:15" ht="20.25" customHeight="1" x14ac:dyDescent="0.25">
      <c r="A5" s="7">
        <f>IF(C5="","",SUBTOTAL(3,$C$2:C5))</f>
        <v>4</v>
      </c>
      <c r="B5" s="8" t="s">
        <v>950</v>
      </c>
      <c r="C5" s="9" t="s">
        <v>333</v>
      </c>
      <c r="D5" s="10">
        <v>22</v>
      </c>
      <c r="E5" s="107">
        <v>13</v>
      </c>
      <c r="F5" s="12">
        <v>4</v>
      </c>
      <c r="G5" s="66">
        <f t="shared" si="1"/>
        <v>4.5798611111111116</v>
      </c>
      <c r="H5" s="67" t="str">
        <f t="shared" si="0"/>
        <v>من 3 إلى أقل من 5 فدان</v>
      </c>
      <c r="I5" s="68"/>
      <c r="J5" s="58" t="s">
        <v>309</v>
      </c>
      <c r="K5" s="59">
        <v>120</v>
      </c>
      <c r="L5" s="60">
        <v>240</v>
      </c>
      <c r="N5" t="s">
        <v>1573</v>
      </c>
      <c r="O5" s="108">
        <f t="shared" si="2"/>
        <v>17</v>
      </c>
    </row>
    <row r="6" spans="1:15" ht="20.25" x14ac:dyDescent="0.25">
      <c r="A6" s="7">
        <f>IF(C6="","",SUBTOTAL(3,$C$2:C6))</f>
        <v>5</v>
      </c>
      <c r="B6" s="8" t="s">
        <v>951</v>
      </c>
      <c r="C6" s="9" t="s">
        <v>334</v>
      </c>
      <c r="D6" s="10">
        <v>9</v>
      </c>
      <c r="E6" s="11">
        <v>15</v>
      </c>
      <c r="F6" s="12">
        <v>0</v>
      </c>
      <c r="G6" s="66">
        <f t="shared" si="1"/>
        <v>0.640625</v>
      </c>
      <c r="H6" s="67" t="str">
        <f t="shared" si="0"/>
        <v>أقل من فدان</v>
      </c>
      <c r="I6" s="68"/>
      <c r="J6" s="58" t="s">
        <v>310</v>
      </c>
      <c r="K6" s="59">
        <v>240</v>
      </c>
      <c r="L6" s="60">
        <v>360</v>
      </c>
      <c r="N6" t="s">
        <v>1574</v>
      </c>
      <c r="O6" s="108">
        <f t="shared" si="2"/>
        <v>2</v>
      </c>
    </row>
    <row r="7" spans="1:15" ht="20.25" x14ac:dyDescent="0.25">
      <c r="A7" s="7">
        <f>IF(C7="","",SUBTOTAL(3,$C$2:C7))</f>
        <v>6</v>
      </c>
      <c r="B7" s="8" t="s">
        <v>952</v>
      </c>
      <c r="C7" s="9" t="s">
        <v>335</v>
      </c>
      <c r="D7" s="10">
        <v>12</v>
      </c>
      <c r="E7" s="11">
        <v>21</v>
      </c>
      <c r="F7" s="12">
        <v>0</v>
      </c>
      <c r="G7" s="66">
        <f t="shared" si="1"/>
        <v>0.89583333333333337</v>
      </c>
      <c r="H7" s="67" t="str">
        <f t="shared" si="0"/>
        <v>أقل من فدان</v>
      </c>
      <c r="I7" s="68"/>
      <c r="J7" s="58" t="s">
        <v>311</v>
      </c>
      <c r="K7" s="59">
        <v>360</v>
      </c>
      <c r="L7" s="60">
        <v>480</v>
      </c>
      <c r="N7" s="109"/>
      <c r="O7" s="108"/>
    </row>
    <row r="8" spans="1:15" ht="20.25" x14ac:dyDescent="0.25">
      <c r="A8" s="7">
        <f>IF(C8="","",SUBTOTAL(3,$C$2:C8))</f>
        <v>7</v>
      </c>
      <c r="B8" s="8" t="s">
        <v>953</v>
      </c>
      <c r="C8" s="9" t="s">
        <v>336</v>
      </c>
      <c r="D8" s="10">
        <v>16</v>
      </c>
      <c r="E8" s="11">
        <v>2</v>
      </c>
      <c r="F8" s="12">
        <v>4</v>
      </c>
      <c r="G8" s="66">
        <f t="shared" si="1"/>
        <v>4.1111111111111107</v>
      </c>
      <c r="H8" s="67" t="str">
        <f t="shared" si="0"/>
        <v>من 3 إلى أقل من 5 فدان</v>
      </c>
      <c r="I8" s="68"/>
      <c r="J8" s="58" t="s">
        <v>312</v>
      </c>
      <c r="K8" s="59">
        <v>480</v>
      </c>
      <c r="L8" s="60">
        <v>600</v>
      </c>
      <c r="O8" s="108"/>
    </row>
    <row r="9" spans="1:15" ht="21" thickBot="1" x14ac:dyDescent="0.3">
      <c r="A9" s="7">
        <f>IF(C9="","",SUBTOTAL(3,$C$2:C9))</f>
        <v>8</v>
      </c>
      <c r="B9" s="8" t="s">
        <v>954</v>
      </c>
      <c r="C9" s="9" t="s">
        <v>337</v>
      </c>
      <c r="D9" s="10">
        <v>13</v>
      </c>
      <c r="E9" s="11">
        <v>23</v>
      </c>
      <c r="F9" s="12">
        <v>3</v>
      </c>
      <c r="G9" s="66">
        <f t="shared" si="1"/>
        <v>3.9809027777777781</v>
      </c>
      <c r="H9" s="67" t="str">
        <f t="shared" si="0"/>
        <v>من 3 إلى أقل من 5 فدان</v>
      </c>
      <c r="I9" s="68"/>
      <c r="J9" s="61" t="s">
        <v>1567</v>
      </c>
      <c r="K9" s="62">
        <v>600</v>
      </c>
      <c r="L9" s="63">
        <f>24*30</f>
        <v>720</v>
      </c>
    </row>
    <row r="10" spans="1:15" ht="21" thickTop="1" x14ac:dyDescent="0.25">
      <c r="A10" s="7">
        <f>IF(C10="","",SUBTOTAL(3,$C$2:C10))</f>
        <v>9</v>
      </c>
      <c r="B10" s="8" t="s">
        <v>955</v>
      </c>
      <c r="C10" s="9" t="s">
        <v>338</v>
      </c>
      <c r="D10" s="10">
        <v>12</v>
      </c>
      <c r="E10" s="11">
        <v>5</v>
      </c>
      <c r="F10" s="12">
        <v>0</v>
      </c>
      <c r="G10" s="66">
        <f t="shared" si="1"/>
        <v>0.22916666666666669</v>
      </c>
      <c r="H10" s="67" t="str">
        <f t="shared" si="0"/>
        <v>أقل من فدان</v>
      </c>
      <c r="I10" s="68"/>
    </row>
    <row r="11" spans="1:15" ht="20.25" x14ac:dyDescent="0.25">
      <c r="A11" s="7">
        <f>IF(C11="","",SUBTOTAL(3,$C$2:C11))</f>
        <v>10</v>
      </c>
      <c r="B11" s="8" t="s">
        <v>956</v>
      </c>
      <c r="C11" s="9" t="s">
        <v>339</v>
      </c>
      <c r="D11" s="10">
        <v>12</v>
      </c>
      <c r="E11" s="11">
        <v>15</v>
      </c>
      <c r="F11" s="12">
        <v>0</v>
      </c>
      <c r="G11" s="66">
        <f t="shared" si="1"/>
        <v>0.64583333333333337</v>
      </c>
      <c r="H11" s="67" t="str">
        <f t="shared" si="0"/>
        <v>أقل من فدان</v>
      </c>
      <c r="I11" s="68"/>
    </row>
    <row r="12" spans="1:15" ht="20.25" x14ac:dyDescent="0.25">
      <c r="A12" s="7">
        <f>IF(C12="","",SUBTOTAL(3,$C$2:C12))</f>
        <v>11</v>
      </c>
      <c r="B12" s="8" t="s">
        <v>957</v>
      </c>
      <c r="C12" s="9" t="s">
        <v>340</v>
      </c>
      <c r="D12" s="10">
        <v>18</v>
      </c>
      <c r="E12" s="11">
        <v>20</v>
      </c>
      <c r="F12" s="12">
        <v>1</v>
      </c>
      <c r="G12" s="66">
        <f t="shared" si="1"/>
        <v>1.8645833333333335</v>
      </c>
      <c r="H12" s="67" t="str">
        <f t="shared" si="0"/>
        <v>من 1 إلى أقل من 3 فدان</v>
      </c>
      <c r="I12" s="68"/>
    </row>
    <row r="13" spans="1:15" ht="20.25" x14ac:dyDescent="0.25">
      <c r="A13" s="7">
        <f>IF(C13="","",SUBTOTAL(3,$C$2:C13))</f>
        <v>12</v>
      </c>
      <c r="B13" s="8" t="s">
        <v>958</v>
      </c>
      <c r="C13" s="9" t="s">
        <v>341</v>
      </c>
      <c r="D13" s="10">
        <v>21</v>
      </c>
      <c r="E13" s="11">
        <v>5</v>
      </c>
      <c r="F13" s="12">
        <v>1</v>
      </c>
      <c r="G13" s="66">
        <f t="shared" si="1"/>
        <v>1.2447916666666665</v>
      </c>
      <c r="H13" s="67" t="str">
        <f t="shared" si="0"/>
        <v>من 1 إلى أقل من 3 فدان</v>
      </c>
      <c r="I13" s="68"/>
    </row>
    <row r="14" spans="1:15" ht="20.25" x14ac:dyDescent="0.25">
      <c r="A14" s="7">
        <f>IF(C14="","",SUBTOTAL(3,$C$2:C14))</f>
        <v>13</v>
      </c>
      <c r="B14" s="8" t="s">
        <v>959</v>
      </c>
      <c r="C14" s="9" t="s">
        <v>342</v>
      </c>
      <c r="D14" s="10">
        <v>10</v>
      </c>
      <c r="E14" s="11">
        <v>19</v>
      </c>
      <c r="F14" s="12">
        <v>6</v>
      </c>
      <c r="G14" s="66">
        <f t="shared" si="1"/>
        <v>6.8090277777777777</v>
      </c>
      <c r="H14" s="67" t="str">
        <f t="shared" si="0"/>
        <v>من 5 إلى أقل من 10 فدان</v>
      </c>
      <c r="I14" s="68"/>
    </row>
    <row r="15" spans="1:15" ht="20.25" x14ac:dyDescent="0.25">
      <c r="A15" s="7">
        <f>IF(C15="","",SUBTOTAL(3,$C$2:C15))</f>
        <v>14</v>
      </c>
      <c r="B15" s="8" t="s">
        <v>960</v>
      </c>
      <c r="C15" s="9" t="s">
        <v>343</v>
      </c>
      <c r="D15" s="10">
        <v>17</v>
      </c>
      <c r="E15" s="11">
        <v>3</v>
      </c>
      <c r="F15" s="12">
        <v>3</v>
      </c>
      <c r="G15" s="66">
        <f t="shared" si="1"/>
        <v>3.1545138888888888</v>
      </c>
      <c r="H15" s="67" t="str">
        <f t="shared" si="0"/>
        <v>من 3 إلى أقل من 5 فدان</v>
      </c>
      <c r="I15" s="68"/>
    </row>
    <row r="16" spans="1:15" ht="20.25" x14ac:dyDescent="0.25">
      <c r="A16" s="7">
        <f>IF(C16="","",SUBTOTAL(3,$C$2:C16))</f>
        <v>15</v>
      </c>
      <c r="B16" s="8" t="s">
        <v>961</v>
      </c>
      <c r="C16" s="9" t="s">
        <v>344</v>
      </c>
      <c r="D16" s="10">
        <v>0</v>
      </c>
      <c r="E16" s="11">
        <v>1</v>
      </c>
      <c r="F16" s="12">
        <v>4</v>
      </c>
      <c r="G16" s="66">
        <f t="shared" si="1"/>
        <v>4.041666666666667</v>
      </c>
      <c r="H16" s="67" t="str">
        <f t="shared" si="0"/>
        <v>من 3 إلى أقل من 5 فدان</v>
      </c>
      <c r="I16" s="68"/>
    </row>
    <row r="17" spans="1:9" ht="20.25" customHeight="1" x14ac:dyDescent="0.25">
      <c r="A17" s="7">
        <f>IF(C17="","",SUBTOTAL(3,$C$2:C17))</f>
        <v>16</v>
      </c>
      <c r="B17" s="8" t="s">
        <v>962</v>
      </c>
      <c r="C17" s="9" t="s">
        <v>345</v>
      </c>
      <c r="D17" s="10">
        <v>17</v>
      </c>
      <c r="E17" s="11">
        <v>20</v>
      </c>
      <c r="F17" s="12">
        <v>2</v>
      </c>
      <c r="G17" s="66">
        <f t="shared" si="1"/>
        <v>2.8628472222222223</v>
      </c>
      <c r="H17" s="67" t="str">
        <f t="shared" si="0"/>
        <v>من 1 إلى أقل من 3 فدان</v>
      </c>
      <c r="I17" s="68"/>
    </row>
    <row r="18" spans="1:9" ht="20.25" customHeight="1" x14ac:dyDescent="0.25">
      <c r="A18" s="7">
        <f>IF(C18="","",SUBTOTAL(3,$C$2:C18))</f>
        <v>17</v>
      </c>
      <c r="B18" s="8" t="s">
        <v>963</v>
      </c>
      <c r="C18" s="9" t="s">
        <v>346</v>
      </c>
      <c r="D18" s="10">
        <v>12</v>
      </c>
      <c r="E18" s="11">
        <v>20</v>
      </c>
      <c r="F18" s="12">
        <v>6</v>
      </c>
      <c r="G18" s="66">
        <f t="shared" si="1"/>
        <v>6.8541666666666661</v>
      </c>
      <c r="H18" s="67" t="str">
        <f t="shared" si="0"/>
        <v>من 5 إلى أقل من 10 فدان</v>
      </c>
      <c r="I18" s="68"/>
    </row>
    <row r="19" spans="1:9" ht="20.25" x14ac:dyDescent="0.25">
      <c r="A19" s="7">
        <f>IF(C19="","",SUBTOTAL(3,$C$2:C19))</f>
        <v>18</v>
      </c>
      <c r="B19" s="8" t="s">
        <v>964</v>
      </c>
      <c r="C19" s="9" t="s">
        <v>347</v>
      </c>
      <c r="D19" s="10">
        <v>14</v>
      </c>
      <c r="E19" s="11">
        <v>20</v>
      </c>
      <c r="F19" s="12">
        <v>0</v>
      </c>
      <c r="G19" s="66">
        <f t="shared" si="1"/>
        <v>0.85763888888888895</v>
      </c>
      <c r="H19" s="67" t="str">
        <f t="shared" si="0"/>
        <v>أقل من فدان</v>
      </c>
      <c r="I19" s="68"/>
    </row>
    <row r="20" spans="1:9" ht="20.25" x14ac:dyDescent="0.25">
      <c r="A20" s="7">
        <f>IF(C20="","",SUBTOTAL(3,$C$2:C20))</f>
        <v>19</v>
      </c>
      <c r="B20" s="8" t="s">
        <v>965</v>
      </c>
      <c r="C20" s="9" t="s">
        <v>348</v>
      </c>
      <c r="D20" s="10">
        <v>10</v>
      </c>
      <c r="E20" s="11">
        <v>15</v>
      </c>
      <c r="F20" s="12">
        <v>1</v>
      </c>
      <c r="G20" s="66">
        <f t="shared" si="1"/>
        <v>1.6423611111111112</v>
      </c>
      <c r="H20" s="67" t="str">
        <f t="shared" si="0"/>
        <v>من 1 إلى أقل من 3 فدان</v>
      </c>
      <c r="I20" s="68"/>
    </row>
    <row r="21" spans="1:9" ht="20.25" x14ac:dyDescent="0.25">
      <c r="A21" s="7">
        <f>IF(C21="","",SUBTOTAL(3,$C$2:C21))</f>
        <v>20</v>
      </c>
      <c r="B21" s="8" t="s">
        <v>966</v>
      </c>
      <c r="C21" s="9" t="s">
        <v>349</v>
      </c>
      <c r="D21" s="10">
        <v>0</v>
      </c>
      <c r="E21" s="11">
        <v>1</v>
      </c>
      <c r="F21" s="12">
        <v>1</v>
      </c>
      <c r="G21" s="66">
        <f t="shared" si="1"/>
        <v>1.0416666666666667</v>
      </c>
      <c r="H21" s="67" t="str">
        <f t="shared" si="0"/>
        <v>من 1 إلى أقل من 3 فدان</v>
      </c>
      <c r="I21" s="68"/>
    </row>
    <row r="22" spans="1:9" ht="20.25" x14ac:dyDescent="0.25">
      <c r="A22" s="7">
        <f>IF(C22="","",SUBTOTAL(3,$C$2:C22))</f>
        <v>21</v>
      </c>
      <c r="B22" s="8" t="s">
        <v>967</v>
      </c>
      <c r="C22" s="9" t="s">
        <v>350</v>
      </c>
      <c r="D22" s="10">
        <v>9</v>
      </c>
      <c r="E22" s="11">
        <v>5</v>
      </c>
      <c r="F22" s="12">
        <v>3</v>
      </c>
      <c r="G22" s="66">
        <f t="shared" si="1"/>
        <v>3.2239583333333335</v>
      </c>
      <c r="H22" s="67" t="str">
        <f t="shared" si="0"/>
        <v>من 3 إلى أقل من 5 فدان</v>
      </c>
      <c r="I22" s="68"/>
    </row>
    <row r="23" spans="1:9" ht="20.25" x14ac:dyDescent="0.25">
      <c r="A23" s="7">
        <f>IF(C23="","",SUBTOTAL(3,$C$2:C23))</f>
        <v>22</v>
      </c>
      <c r="B23" s="8" t="s">
        <v>968</v>
      </c>
      <c r="C23" s="9" t="s">
        <v>351</v>
      </c>
      <c r="D23" s="10">
        <v>23</v>
      </c>
      <c r="E23" s="11">
        <v>3</v>
      </c>
      <c r="F23" s="12">
        <v>9</v>
      </c>
      <c r="G23" s="66">
        <f t="shared" si="1"/>
        <v>9.1649305555555554</v>
      </c>
      <c r="H23" s="67" t="str">
        <f t="shared" si="0"/>
        <v>من 5 إلى أقل من 10 فدان</v>
      </c>
      <c r="I23" s="68"/>
    </row>
    <row r="24" spans="1:9" ht="20.25" x14ac:dyDescent="0.25">
      <c r="A24" s="7">
        <f>IF(C24="","",SUBTOTAL(3,$C$2:C24))</f>
        <v>23</v>
      </c>
      <c r="B24" s="8" t="s">
        <v>969</v>
      </c>
      <c r="C24" s="9" t="s">
        <v>352</v>
      </c>
      <c r="D24" s="10">
        <v>15</v>
      </c>
      <c r="E24" s="11">
        <v>23</v>
      </c>
      <c r="F24" s="12">
        <v>2</v>
      </c>
      <c r="G24" s="66">
        <f t="shared" si="1"/>
        <v>2.984375</v>
      </c>
      <c r="H24" s="67" t="str">
        <f t="shared" si="0"/>
        <v>من 1 إلى أقل من 3 فدان</v>
      </c>
      <c r="I24" s="68"/>
    </row>
    <row r="25" spans="1:9" ht="20.25" x14ac:dyDescent="0.25">
      <c r="A25" s="7">
        <f>IF(C25="","",SUBTOTAL(3,$C$2:C25))</f>
        <v>24</v>
      </c>
      <c r="B25" s="8" t="s">
        <v>970</v>
      </c>
      <c r="C25" s="9" t="s">
        <v>353</v>
      </c>
      <c r="D25" s="10">
        <v>4</v>
      </c>
      <c r="E25" s="11">
        <v>20</v>
      </c>
      <c r="F25" s="12">
        <v>2</v>
      </c>
      <c r="G25" s="66">
        <f t="shared" si="1"/>
        <v>2.8402777777777781</v>
      </c>
      <c r="H25" s="67" t="str">
        <f t="shared" si="0"/>
        <v>من 1 إلى أقل من 3 فدان</v>
      </c>
      <c r="I25" s="68"/>
    </row>
    <row r="26" spans="1:9" ht="20.25" x14ac:dyDescent="0.25">
      <c r="A26" s="7">
        <f>IF(C26="","",SUBTOTAL(3,$C$2:C26))</f>
        <v>25</v>
      </c>
      <c r="B26" s="8" t="s">
        <v>971</v>
      </c>
      <c r="C26" s="9" t="s">
        <v>354</v>
      </c>
      <c r="D26" s="10">
        <v>23</v>
      </c>
      <c r="E26" s="11">
        <v>22</v>
      </c>
      <c r="F26" s="12">
        <v>0</v>
      </c>
      <c r="G26" s="66">
        <f t="shared" si="1"/>
        <v>0.95659722222222221</v>
      </c>
      <c r="H26" s="67" t="str">
        <f t="shared" si="0"/>
        <v>أقل من فدان</v>
      </c>
      <c r="I26" s="68"/>
    </row>
    <row r="27" spans="1:9" ht="20.25" x14ac:dyDescent="0.25">
      <c r="A27" s="7">
        <f>IF(C27="","",SUBTOTAL(3,$C$2:C27))</f>
        <v>26</v>
      </c>
      <c r="B27" s="8" t="s">
        <v>972</v>
      </c>
      <c r="C27" s="9" t="s">
        <v>355</v>
      </c>
      <c r="D27" s="10">
        <v>23</v>
      </c>
      <c r="E27" s="11">
        <v>12</v>
      </c>
      <c r="F27" s="12">
        <v>4</v>
      </c>
      <c r="G27" s="66">
        <f t="shared" si="1"/>
        <v>4.5399305555555554</v>
      </c>
      <c r="H27" s="67" t="str">
        <f t="shared" si="0"/>
        <v>من 3 إلى أقل من 5 فدان</v>
      </c>
      <c r="I27" s="68"/>
    </row>
    <row r="28" spans="1:9" ht="20.25" x14ac:dyDescent="0.25">
      <c r="A28" s="7">
        <f>IF(C28="","",SUBTOTAL(3,$C$2:C28))</f>
        <v>27</v>
      </c>
      <c r="B28" s="8" t="s">
        <v>973</v>
      </c>
      <c r="C28" s="9" t="s">
        <v>356</v>
      </c>
      <c r="D28" s="10">
        <v>0</v>
      </c>
      <c r="E28" s="11">
        <v>15</v>
      </c>
      <c r="F28" s="12">
        <v>0</v>
      </c>
      <c r="G28" s="66">
        <f t="shared" si="1"/>
        <v>0.625</v>
      </c>
      <c r="H28" s="67" t="str">
        <f t="shared" si="0"/>
        <v>أقل من فدان</v>
      </c>
      <c r="I28" s="68"/>
    </row>
    <row r="29" spans="1:9" ht="20.25" x14ac:dyDescent="0.25">
      <c r="A29" s="7">
        <f>IF(C29="","",SUBTOTAL(3,$C$2:C29))</f>
        <v>28</v>
      </c>
      <c r="B29" s="8" t="s">
        <v>974</v>
      </c>
      <c r="C29" s="9" t="s">
        <v>357</v>
      </c>
      <c r="D29" s="10">
        <v>18</v>
      </c>
      <c r="E29" s="11">
        <v>1</v>
      </c>
      <c r="F29" s="12">
        <v>1</v>
      </c>
      <c r="G29" s="66">
        <f t="shared" si="1"/>
        <v>1.0729166666666667</v>
      </c>
      <c r="H29" s="67" t="str">
        <f t="shared" si="0"/>
        <v>من 1 إلى أقل من 3 فدان</v>
      </c>
      <c r="I29" s="68"/>
    </row>
    <row r="30" spans="1:9" ht="20.25" x14ac:dyDescent="0.25">
      <c r="A30" s="7">
        <f>IF(C30="","",SUBTOTAL(3,$C$2:C30))</f>
        <v>29</v>
      </c>
      <c r="B30" s="8" t="s">
        <v>975</v>
      </c>
      <c r="C30" s="9" t="s">
        <v>358</v>
      </c>
      <c r="D30" s="10">
        <v>18</v>
      </c>
      <c r="E30" s="11">
        <v>10</v>
      </c>
      <c r="F30" s="12">
        <v>2</v>
      </c>
      <c r="G30" s="66">
        <f t="shared" si="1"/>
        <v>2.4479166666666665</v>
      </c>
      <c r="H30" s="67" t="str">
        <f t="shared" si="0"/>
        <v>من 1 إلى أقل من 3 فدان</v>
      </c>
      <c r="I30" s="68"/>
    </row>
    <row r="31" spans="1:9" ht="20.25" x14ac:dyDescent="0.25">
      <c r="A31" s="7">
        <f>IF(C31="","",SUBTOTAL(3,$C$2:C31))</f>
        <v>30</v>
      </c>
      <c r="B31" s="8" t="s">
        <v>976</v>
      </c>
      <c r="C31" s="9" t="s">
        <v>359</v>
      </c>
      <c r="D31" s="10">
        <v>18</v>
      </c>
      <c r="E31" s="11">
        <v>19</v>
      </c>
      <c r="F31" s="12">
        <v>0</v>
      </c>
      <c r="G31" s="66">
        <f t="shared" si="1"/>
        <v>0.82291666666666663</v>
      </c>
      <c r="H31" s="67" t="str">
        <f t="shared" si="0"/>
        <v>أقل من فدان</v>
      </c>
      <c r="I31" s="68"/>
    </row>
    <row r="32" spans="1:9" ht="20.25" x14ac:dyDescent="0.25">
      <c r="A32" s="7">
        <f>IF(C32="","",SUBTOTAL(3,$C$2:C32))</f>
        <v>31</v>
      </c>
      <c r="B32" s="8" t="s">
        <v>977</v>
      </c>
      <c r="C32" s="9" t="s">
        <v>360</v>
      </c>
      <c r="D32" s="10">
        <v>12</v>
      </c>
      <c r="E32" s="11">
        <v>20</v>
      </c>
      <c r="F32" s="12">
        <v>1</v>
      </c>
      <c r="G32" s="66">
        <f t="shared" si="1"/>
        <v>1.8541666666666667</v>
      </c>
      <c r="H32" s="67" t="str">
        <f t="shared" si="0"/>
        <v>من 1 إلى أقل من 3 فدان</v>
      </c>
      <c r="I32" s="68"/>
    </row>
    <row r="33" spans="1:9" ht="20.25" x14ac:dyDescent="0.25">
      <c r="A33" s="7">
        <f>IF(C33="","",SUBTOTAL(3,$C$2:C33))</f>
        <v>32</v>
      </c>
      <c r="B33" s="8" t="s">
        <v>978</v>
      </c>
      <c r="C33" s="9" t="s">
        <v>361</v>
      </c>
      <c r="D33" s="10">
        <v>14</v>
      </c>
      <c r="E33" s="11">
        <v>17</v>
      </c>
      <c r="F33" s="12">
        <v>2</v>
      </c>
      <c r="G33" s="66">
        <f t="shared" si="1"/>
        <v>2.7326388888888888</v>
      </c>
      <c r="H33" s="67" t="str">
        <f t="shared" si="0"/>
        <v>من 1 إلى أقل من 3 فدان</v>
      </c>
      <c r="I33" s="68"/>
    </row>
    <row r="34" spans="1:9" ht="20.25" x14ac:dyDescent="0.25">
      <c r="A34" s="7">
        <f>IF(C34="","",SUBTOTAL(3,$C$2:C34))</f>
        <v>33</v>
      </c>
      <c r="B34" s="8" t="s">
        <v>979</v>
      </c>
      <c r="C34" s="9" t="s">
        <v>362</v>
      </c>
      <c r="D34" s="10">
        <v>0</v>
      </c>
      <c r="E34" s="11">
        <v>20</v>
      </c>
      <c r="F34" s="12">
        <v>0</v>
      </c>
      <c r="G34" s="66">
        <f t="shared" si="1"/>
        <v>0.83333333333333337</v>
      </c>
      <c r="H34" s="67" t="str">
        <f t="shared" si="0"/>
        <v>أقل من فدان</v>
      </c>
      <c r="I34" s="68"/>
    </row>
    <row r="35" spans="1:9" ht="20.25" x14ac:dyDescent="0.25">
      <c r="A35" s="7">
        <f>IF(C35="","",SUBTOTAL(3,$C$2:C35))</f>
        <v>34</v>
      </c>
      <c r="B35" s="8" t="s">
        <v>980</v>
      </c>
      <c r="C35" s="9" t="s">
        <v>363</v>
      </c>
      <c r="D35" s="10">
        <v>0</v>
      </c>
      <c r="E35" s="11">
        <v>0</v>
      </c>
      <c r="F35" s="12">
        <v>5</v>
      </c>
      <c r="G35" s="66">
        <f t="shared" si="1"/>
        <v>5</v>
      </c>
      <c r="H35" s="67" t="str">
        <f t="shared" si="0"/>
        <v>من 5 إلى أقل من 10 فدان</v>
      </c>
      <c r="I35" s="68"/>
    </row>
    <row r="36" spans="1:9" ht="20.25" x14ac:dyDescent="0.25">
      <c r="A36" s="13">
        <f>IF(C36="","",SUBTOTAL(3,$C$2:C36))</f>
        <v>35</v>
      </c>
      <c r="B36" s="14" t="s">
        <v>981</v>
      </c>
      <c r="C36" s="15" t="s">
        <v>364</v>
      </c>
      <c r="D36" s="16">
        <v>4</v>
      </c>
      <c r="E36" s="16">
        <v>8</v>
      </c>
      <c r="F36" s="17">
        <v>2</v>
      </c>
      <c r="G36" s="66">
        <f t="shared" si="1"/>
        <v>2.3402777777777781</v>
      </c>
      <c r="H36" s="67" t="str">
        <f t="shared" si="0"/>
        <v>من 1 إلى أقل من 3 فدان</v>
      </c>
      <c r="I36" s="68"/>
    </row>
    <row r="37" spans="1:9" ht="20.25" x14ac:dyDescent="0.25">
      <c r="A37" s="7">
        <f>IF(C37="","",SUBTOTAL(3,$C$2:C37))</f>
        <v>36</v>
      </c>
      <c r="B37" s="8" t="s">
        <v>982</v>
      </c>
      <c r="C37" s="9" t="s">
        <v>365</v>
      </c>
      <c r="D37" s="10">
        <v>8</v>
      </c>
      <c r="E37" s="11">
        <v>13</v>
      </c>
      <c r="F37" s="12">
        <v>1</v>
      </c>
      <c r="G37" s="66">
        <f t="shared" si="1"/>
        <v>1.5555555555555554</v>
      </c>
      <c r="H37" s="67" t="str">
        <f t="shared" si="0"/>
        <v>من 1 إلى أقل من 3 فدان</v>
      </c>
      <c r="I37" s="68"/>
    </row>
    <row r="38" spans="1:9" ht="20.25" x14ac:dyDescent="0.25">
      <c r="A38" s="7">
        <f>IF(C38="","",SUBTOTAL(3,$C$2:C38))</f>
        <v>37</v>
      </c>
      <c r="B38" s="8" t="s">
        <v>983</v>
      </c>
      <c r="C38" s="9" t="s">
        <v>366</v>
      </c>
      <c r="D38" s="10">
        <v>11</v>
      </c>
      <c r="E38" s="11">
        <v>4</v>
      </c>
      <c r="F38" s="12">
        <v>1</v>
      </c>
      <c r="G38" s="66">
        <f t="shared" si="1"/>
        <v>1.1857638888888891</v>
      </c>
      <c r="H38" s="67" t="str">
        <f t="shared" si="0"/>
        <v>من 1 إلى أقل من 3 فدان</v>
      </c>
      <c r="I38" s="68"/>
    </row>
    <row r="39" spans="1:9" ht="20.25" x14ac:dyDescent="0.25">
      <c r="A39" s="7">
        <f>IF(C39="","",SUBTOTAL(3,$C$2:C39))</f>
        <v>38</v>
      </c>
      <c r="B39" s="8" t="s">
        <v>984</v>
      </c>
      <c r="C39" s="9" t="s">
        <v>367</v>
      </c>
      <c r="D39" s="10">
        <v>9</v>
      </c>
      <c r="E39" s="11">
        <v>12</v>
      </c>
      <c r="F39" s="12">
        <v>13</v>
      </c>
      <c r="G39" s="66">
        <f t="shared" si="1"/>
        <v>13.515625</v>
      </c>
      <c r="H39" s="67" t="str">
        <f t="shared" si="0"/>
        <v>من 10 إلى أقل من 20 فدان</v>
      </c>
      <c r="I39" s="68"/>
    </row>
    <row r="40" spans="1:9" ht="20.25" x14ac:dyDescent="0.25">
      <c r="A40" s="7">
        <f>IF(C40="","",SUBTOTAL(3,$C$2:C40))</f>
        <v>39</v>
      </c>
      <c r="B40" s="8" t="s">
        <v>985</v>
      </c>
      <c r="C40" s="9" t="s">
        <v>368</v>
      </c>
      <c r="D40" s="10">
        <v>1</v>
      </c>
      <c r="E40" s="11">
        <v>8</v>
      </c>
      <c r="F40" s="12">
        <v>2</v>
      </c>
      <c r="G40" s="66">
        <f t="shared" si="1"/>
        <v>2.3350694444444446</v>
      </c>
      <c r="H40" s="67" t="str">
        <f t="shared" si="0"/>
        <v>من 1 إلى أقل من 3 فدان</v>
      </c>
      <c r="I40" s="68"/>
    </row>
    <row r="41" spans="1:9" ht="20.25" x14ac:dyDescent="0.25">
      <c r="A41" s="7">
        <f>IF(C41="","",SUBTOTAL(3,$C$2:C41))</f>
        <v>40</v>
      </c>
      <c r="B41" s="8" t="s">
        <v>986</v>
      </c>
      <c r="C41" s="9" t="s">
        <v>369</v>
      </c>
      <c r="D41" s="10">
        <v>17</v>
      </c>
      <c r="E41" s="11">
        <v>10</v>
      </c>
      <c r="F41" s="12">
        <v>2</v>
      </c>
      <c r="G41" s="66">
        <f t="shared" si="1"/>
        <v>2.4461805555555554</v>
      </c>
      <c r="H41" s="67" t="str">
        <f t="shared" si="0"/>
        <v>من 1 إلى أقل من 3 فدان</v>
      </c>
      <c r="I41" s="68"/>
    </row>
    <row r="42" spans="1:9" ht="20.25" x14ac:dyDescent="0.25">
      <c r="A42" s="7">
        <f>IF(C42="","",SUBTOTAL(3,$C$2:C42))</f>
        <v>41</v>
      </c>
      <c r="B42" s="8" t="s">
        <v>987</v>
      </c>
      <c r="C42" s="9" t="s">
        <v>370</v>
      </c>
      <c r="D42" s="10">
        <v>9</v>
      </c>
      <c r="E42" s="11">
        <v>22</v>
      </c>
      <c r="F42" s="12">
        <v>0</v>
      </c>
      <c r="G42" s="66">
        <f t="shared" si="1"/>
        <v>0.93229166666666663</v>
      </c>
      <c r="H42" s="67" t="str">
        <f t="shared" si="0"/>
        <v>أقل من فدان</v>
      </c>
      <c r="I42" s="68"/>
    </row>
    <row r="43" spans="1:9" ht="20.25" x14ac:dyDescent="0.25">
      <c r="A43" s="7">
        <f>IF(C43="","",SUBTOTAL(3,$C$2:C43))</f>
        <v>42</v>
      </c>
      <c r="B43" s="8" t="s">
        <v>988</v>
      </c>
      <c r="C43" s="9" t="s">
        <v>371</v>
      </c>
      <c r="D43" s="10">
        <v>17</v>
      </c>
      <c r="E43" s="11">
        <v>11</v>
      </c>
      <c r="F43" s="12">
        <v>0</v>
      </c>
      <c r="G43" s="66">
        <f t="shared" si="1"/>
        <v>0.48784722222222221</v>
      </c>
      <c r="H43" s="67" t="str">
        <f t="shared" si="0"/>
        <v>أقل من فدان</v>
      </c>
      <c r="I43" s="68"/>
    </row>
    <row r="44" spans="1:9" ht="20.25" x14ac:dyDescent="0.25">
      <c r="A44" s="7">
        <f>IF(C44="","",SUBTOTAL(3,$C$2:C44))</f>
        <v>43</v>
      </c>
      <c r="B44" s="8" t="s">
        <v>989</v>
      </c>
      <c r="C44" s="9" t="s">
        <v>372</v>
      </c>
      <c r="D44" s="10">
        <v>7</v>
      </c>
      <c r="E44" s="11">
        <v>10</v>
      </c>
      <c r="F44" s="12">
        <v>0</v>
      </c>
      <c r="G44" s="66">
        <f t="shared" si="1"/>
        <v>0.42881944444444448</v>
      </c>
      <c r="H44" s="67" t="str">
        <f t="shared" si="0"/>
        <v>أقل من فدان</v>
      </c>
      <c r="I44" s="68"/>
    </row>
    <row r="45" spans="1:9" ht="20.25" x14ac:dyDescent="0.25">
      <c r="A45" s="7">
        <f>IF(C45="","",SUBTOTAL(3,$C$2:C45))</f>
        <v>44</v>
      </c>
      <c r="B45" s="8" t="s">
        <v>990</v>
      </c>
      <c r="C45" s="9" t="s">
        <v>373</v>
      </c>
      <c r="D45" s="10">
        <v>2</v>
      </c>
      <c r="E45" s="11">
        <v>9</v>
      </c>
      <c r="F45" s="12">
        <v>4</v>
      </c>
      <c r="G45" s="66">
        <f t="shared" si="1"/>
        <v>4.3784722222222223</v>
      </c>
      <c r="H45" s="67" t="str">
        <f t="shared" si="0"/>
        <v>من 3 إلى أقل من 5 فدان</v>
      </c>
      <c r="I45" s="68"/>
    </row>
    <row r="46" spans="1:9" ht="20.25" x14ac:dyDescent="0.25">
      <c r="A46" s="7">
        <f>IF(C46="","",SUBTOTAL(3,$C$2:C46))</f>
        <v>45</v>
      </c>
      <c r="B46" s="8" t="s">
        <v>991</v>
      </c>
      <c r="C46" s="9" t="s">
        <v>374</v>
      </c>
      <c r="D46" s="10">
        <v>16</v>
      </c>
      <c r="E46" s="11">
        <v>10</v>
      </c>
      <c r="F46" s="12">
        <v>0</v>
      </c>
      <c r="G46" s="66">
        <f t="shared" si="1"/>
        <v>0.44444444444444448</v>
      </c>
      <c r="H46" s="67" t="str">
        <f t="shared" si="0"/>
        <v>أقل من فدان</v>
      </c>
      <c r="I46" s="68"/>
    </row>
    <row r="47" spans="1:9" ht="20.25" x14ac:dyDescent="0.25">
      <c r="A47" s="7">
        <f>IF(C47="","",SUBTOTAL(3,$C$2:C47))</f>
        <v>46</v>
      </c>
      <c r="B47" s="8" t="s">
        <v>992</v>
      </c>
      <c r="C47" s="9" t="s">
        <v>375</v>
      </c>
      <c r="D47" s="10">
        <v>6</v>
      </c>
      <c r="E47" s="11">
        <v>22</v>
      </c>
      <c r="F47" s="12">
        <v>0</v>
      </c>
      <c r="G47" s="66">
        <f t="shared" si="1"/>
        <v>0.92708333333333326</v>
      </c>
      <c r="H47" s="67" t="str">
        <f t="shared" si="0"/>
        <v>أقل من فدان</v>
      </c>
      <c r="I47" s="68"/>
    </row>
    <row r="48" spans="1:9" ht="20.25" x14ac:dyDescent="0.25">
      <c r="A48" s="7">
        <f>IF(C48="","",SUBTOTAL(3,$C$2:C48))</f>
        <v>47</v>
      </c>
      <c r="B48" s="8" t="s">
        <v>993</v>
      </c>
      <c r="C48" s="9" t="s">
        <v>376</v>
      </c>
      <c r="D48" s="10">
        <v>23</v>
      </c>
      <c r="E48" s="11">
        <v>6</v>
      </c>
      <c r="F48" s="12">
        <v>2</v>
      </c>
      <c r="G48" s="66">
        <f t="shared" si="1"/>
        <v>2.2899305555555554</v>
      </c>
      <c r="H48" s="67" t="str">
        <f t="shared" si="0"/>
        <v>من 1 إلى أقل من 3 فدان</v>
      </c>
      <c r="I48" s="68"/>
    </row>
    <row r="49" spans="1:9" ht="20.25" x14ac:dyDescent="0.25">
      <c r="A49" s="7">
        <f>IF(C49="","",SUBTOTAL(3,$C$2:C49))</f>
        <v>48</v>
      </c>
      <c r="B49" s="8" t="s">
        <v>994</v>
      </c>
      <c r="C49" s="9" t="s">
        <v>377</v>
      </c>
      <c r="D49" s="10">
        <v>0</v>
      </c>
      <c r="E49" s="11">
        <v>10</v>
      </c>
      <c r="F49" s="12">
        <v>1</v>
      </c>
      <c r="G49" s="66">
        <f t="shared" si="1"/>
        <v>1.4166666666666667</v>
      </c>
      <c r="H49" s="67" t="str">
        <f t="shared" si="0"/>
        <v>من 1 إلى أقل من 3 فدان</v>
      </c>
      <c r="I49" s="68"/>
    </row>
    <row r="50" spans="1:9" ht="20.25" x14ac:dyDescent="0.25">
      <c r="A50" s="7">
        <f>IF(C50="","",SUBTOTAL(3,$C$2:C50))</f>
        <v>49</v>
      </c>
      <c r="B50" s="8" t="s">
        <v>995</v>
      </c>
      <c r="C50" s="9" t="s">
        <v>378</v>
      </c>
      <c r="D50" s="10">
        <v>15</v>
      </c>
      <c r="E50" s="11">
        <v>22</v>
      </c>
      <c r="F50" s="12">
        <v>0</v>
      </c>
      <c r="G50" s="66">
        <f t="shared" si="1"/>
        <v>0.94270833333333326</v>
      </c>
      <c r="H50" s="67" t="str">
        <f t="shared" si="0"/>
        <v>أقل من فدان</v>
      </c>
      <c r="I50" s="68"/>
    </row>
    <row r="51" spans="1:9" ht="20.25" x14ac:dyDescent="0.25">
      <c r="A51" s="7">
        <f>IF(C51="","",SUBTOTAL(3,$C$2:C51))</f>
        <v>50</v>
      </c>
      <c r="B51" s="8" t="s">
        <v>996</v>
      </c>
      <c r="C51" s="9" t="s">
        <v>379</v>
      </c>
      <c r="D51" s="10">
        <v>4</v>
      </c>
      <c r="E51" s="11">
        <v>14</v>
      </c>
      <c r="F51" s="12">
        <v>1</v>
      </c>
      <c r="G51" s="66">
        <f t="shared" si="1"/>
        <v>1.5902777777777779</v>
      </c>
      <c r="H51" s="67" t="str">
        <f t="shared" si="0"/>
        <v>من 1 إلى أقل من 3 فدان</v>
      </c>
      <c r="I51" s="68"/>
    </row>
    <row r="52" spans="1:9" ht="20.25" x14ac:dyDescent="0.25">
      <c r="A52" s="13">
        <f>IF(C52="","",SUBTOTAL(3,$C$2:C52))</f>
        <v>51</v>
      </c>
      <c r="B52" s="14" t="s">
        <v>997</v>
      </c>
      <c r="C52" s="15" t="s">
        <v>380</v>
      </c>
      <c r="D52" s="16">
        <v>6</v>
      </c>
      <c r="E52" s="16">
        <v>7</v>
      </c>
      <c r="F52" s="17">
        <v>2</v>
      </c>
      <c r="G52" s="66">
        <f t="shared" si="1"/>
        <v>2.302083333333333</v>
      </c>
      <c r="H52" s="67" t="str">
        <f t="shared" si="0"/>
        <v>من 1 إلى أقل من 3 فدان</v>
      </c>
      <c r="I52" s="68"/>
    </row>
    <row r="53" spans="1:9" ht="20.25" x14ac:dyDescent="0.25">
      <c r="A53" s="7">
        <f>IF(C53="","",SUBTOTAL(3,$C$2:C53))</f>
        <v>52</v>
      </c>
      <c r="B53" s="8" t="s">
        <v>998</v>
      </c>
      <c r="C53" s="9" t="s">
        <v>381</v>
      </c>
      <c r="D53" s="10">
        <v>2</v>
      </c>
      <c r="E53" s="11">
        <v>22</v>
      </c>
      <c r="F53" s="12">
        <v>1</v>
      </c>
      <c r="G53" s="66">
        <f t="shared" si="1"/>
        <v>1.9201388888888888</v>
      </c>
      <c r="H53" s="67" t="str">
        <f t="shared" si="0"/>
        <v>من 1 إلى أقل من 3 فدان</v>
      </c>
      <c r="I53" s="68"/>
    </row>
    <row r="54" spans="1:9" ht="20.25" x14ac:dyDescent="0.25">
      <c r="A54" s="7">
        <f>IF(C54="","",SUBTOTAL(3,$C$2:C54))</f>
        <v>53</v>
      </c>
      <c r="B54" s="8" t="s">
        <v>999</v>
      </c>
      <c r="C54" s="9" t="s">
        <v>382</v>
      </c>
      <c r="D54" s="10">
        <v>0</v>
      </c>
      <c r="E54" s="11">
        <v>16</v>
      </c>
      <c r="F54" s="12">
        <v>1</v>
      </c>
      <c r="G54" s="66">
        <f t="shared" si="1"/>
        <v>1.6666666666666665</v>
      </c>
      <c r="H54" s="67" t="str">
        <f t="shared" si="0"/>
        <v>من 1 إلى أقل من 3 فدان</v>
      </c>
      <c r="I54" s="68"/>
    </row>
    <row r="55" spans="1:9" ht="20.25" x14ac:dyDescent="0.25">
      <c r="A55" s="7">
        <f>IF(C55="","",SUBTOTAL(3,$C$2:C55))</f>
        <v>54</v>
      </c>
      <c r="B55" s="8" t="s">
        <v>1000</v>
      </c>
      <c r="C55" s="9" t="s">
        <v>383</v>
      </c>
      <c r="D55" s="10">
        <v>6</v>
      </c>
      <c r="E55" s="11">
        <v>21</v>
      </c>
      <c r="F55" s="12">
        <v>0</v>
      </c>
      <c r="G55" s="66">
        <f t="shared" si="1"/>
        <v>0.88541666666666663</v>
      </c>
      <c r="H55" s="67" t="str">
        <f t="shared" si="0"/>
        <v>أقل من فدان</v>
      </c>
      <c r="I55" s="68"/>
    </row>
    <row r="56" spans="1:9" ht="20.25" x14ac:dyDescent="0.25">
      <c r="A56" s="7">
        <f>IF(C56="","",SUBTOTAL(3,$C$2:C56))</f>
        <v>55</v>
      </c>
      <c r="B56" s="8" t="s">
        <v>1001</v>
      </c>
      <c r="C56" s="9" t="s">
        <v>384</v>
      </c>
      <c r="D56" s="10">
        <v>9</v>
      </c>
      <c r="E56" s="11">
        <v>3</v>
      </c>
      <c r="F56" s="12">
        <v>5</v>
      </c>
      <c r="G56" s="66">
        <f t="shared" si="1"/>
        <v>5.140625</v>
      </c>
      <c r="H56" s="67" t="str">
        <f t="shared" si="0"/>
        <v>من 5 إلى أقل من 10 فدان</v>
      </c>
      <c r="I56" s="68"/>
    </row>
    <row r="57" spans="1:9" ht="20.25" x14ac:dyDescent="0.25">
      <c r="A57" s="7">
        <f>IF(C57="","",SUBTOTAL(3,$C$2:C57))</f>
        <v>56</v>
      </c>
      <c r="B57" s="8" t="s">
        <v>1002</v>
      </c>
      <c r="C57" s="9" t="s">
        <v>385</v>
      </c>
      <c r="D57" s="10">
        <v>13</v>
      </c>
      <c r="E57" s="11">
        <v>6</v>
      </c>
      <c r="F57" s="12">
        <v>4</v>
      </c>
      <c r="G57" s="66">
        <f t="shared" si="1"/>
        <v>4.2725694444444446</v>
      </c>
      <c r="H57" s="67" t="str">
        <f t="shared" si="0"/>
        <v>من 3 إلى أقل من 5 فدان</v>
      </c>
      <c r="I57" s="68"/>
    </row>
    <row r="58" spans="1:9" ht="20.25" x14ac:dyDescent="0.25">
      <c r="A58" s="7">
        <f>IF(C58="","",SUBTOTAL(3,$C$2:C58))</f>
        <v>57</v>
      </c>
      <c r="B58" s="8" t="s">
        <v>1003</v>
      </c>
      <c r="C58" s="9" t="s">
        <v>386</v>
      </c>
      <c r="D58" s="10">
        <v>18</v>
      </c>
      <c r="E58" s="11">
        <v>9</v>
      </c>
      <c r="F58" s="12">
        <v>0</v>
      </c>
      <c r="G58" s="66">
        <f t="shared" si="1"/>
        <v>0.40625</v>
      </c>
      <c r="H58" s="67" t="str">
        <f t="shared" si="0"/>
        <v>أقل من فدان</v>
      </c>
      <c r="I58" s="68"/>
    </row>
    <row r="59" spans="1:9" ht="20.25" x14ac:dyDescent="0.25">
      <c r="A59" s="7">
        <f>IF(C59="","",SUBTOTAL(3,$C$2:C59))</f>
        <v>58</v>
      </c>
      <c r="B59" s="8" t="s">
        <v>1004</v>
      </c>
      <c r="C59" s="9" t="s">
        <v>387</v>
      </c>
      <c r="D59" s="10">
        <v>6</v>
      </c>
      <c r="E59" s="11">
        <v>22</v>
      </c>
      <c r="F59" s="12">
        <v>0</v>
      </c>
      <c r="G59" s="66">
        <f t="shared" si="1"/>
        <v>0.92708333333333326</v>
      </c>
      <c r="H59" s="67" t="str">
        <f t="shared" si="0"/>
        <v>أقل من فدان</v>
      </c>
      <c r="I59" s="68"/>
    </row>
    <row r="60" spans="1:9" ht="20.25" x14ac:dyDescent="0.25">
      <c r="A60" s="7">
        <f>IF(C60="","",SUBTOTAL(3,$C$2:C60))</f>
        <v>59</v>
      </c>
      <c r="B60" s="8" t="s">
        <v>1005</v>
      </c>
      <c r="C60" s="9" t="s">
        <v>388</v>
      </c>
      <c r="D60" s="10">
        <v>23</v>
      </c>
      <c r="E60" s="11">
        <v>9</v>
      </c>
      <c r="F60" s="12">
        <v>1</v>
      </c>
      <c r="G60" s="66">
        <f t="shared" si="1"/>
        <v>1.4149305555555556</v>
      </c>
      <c r="H60" s="67" t="str">
        <f t="shared" si="0"/>
        <v>من 1 إلى أقل من 3 فدان</v>
      </c>
      <c r="I60" s="68"/>
    </row>
    <row r="61" spans="1:9" ht="20.25" x14ac:dyDescent="0.25">
      <c r="A61" s="7">
        <f>IF(C61="","",SUBTOTAL(3,$C$2:C61))</f>
        <v>60</v>
      </c>
      <c r="B61" s="8" t="s">
        <v>1006</v>
      </c>
      <c r="C61" s="9" t="s">
        <v>389</v>
      </c>
      <c r="D61" s="10">
        <v>13</v>
      </c>
      <c r="E61" s="11">
        <v>21</v>
      </c>
      <c r="F61" s="12">
        <v>1</v>
      </c>
      <c r="G61" s="66">
        <f t="shared" si="1"/>
        <v>1.8975694444444444</v>
      </c>
      <c r="H61" s="67" t="str">
        <f t="shared" si="0"/>
        <v>من 1 إلى أقل من 3 فدان</v>
      </c>
      <c r="I61" s="68"/>
    </row>
    <row r="62" spans="1:9" ht="20.25" x14ac:dyDescent="0.25">
      <c r="A62" s="7">
        <f>IF(C62="","",SUBTOTAL(3,$C$2:C62))</f>
        <v>61</v>
      </c>
      <c r="B62" s="8" t="s">
        <v>1007</v>
      </c>
      <c r="C62" s="9" t="s">
        <v>390</v>
      </c>
      <c r="D62" s="10">
        <v>2</v>
      </c>
      <c r="E62" s="11">
        <v>21</v>
      </c>
      <c r="F62" s="12">
        <v>2</v>
      </c>
      <c r="G62" s="66">
        <f t="shared" si="1"/>
        <v>2.8784722222222223</v>
      </c>
      <c r="H62" s="67" t="str">
        <f t="shared" si="0"/>
        <v>من 1 إلى أقل من 3 فدان</v>
      </c>
      <c r="I62" s="68"/>
    </row>
    <row r="63" spans="1:9" ht="20.25" x14ac:dyDescent="0.25">
      <c r="A63" s="13">
        <f>IF(C63="","",SUBTOTAL(3,$C$2:C63))</f>
        <v>62</v>
      </c>
      <c r="B63" s="14" t="s">
        <v>1008</v>
      </c>
      <c r="C63" s="15" t="s">
        <v>391</v>
      </c>
      <c r="D63" s="16">
        <v>0</v>
      </c>
      <c r="E63" s="16">
        <v>17</v>
      </c>
      <c r="F63" s="17">
        <v>0</v>
      </c>
      <c r="G63" s="66">
        <f t="shared" si="1"/>
        <v>0.70833333333333337</v>
      </c>
      <c r="H63" s="67" t="str">
        <f t="shared" si="0"/>
        <v>أقل من فدان</v>
      </c>
      <c r="I63" s="68"/>
    </row>
    <row r="64" spans="1:9" ht="20.25" x14ac:dyDescent="0.25">
      <c r="A64" s="7">
        <f>IF(C64="","",SUBTOTAL(3,$C$2:C64))</f>
        <v>63</v>
      </c>
      <c r="B64" s="8" t="s">
        <v>1009</v>
      </c>
      <c r="C64" s="9" t="s">
        <v>392</v>
      </c>
      <c r="D64" s="10">
        <v>3</v>
      </c>
      <c r="E64" s="11">
        <v>13</v>
      </c>
      <c r="F64" s="12">
        <v>1</v>
      </c>
      <c r="G64" s="66">
        <f t="shared" si="1"/>
        <v>1.5468749999999998</v>
      </c>
      <c r="H64" s="67" t="str">
        <f t="shared" si="0"/>
        <v>من 1 إلى أقل من 3 فدان</v>
      </c>
      <c r="I64" s="68"/>
    </row>
    <row r="65" spans="1:9" ht="20.25" x14ac:dyDescent="0.25">
      <c r="A65" s="13">
        <f>IF(C65="","",SUBTOTAL(3,$C$2:C65))</f>
        <v>64</v>
      </c>
      <c r="B65" s="14" t="s">
        <v>1010</v>
      </c>
      <c r="C65" s="15" t="s">
        <v>393</v>
      </c>
      <c r="D65" s="16">
        <v>8</v>
      </c>
      <c r="E65" s="16">
        <v>4</v>
      </c>
      <c r="F65" s="17">
        <v>1</v>
      </c>
      <c r="G65" s="66">
        <f t="shared" si="1"/>
        <v>1.1805555555555556</v>
      </c>
      <c r="H65" s="67" t="str">
        <f t="shared" si="0"/>
        <v>من 1 إلى أقل من 3 فدان</v>
      </c>
      <c r="I65" s="68"/>
    </row>
    <row r="66" spans="1:9" ht="20.25" x14ac:dyDescent="0.25">
      <c r="A66" s="7">
        <f>IF(C66="","",SUBTOTAL(3,$C$2:C66))</f>
        <v>65</v>
      </c>
      <c r="B66" s="8" t="s">
        <v>1011</v>
      </c>
      <c r="C66" s="9" t="s">
        <v>394</v>
      </c>
      <c r="D66" s="10">
        <v>0</v>
      </c>
      <c r="E66" s="11">
        <v>10</v>
      </c>
      <c r="F66" s="12">
        <v>0</v>
      </c>
      <c r="G66" s="66">
        <f t="shared" si="1"/>
        <v>0.41666666666666669</v>
      </c>
      <c r="H66" s="67" t="str">
        <f t="shared" ref="H66:H129" si="3">IF(G66=0,"00",IF(G66="x","x",
IF(G66&lt;1,"أقل من فدان",
IF(G66&lt;3,"من 1 إلى أقل من 3 فدان",
IF(G66&lt;5,"من 3 إلى أقل من 5 فدان",
IF(G66&lt;10,"من 5 إلى أقل من 10 فدان",
IF(G66&lt;20,"من 10 إلى أقل من 20 فدان",
IF(G66&lt;=25,"من 20 إلى 25 فدان","أكثر من 25 فدان"))))))
))</f>
        <v>أقل من فدان</v>
      </c>
      <c r="I66" s="68"/>
    </row>
    <row r="67" spans="1:9" ht="20.25" x14ac:dyDescent="0.25">
      <c r="A67" s="7">
        <f>IF(C67="","",SUBTOTAL(3,$C$2:C67))</f>
        <v>66</v>
      </c>
      <c r="B67" s="8" t="s">
        <v>1012</v>
      </c>
      <c r="C67" s="9" t="s">
        <v>395</v>
      </c>
      <c r="D67" s="10">
        <v>0</v>
      </c>
      <c r="E67" s="11">
        <v>5</v>
      </c>
      <c r="F67" s="12">
        <v>0</v>
      </c>
      <c r="G67" s="66">
        <f t="shared" ref="G67:G130" si="4">IF(AND(ISNUMBER(D67), ISNUMBER(E67), ISNUMBER(F67)), F67 + E67/24 + D67/576, "x")</f>
        <v>0.20833333333333334</v>
      </c>
      <c r="H67" s="67" t="str">
        <f t="shared" si="3"/>
        <v>أقل من فدان</v>
      </c>
      <c r="I67" s="68"/>
    </row>
    <row r="68" spans="1:9" ht="20.25" x14ac:dyDescent="0.25">
      <c r="A68" s="7">
        <f>IF(C68="","",SUBTOTAL(3,$C$2:C68))</f>
        <v>67</v>
      </c>
      <c r="B68" s="8" t="s">
        <v>1013</v>
      </c>
      <c r="C68" s="9" t="s">
        <v>396</v>
      </c>
      <c r="D68" s="10">
        <v>18</v>
      </c>
      <c r="E68" s="11">
        <v>17</v>
      </c>
      <c r="F68" s="12">
        <v>0</v>
      </c>
      <c r="G68" s="66">
        <f t="shared" si="4"/>
        <v>0.73958333333333337</v>
      </c>
      <c r="H68" s="67" t="str">
        <f t="shared" si="3"/>
        <v>أقل من فدان</v>
      </c>
      <c r="I68" s="68"/>
    </row>
    <row r="69" spans="1:9" ht="20.25" x14ac:dyDescent="0.25">
      <c r="A69" s="7">
        <f>IF(C69="","",SUBTOTAL(3,$C$2:C69))</f>
        <v>68</v>
      </c>
      <c r="B69" s="8" t="s">
        <v>1014</v>
      </c>
      <c r="C69" s="9" t="s">
        <v>397</v>
      </c>
      <c r="D69" s="10">
        <v>12</v>
      </c>
      <c r="E69" s="11">
        <v>13</v>
      </c>
      <c r="F69" s="12">
        <v>1</v>
      </c>
      <c r="G69" s="66">
        <f t="shared" si="4"/>
        <v>1.5624999999999998</v>
      </c>
      <c r="H69" s="67" t="str">
        <f t="shared" si="3"/>
        <v>من 1 إلى أقل من 3 فدان</v>
      </c>
      <c r="I69" s="68"/>
    </row>
    <row r="70" spans="1:9" ht="20.25" x14ac:dyDescent="0.25">
      <c r="A70" s="7">
        <f>IF(C70="","",SUBTOTAL(3,$C$2:C70))</f>
        <v>69</v>
      </c>
      <c r="B70" s="8" t="s">
        <v>1015</v>
      </c>
      <c r="C70" s="9" t="s">
        <v>398</v>
      </c>
      <c r="D70" s="10">
        <v>0</v>
      </c>
      <c r="E70" s="11">
        <v>4</v>
      </c>
      <c r="F70" s="12">
        <v>0</v>
      </c>
      <c r="G70" s="66">
        <f t="shared" si="4"/>
        <v>0.16666666666666666</v>
      </c>
      <c r="H70" s="67" t="str">
        <f t="shared" si="3"/>
        <v>أقل من فدان</v>
      </c>
      <c r="I70" s="68"/>
    </row>
    <row r="71" spans="1:9" ht="20.25" x14ac:dyDescent="0.25">
      <c r="A71" s="7">
        <f>IF(C71="","",SUBTOTAL(3,$C$2:C71))</f>
        <v>70</v>
      </c>
      <c r="B71" s="8" t="s">
        <v>1016</v>
      </c>
      <c r="C71" s="9" t="s">
        <v>399</v>
      </c>
      <c r="D71" s="10">
        <v>18</v>
      </c>
      <c r="E71" s="11">
        <v>2</v>
      </c>
      <c r="F71" s="12">
        <v>1</v>
      </c>
      <c r="G71" s="66">
        <f t="shared" si="4"/>
        <v>1.1145833333333333</v>
      </c>
      <c r="H71" s="67" t="str">
        <f t="shared" si="3"/>
        <v>من 1 إلى أقل من 3 فدان</v>
      </c>
      <c r="I71" s="68"/>
    </row>
    <row r="72" spans="1:9" ht="20.25" x14ac:dyDescent="0.25">
      <c r="A72" s="7">
        <f>IF(C72="","",SUBTOTAL(3,$C$2:C72))</f>
        <v>71</v>
      </c>
      <c r="B72" s="8" t="s">
        <v>1017</v>
      </c>
      <c r="C72" s="9" t="s">
        <v>400</v>
      </c>
      <c r="D72" s="10">
        <v>20</v>
      </c>
      <c r="E72" s="11">
        <v>10</v>
      </c>
      <c r="F72" s="12">
        <v>1</v>
      </c>
      <c r="G72" s="66">
        <f t="shared" si="4"/>
        <v>1.4513888888888891</v>
      </c>
      <c r="H72" s="67" t="str">
        <f t="shared" si="3"/>
        <v>من 1 إلى أقل من 3 فدان</v>
      </c>
      <c r="I72" s="68"/>
    </row>
    <row r="73" spans="1:9" ht="20.25" x14ac:dyDescent="0.25">
      <c r="A73" s="7">
        <f>IF(C73="","",SUBTOTAL(3,$C$2:C73))</f>
        <v>72</v>
      </c>
      <c r="B73" s="8" t="s">
        <v>1018</v>
      </c>
      <c r="C73" s="9" t="s">
        <v>401</v>
      </c>
      <c r="D73" s="10">
        <v>20</v>
      </c>
      <c r="E73" s="11">
        <v>7</v>
      </c>
      <c r="F73" s="12">
        <v>1</v>
      </c>
      <c r="G73" s="66">
        <f t="shared" si="4"/>
        <v>1.3263888888888891</v>
      </c>
      <c r="H73" s="67" t="str">
        <f t="shared" si="3"/>
        <v>من 1 إلى أقل من 3 فدان</v>
      </c>
      <c r="I73" s="68"/>
    </row>
    <row r="74" spans="1:9" ht="20.25" x14ac:dyDescent="0.25">
      <c r="A74" s="7">
        <f>IF(C74="","",SUBTOTAL(3,$C$2:C74))</f>
        <v>73</v>
      </c>
      <c r="B74" s="8" t="s">
        <v>1019</v>
      </c>
      <c r="C74" s="9" t="s">
        <v>402</v>
      </c>
      <c r="D74" s="10">
        <v>9</v>
      </c>
      <c r="E74" s="11">
        <v>8</v>
      </c>
      <c r="F74" s="12">
        <v>1</v>
      </c>
      <c r="G74" s="66">
        <f t="shared" si="4"/>
        <v>1.3489583333333333</v>
      </c>
      <c r="H74" s="67" t="str">
        <f t="shared" si="3"/>
        <v>من 1 إلى أقل من 3 فدان</v>
      </c>
      <c r="I74" s="68"/>
    </row>
    <row r="75" spans="1:9" ht="20.25" x14ac:dyDescent="0.25">
      <c r="A75" s="7">
        <f>IF(C75="","",SUBTOTAL(3,$C$2:C75))</f>
        <v>74</v>
      </c>
      <c r="B75" s="8" t="s">
        <v>1020</v>
      </c>
      <c r="C75" s="9" t="s">
        <v>403</v>
      </c>
      <c r="D75" s="10">
        <v>8</v>
      </c>
      <c r="E75" s="11">
        <v>0</v>
      </c>
      <c r="F75" s="12">
        <v>2</v>
      </c>
      <c r="G75" s="66">
        <f t="shared" si="4"/>
        <v>2.0138888888888888</v>
      </c>
      <c r="H75" s="67" t="str">
        <f t="shared" si="3"/>
        <v>من 1 إلى أقل من 3 فدان</v>
      </c>
      <c r="I75" s="68"/>
    </row>
    <row r="76" spans="1:9" ht="20.25" x14ac:dyDescent="0.25">
      <c r="A76" s="7">
        <f>IF(C76="","",SUBTOTAL(3,$C$2:C76))</f>
        <v>75</v>
      </c>
      <c r="B76" s="8" t="s">
        <v>1021</v>
      </c>
      <c r="C76" s="9" t="s">
        <v>404</v>
      </c>
      <c r="D76" s="10">
        <v>8</v>
      </c>
      <c r="E76" s="11">
        <v>1</v>
      </c>
      <c r="F76" s="12">
        <v>8</v>
      </c>
      <c r="G76" s="66">
        <f t="shared" si="4"/>
        <v>8.0555555555555554</v>
      </c>
      <c r="H76" s="67" t="str">
        <f t="shared" si="3"/>
        <v>من 5 إلى أقل من 10 فدان</v>
      </c>
      <c r="I76" s="68"/>
    </row>
    <row r="77" spans="1:9" ht="20.25" x14ac:dyDescent="0.25">
      <c r="A77" s="7">
        <f>IF(C77="","",SUBTOTAL(3,$C$2:C77))</f>
        <v>76</v>
      </c>
      <c r="B77" s="8" t="s">
        <v>1022</v>
      </c>
      <c r="C77" s="9" t="s">
        <v>405</v>
      </c>
      <c r="D77" s="10">
        <v>0</v>
      </c>
      <c r="E77" s="11">
        <v>15</v>
      </c>
      <c r="F77" s="12">
        <v>0</v>
      </c>
      <c r="G77" s="66">
        <f t="shared" si="4"/>
        <v>0.625</v>
      </c>
      <c r="H77" s="67" t="str">
        <f t="shared" si="3"/>
        <v>أقل من فدان</v>
      </c>
      <c r="I77" s="68"/>
    </row>
    <row r="78" spans="1:9" ht="20.25" x14ac:dyDescent="0.25">
      <c r="A78" s="13">
        <f>IF(C78="","",SUBTOTAL(3,$C$2:C78))</f>
        <v>77</v>
      </c>
      <c r="B78" s="14" t="s">
        <v>1023</v>
      </c>
      <c r="C78" s="15" t="s">
        <v>406</v>
      </c>
      <c r="D78" s="16">
        <v>0</v>
      </c>
      <c r="E78" s="16">
        <v>15</v>
      </c>
      <c r="F78" s="17">
        <v>0</v>
      </c>
      <c r="G78" s="66">
        <f t="shared" si="4"/>
        <v>0.625</v>
      </c>
      <c r="H78" s="67" t="str">
        <f t="shared" si="3"/>
        <v>أقل من فدان</v>
      </c>
      <c r="I78" s="68"/>
    </row>
    <row r="79" spans="1:9" ht="20.25" x14ac:dyDescent="0.25">
      <c r="A79" s="7">
        <f>IF(C79="","",SUBTOTAL(3,$C$2:C79))</f>
        <v>78</v>
      </c>
      <c r="B79" s="8" t="s">
        <v>1024</v>
      </c>
      <c r="C79" s="9" t="s">
        <v>407</v>
      </c>
      <c r="D79" s="10">
        <v>6</v>
      </c>
      <c r="E79" s="11">
        <v>7</v>
      </c>
      <c r="F79" s="12">
        <v>1</v>
      </c>
      <c r="G79" s="66">
        <f t="shared" si="4"/>
        <v>1.3020833333333335</v>
      </c>
      <c r="H79" s="67" t="str">
        <f t="shared" si="3"/>
        <v>من 1 إلى أقل من 3 فدان</v>
      </c>
      <c r="I79" s="68"/>
    </row>
    <row r="80" spans="1:9" ht="20.25" x14ac:dyDescent="0.25">
      <c r="A80" s="7">
        <f>IF(C80="","",SUBTOTAL(3,$C$2:C80))</f>
        <v>79</v>
      </c>
      <c r="B80" s="8" t="s">
        <v>1025</v>
      </c>
      <c r="C80" s="9" t="s">
        <v>408</v>
      </c>
      <c r="D80" s="10">
        <v>0</v>
      </c>
      <c r="E80" s="11">
        <v>13</v>
      </c>
      <c r="F80" s="12">
        <v>0</v>
      </c>
      <c r="G80" s="66">
        <f t="shared" si="4"/>
        <v>0.54166666666666663</v>
      </c>
      <c r="H80" s="67" t="str">
        <f t="shared" si="3"/>
        <v>أقل من فدان</v>
      </c>
      <c r="I80" s="68"/>
    </row>
    <row r="81" spans="1:9" ht="20.25" x14ac:dyDescent="0.25">
      <c r="A81" s="7">
        <f>IF(C81="","",SUBTOTAL(3,$C$2:C81))</f>
        <v>80</v>
      </c>
      <c r="B81" s="8" t="s">
        <v>1026</v>
      </c>
      <c r="C81" s="9" t="s">
        <v>409</v>
      </c>
      <c r="D81" s="10">
        <v>14</v>
      </c>
      <c r="E81" s="11">
        <v>14</v>
      </c>
      <c r="F81" s="12">
        <v>2</v>
      </c>
      <c r="G81" s="66">
        <f t="shared" si="4"/>
        <v>2.6076388888888888</v>
      </c>
      <c r="H81" s="67" t="str">
        <f t="shared" si="3"/>
        <v>من 1 إلى أقل من 3 فدان</v>
      </c>
      <c r="I81" s="68"/>
    </row>
    <row r="82" spans="1:9" ht="20.25" x14ac:dyDescent="0.25">
      <c r="A82" s="7">
        <f>IF(C82="","",SUBTOTAL(3,$C$2:C82))</f>
        <v>81</v>
      </c>
      <c r="B82" s="8" t="s">
        <v>1027</v>
      </c>
      <c r="C82" s="9" t="s">
        <v>410</v>
      </c>
      <c r="D82" s="10">
        <v>20</v>
      </c>
      <c r="E82" s="11">
        <v>19</v>
      </c>
      <c r="F82" s="12">
        <v>3</v>
      </c>
      <c r="G82" s="66">
        <f t="shared" si="4"/>
        <v>3.8263888888888888</v>
      </c>
      <c r="H82" s="67" t="str">
        <f t="shared" si="3"/>
        <v>من 3 إلى أقل من 5 فدان</v>
      </c>
      <c r="I82" s="68"/>
    </row>
    <row r="83" spans="1:9" ht="20.25" x14ac:dyDescent="0.25">
      <c r="A83" s="7">
        <f>IF(C83="","",SUBTOTAL(3,$C$2:C83))</f>
        <v>82</v>
      </c>
      <c r="B83" s="8" t="s">
        <v>1028</v>
      </c>
      <c r="C83" s="9" t="s">
        <v>411</v>
      </c>
      <c r="D83" s="10">
        <v>0</v>
      </c>
      <c r="E83" s="11">
        <v>20</v>
      </c>
      <c r="F83" s="12">
        <v>0</v>
      </c>
      <c r="G83" s="66">
        <f t="shared" si="4"/>
        <v>0.83333333333333337</v>
      </c>
      <c r="H83" s="67" t="str">
        <f t="shared" si="3"/>
        <v>أقل من فدان</v>
      </c>
      <c r="I83" s="68"/>
    </row>
    <row r="84" spans="1:9" ht="20.25" x14ac:dyDescent="0.25">
      <c r="A84" s="7">
        <f>IF(C84="","",SUBTOTAL(3,$C$2:C84))</f>
        <v>83</v>
      </c>
      <c r="B84" s="8" t="s">
        <v>1029</v>
      </c>
      <c r="C84" s="9" t="s">
        <v>412</v>
      </c>
      <c r="D84" s="10">
        <v>4</v>
      </c>
      <c r="E84" s="11">
        <v>10</v>
      </c>
      <c r="F84" s="12">
        <v>2</v>
      </c>
      <c r="G84" s="66">
        <f t="shared" si="4"/>
        <v>2.4236111111111112</v>
      </c>
      <c r="H84" s="67" t="str">
        <f t="shared" si="3"/>
        <v>من 1 إلى أقل من 3 فدان</v>
      </c>
      <c r="I84" s="68"/>
    </row>
    <row r="85" spans="1:9" ht="20.25" x14ac:dyDescent="0.25">
      <c r="A85" s="7">
        <f>IF(C85="","",SUBTOTAL(3,$C$2:C85))</f>
        <v>84</v>
      </c>
      <c r="B85" s="8" t="s">
        <v>1030</v>
      </c>
      <c r="C85" s="9" t="s">
        <v>413</v>
      </c>
      <c r="D85" s="10">
        <v>20</v>
      </c>
      <c r="E85" s="11">
        <v>3</v>
      </c>
      <c r="F85" s="12">
        <v>1</v>
      </c>
      <c r="G85" s="66">
        <f t="shared" si="4"/>
        <v>1.1597222222222223</v>
      </c>
      <c r="H85" s="67" t="str">
        <f t="shared" si="3"/>
        <v>من 1 إلى أقل من 3 فدان</v>
      </c>
      <c r="I85" s="68"/>
    </row>
    <row r="86" spans="1:9" ht="20.25" x14ac:dyDescent="0.25">
      <c r="A86" s="7">
        <f>IF(C86="","",SUBTOTAL(3,$C$2:C86))</f>
        <v>85</v>
      </c>
      <c r="B86" s="8" t="s">
        <v>1031</v>
      </c>
      <c r="C86" s="9" t="s">
        <v>414</v>
      </c>
      <c r="D86" s="10">
        <v>5</v>
      </c>
      <c r="E86" s="11">
        <v>12</v>
      </c>
      <c r="F86" s="12">
        <v>1</v>
      </c>
      <c r="G86" s="66">
        <f t="shared" si="4"/>
        <v>1.5086805555555556</v>
      </c>
      <c r="H86" s="67" t="str">
        <f t="shared" si="3"/>
        <v>من 1 إلى أقل من 3 فدان</v>
      </c>
      <c r="I86" s="68"/>
    </row>
    <row r="87" spans="1:9" ht="20.25" x14ac:dyDescent="0.25">
      <c r="A87" s="7">
        <f>IF(C87="","",SUBTOTAL(3,$C$2:C87))</f>
        <v>86</v>
      </c>
      <c r="B87" s="8" t="s">
        <v>1032</v>
      </c>
      <c r="C87" s="9" t="s">
        <v>415</v>
      </c>
      <c r="D87" s="10">
        <v>13</v>
      </c>
      <c r="E87" s="11">
        <v>14</v>
      </c>
      <c r="F87" s="12">
        <v>1</v>
      </c>
      <c r="G87" s="66">
        <f t="shared" si="4"/>
        <v>1.6059027777777779</v>
      </c>
      <c r="H87" s="67" t="str">
        <f t="shared" si="3"/>
        <v>من 1 إلى أقل من 3 فدان</v>
      </c>
      <c r="I87" s="68"/>
    </row>
    <row r="88" spans="1:9" ht="20.25" x14ac:dyDescent="0.25">
      <c r="A88" s="7">
        <f>IF(C88="","",SUBTOTAL(3,$C$2:C88))</f>
        <v>87</v>
      </c>
      <c r="B88" s="8" t="s">
        <v>1033</v>
      </c>
      <c r="C88" s="9" t="s">
        <v>416</v>
      </c>
      <c r="D88" s="10">
        <v>4</v>
      </c>
      <c r="E88" s="11">
        <v>2</v>
      </c>
      <c r="F88" s="12">
        <v>2</v>
      </c>
      <c r="G88" s="66">
        <f t="shared" si="4"/>
        <v>2.0902777777777781</v>
      </c>
      <c r="H88" s="67" t="str">
        <f t="shared" si="3"/>
        <v>من 1 إلى أقل من 3 فدان</v>
      </c>
      <c r="I88" s="68"/>
    </row>
    <row r="89" spans="1:9" ht="20.25" x14ac:dyDescent="0.25">
      <c r="A89" s="7">
        <f>IF(C89="","",SUBTOTAL(3,$C$2:C89))</f>
        <v>88</v>
      </c>
      <c r="B89" s="8" t="s">
        <v>1034</v>
      </c>
      <c r="C89" s="9" t="s">
        <v>417</v>
      </c>
      <c r="D89" s="10">
        <v>20</v>
      </c>
      <c r="E89" s="11">
        <v>0</v>
      </c>
      <c r="F89" s="12">
        <v>2</v>
      </c>
      <c r="G89" s="66">
        <f t="shared" si="4"/>
        <v>2.0347222222222223</v>
      </c>
      <c r="H89" s="67" t="str">
        <f t="shared" si="3"/>
        <v>من 1 إلى أقل من 3 فدان</v>
      </c>
      <c r="I89" s="68"/>
    </row>
    <row r="90" spans="1:9" ht="20.25" x14ac:dyDescent="0.25">
      <c r="A90" s="7">
        <f>IF(C90="","",SUBTOTAL(3,$C$2:C90))</f>
        <v>89</v>
      </c>
      <c r="B90" s="8" t="s">
        <v>1035</v>
      </c>
      <c r="C90" s="9" t="s">
        <v>418</v>
      </c>
      <c r="D90" s="10">
        <v>12</v>
      </c>
      <c r="E90" s="11">
        <v>3</v>
      </c>
      <c r="F90" s="12">
        <v>4</v>
      </c>
      <c r="G90" s="66">
        <f t="shared" si="4"/>
        <v>4.145833333333333</v>
      </c>
      <c r="H90" s="67" t="str">
        <f t="shared" si="3"/>
        <v>من 3 إلى أقل من 5 فدان</v>
      </c>
      <c r="I90" s="68"/>
    </row>
    <row r="91" spans="1:9" ht="20.25" x14ac:dyDescent="0.25">
      <c r="A91" s="7">
        <f>IF(C91="","",SUBTOTAL(3,$C$2:C91))</f>
        <v>90</v>
      </c>
      <c r="B91" s="8" t="s">
        <v>1036</v>
      </c>
      <c r="C91" s="9" t="s">
        <v>419</v>
      </c>
      <c r="D91" s="10">
        <v>14</v>
      </c>
      <c r="E91" s="11">
        <v>8</v>
      </c>
      <c r="F91" s="12">
        <v>0</v>
      </c>
      <c r="G91" s="66">
        <f t="shared" si="4"/>
        <v>0.3576388888888889</v>
      </c>
      <c r="H91" s="67" t="str">
        <f t="shared" si="3"/>
        <v>أقل من فدان</v>
      </c>
      <c r="I91" s="68"/>
    </row>
    <row r="92" spans="1:9" ht="20.25" x14ac:dyDescent="0.25">
      <c r="A92" s="13">
        <f>IF(C92="","",SUBTOTAL(3,$C$2:C92))</f>
        <v>91</v>
      </c>
      <c r="B92" s="14" t="s">
        <v>1037</v>
      </c>
      <c r="C92" s="15" t="s">
        <v>420</v>
      </c>
      <c r="D92" s="16">
        <v>12</v>
      </c>
      <c r="E92" s="16">
        <v>16</v>
      </c>
      <c r="F92" s="17">
        <v>2</v>
      </c>
      <c r="G92" s="66">
        <f t="shared" si="4"/>
        <v>2.6875</v>
      </c>
      <c r="H92" s="67" t="str">
        <f t="shared" si="3"/>
        <v>من 1 إلى أقل من 3 فدان</v>
      </c>
      <c r="I92" s="68"/>
    </row>
    <row r="93" spans="1:9" ht="20.25" x14ac:dyDescent="0.25">
      <c r="A93" s="7">
        <f>IF(C93="","",SUBTOTAL(3,$C$2:C93))</f>
        <v>92</v>
      </c>
      <c r="B93" s="8" t="s">
        <v>1038</v>
      </c>
      <c r="C93" s="9" t="s">
        <v>421</v>
      </c>
      <c r="D93" s="10">
        <v>8</v>
      </c>
      <c r="E93" s="11">
        <v>10</v>
      </c>
      <c r="F93" s="12">
        <v>1</v>
      </c>
      <c r="G93" s="66">
        <f t="shared" si="4"/>
        <v>1.4305555555555556</v>
      </c>
      <c r="H93" s="67" t="str">
        <f t="shared" si="3"/>
        <v>من 1 إلى أقل من 3 فدان</v>
      </c>
      <c r="I93" s="68"/>
    </row>
    <row r="94" spans="1:9" ht="20.25" x14ac:dyDescent="0.25">
      <c r="A94" s="7">
        <f>IF(C94="","",SUBTOTAL(3,$C$2:C94))</f>
        <v>93</v>
      </c>
      <c r="B94" s="8" t="s">
        <v>1039</v>
      </c>
      <c r="C94" s="9" t="s">
        <v>422</v>
      </c>
      <c r="D94" s="10">
        <v>8.5</v>
      </c>
      <c r="E94" s="11">
        <v>10</v>
      </c>
      <c r="F94" s="12">
        <v>0</v>
      </c>
      <c r="G94" s="66">
        <f t="shared" si="4"/>
        <v>0.4314236111111111</v>
      </c>
      <c r="H94" s="67" t="str">
        <f t="shared" si="3"/>
        <v>أقل من فدان</v>
      </c>
      <c r="I94" s="68"/>
    </row>
    <row r="95" spans="1:9" ht="20.25" x14ac:dyDescent="0.25">
      <c r="A95" s="7">
        <f>IF(C95="","",SUBTOTAL(3,$C$2:C95))</f>
        <v>94</v>
      </c>
      <c r="B95" s="8" t="s">
        <v>1040</v>
      </c>
      <c r="C95" s="9" t="s">
        <v>423</v>
      </c>
      <c r="D95" s="10">
        <v>11</v>
      </c>
      <c r="E95" s="11">
        <v>14</v>
      </c>
      <c r="F95" s="12">
        <v>3</v>
      </c>
      <c r="G95" s="66">
        <f t="shared" si="4"/>
        <v>3.6024305555555558</v>
      </c>
      <c r="H95" s="67" t="str">
        <f t="shared" si="3"/>
        <v>من 3 إلى أقل من 5 فدان</v>
      </c>
      <c r="I95" s="68"/>
    </row>
    <row r="96" spans="1:9" ht="20.25" x14ac:dyDescent="0.25">
      <c r="A96" s="7">
        <f>IF(C96="","",SUBTOTAL(3,$C$2:C96))</f>
        <v>95</v>
      </c>
      <c r="B96" s="8" t="s">
        <v>1041</v>
      </c>
      <c r="C96" s="9" t="s">
        <v>424</v>
      </c>
      <c r="D96" s="10">
        <v>23</v>
      </c>
      <c r="E96" s="11">
        <v>21</v>
      </c>
      <c r="F96" s="12">
        <v>2</v>
      </c>
      <c r="G96" s="66">
        <f t="shared" si="4"/>
        <v>2.9149305555555554</v>
      </c>
      <c r="H96" s="67" t="str">
        <f t="shared" si="3"/>
        <v>من 1 إلى أقل من 3 فدان</v>
      </c>
      <c r="I96" s="68"/>
    </row>
    <row r="97" spans="1:9" ht="20.25" x14ac:dyDescent="0.25">
      <c r="A97" s="13">
        <f>IF(C97="","",SUBTOTAL(3,$C$2:C97))</f>
        <v>96</v>
      </c>
      <c r="B97" s="14" t="s">
        <v>1042</v>
      </c>
      <c r="C97" s="15" t="s">
        <v>425</v>
      </c>
      <c r="D97" s="16">
        <v>1</v>
      </c>
      <c r="E97" s="16">
        <v>20</v>
      </c>
      <c r="F97" s="17">
        <v>6</v>
      </c>
      <c r="G97" s="66">
        <f t="shared" si="4"/>
        <v>6.8350694444444438</v>
      </c>
      <c r="H97" s="67" t="str">
        <f t="shared" si="3"/>
        <v>من 5 إلى أقل من 10 فدان</v>
      </c>
      <c r="I97" s="68"/>
    </row>
    <row r="98" spans="1:9" ht="20.25" x14ac:dyDescent="0.25">
      <c r="A98" s="7">
        <f>IF(C98="","",SUBTOTAL(3,$C$2:C98))</f>
        <v>97</v>
      </c>
      <c r="B98" s="8" t="s">
        <v>1043</v>
      </c>
      <c r="C98" s="9" t="s">
        <v>426</v>
      </c>
      <c r="D98" s="10">
        <v>13</v>
      </c>
      <c r="E98" s="11">
        <v>6</v>
      </c>
      <c r="F98" s="12">
        <v>1</v>
      </c>
      <c r="G98" s="66">
        <f t="shared" si="4"/>
        <v>1.2725694444444444</v>
      </c>
      <c r="H98" s="67" t="str">
        <f t="shared" si="3"/>
        <v>من 1 إلى أقل من 3 فدان</v>
      </c>
      <c r="I98" s="68"/>
    </row>
    <row r="99" spans="1:9" ht="20.25" x14ac:dyDescent="0.25">
      <c r="A99" s="7">
        <f>IF(C99="","",SUBTOTAL(3,$C$2:C99))</f>
        <v>98</v>
      </c>
      <c r="B99" s="8" t="s">
        <v>1044</v>
      </c>
      <c r="C99" s="9" t="s">
        <v>427</v>
      </c>
      <c r="D99" s="10">
        <v>7</v>
      </c>
      <c r="E99" s="11">
        <v>7</v>
      </c>
      <c r="F99" s="12">
        <v>1</v>
      </c>
      <c r="G99" s="66">
        <f t="shared" si="4"/>
        <v>1.3038194444444444</v>
      </c>
      <c r="H99" s="67" t="str">
        <f t="shared" si="3"/>
        <v>من 1 إلى أقل من 3 فدان</v>
      </c>
      <c r="I99" s="68"/>
    </row>
    <row r="100" spans="1:9" ht="20.25" x14ac:dyDescent="0.25">
      <c r="A100" s="7">
        <f>IF(C100="","",SUBTOTAL(3,$C$2:C100))</f>
        <v>99</v>
      </c>
      <c r="B100" s="8" t="s">
        <v>1045</v>
      </c>
      <c r="C100" s="9" t="s">
        <v>428</v>
      </c>
      <c r="D100" s="10">
        <v>13</v>
      </c>
      <c r="E100" s="11">
        <v>6</v>
      </c>
      <c r="F100" s="12">
        <v>1</v>
      </c>
      <c r="G100" s="66">
        <f t="shared" si="4"/>
        <v>1.2725694444444444</v>
      </c>
      <c r="H100" s="67" t="str">
        <f t="shared" si="3"/>
        <v>من 1 إلى أقل من 3 فدان</v>
      </c>
      <c r="I100" s="68"/>
    </row>
    <row r="101" spans="1:9" ht="20.25" x14ac:dyDescent="0.25">
      <c r="A101" s="7">
        <f>IF(C101="","",SUBTOTAL(3,$C$2:C101))</f>
        <v>100</v>
      </c>
      <c r="B101" s="8" t="s">
        <v>1046</v>
      </c>
      <c r="C101" s="9" t="s">
        <v>429</v>
      </c>
      <c r="D101" s="10">
        <v>20</v>
      </c>
      <c r="E101" s="11">
        <v>15</v>
      </c>
      <c r="F101" s="12">
        <v>1</v>
      </c>
      <c r="G101" s="66">
        <f t="shared" si="4"/>
        <v>1.6597222222222223</v>
      </c>
      <c r="H101" s="67" t="str">
        <f t="shared" si="3"/>
        <v>من 1 إلى أقل من 3 فدان</v>
      </c>
      <c r="I101" s="68"/>
    </row>
    <row r="102" spans="1:9" ht="20.25" x14ac:dyDescent="0.25">
      <c r="A102" s="7">
        <f>IF(C102="","",SUBTOTAL(3,$C$2:C102))</f>
        <v>101</v>
      </c>
      <c r="B102" s="8" t="s">
        <v>1047</v>
      </c>
      <c r="C102" s="9" t="s">
        <v>430</v>
      </c>
      <c r="D102" s="10">
        <v>3</v>
      </c>
      <c r="E102" s="11">
        <v>0</v>
      </c>
      <c r="F102" s="12">
        <v>3</v>
      </c>
      <c r="G102" s="66">
        <f t="shared" si="4"/>
        <v>3.0052083333333335</v>
      </c>
      <c r="H102" s="67" t="str">
        <f t="shared" si="3"/>
        <v>من 3 إلى أقل من 5 فدان</v>
      </c>
      <c r="I102" s="68"/>
    </row>
    <row r="103" spans="1:9" ht="20.25" x14ac:dyDescent="0.25">
      <c r="A103" s="7">
        <f>IF(C103="","",SUBTOTAL(3,$C$2:C103))</f>
        <v>102</v>
      </c>
      <c r="B103" s="8" t="s">
        <v>1048</v>
      </c>
      <c r="C103" s="9" t="s">
        <v>431</v>
      </c>
      <c r="D103" s="10">
        <v>0</v>
      </c>
      <c r="E103" s="11">
        <v>10</v>
      </c>
      <c r="F103" s="12">
        <v>0</v>
      </c>
      <c r="G103" s="66">
        <f t="shared" si="4"/>
        <v>0.41666666666666669</v>
      </c>
      <c r="H103" s="67" t="str">
        <f t="shared" si="3"/>
        <v>أقل من فدان</v>
      </c>
      <c r="I103" s="68"/>
    </row>
    <row r="104" spans="1:9" ht="20.25" x14ac:dyDescent="0.25">
      <c r="A104" s="7">
        <f>IF(C104="","",SUBTOTAL(3,$C$2:C104))</f>
        <v>103</v>
      </c>
      <c r="B104" s="8" t="s">
        <v>1049</v>
      </c>
      <c r="C104" s="9" t="s">
        <v>432</v>
      </c>
      <c r="D104" s="10">
        <v>1</v>
      </c>
      <c r="E104" s="11">
        <v>19</v>
      </c>
      <c r="F104" s="12">
        <v>2</v>
      </c>
      <c r="G104" s="66">
        <f t="shared" si="4"/>
        <v>2.7934027777777777</v>
      </c>
      <c r="H104" s="67" t="str">
        <f t="shared" si="3"/>
        <v>من 1 إلى أقل من 3 فدان</v>
      </c>
      <c r="I104" s="68"/>
    </row>
    <row r="105" spans="1:9" ht="20.25" x14ac:dyDescent="0.25">
      <c r="A105" s="7">
        <f>IF(C105="","",SUBTOTAL(3,$C$2:C105))</f>
        <v>104</v>
      </c>
      <c r="B105" s="8" t="s">
        <v>1050</v>
      </c>
      <c r="C105" s="9" t="s">
        <v>433</v>
      </c>
      <c r="D105" s="10">
        <v>19</v>
      </c>
      <c r="E105" s="11">
        <v>8</v>
      </c>
      <c r="F105" s="12">
        <v>1</v>
      </c>
      <c r="G105" s="66">
        <f t="shared" si="4"/>
        <v>1.3663194444444444</v>
      </c>
      <c r="H105" s="67" t="str">
        <f t="shared" si="3"/>
        <v>من 1 إلى أقل من 3 فدان</v>
      </c>
      <c r="I105" s="68"/>
    </row>
    <row r="106" spans="1:9" ht="20.25" x14ac:dyDescent="0.25">
      <c r="A106" s="7">
        <f>IF(C106="","",SUBTOTAL(3,$C$2:C106))</f>
        <v>105</v>
      </c>
      <c r="B106" s="8" t="s">
        <v>1051</v>
      </c>
      <c r="C106" s="9" t="s">
        <v>434</v>
      </c>
      <c r="D106" s="10">
        <v>0</v>
      </c>
      <c r="E106" s="11">
        <v>20</v>
      </c>
      <c r="F106" s="12">
        <v>0</v>
      </c>
      <c r="G106" s="66">
        <f t="shared" si="4"/>
        <v>0.83333333333333337</v>
      </c>
      <c r="H106" s="67" t="str">
        <f t="shared" si="3"/>
        <v>أقل من فدان</v>
      </c>
      <c r="I106" s="68"/>
    </row>
    <row r="107" spans="1:9" ht="20.25" x14ac:dyDescent="0.25">
      <c r="A107" s="7">
        <f>IF(C107="","",SUBTOTAL(3,$C$2:C107))</f>
        <v>106</v>
      </c>
      <c r="B107" s="8" t="s">
        <v>1052</v>
      </c>
      <c r="C107" s="9" t="s">
        <v>435</v>
      </c>
      <c r="D107" s="10">
        <v>15</v>
      </c>
      <c r="E107" s="11">
        <v>15</v>
      </c>
      <c r="F107" s="12">
        <v>1</v>
      </c>
      <c r="G107" s="66">
        <f t="shared" si="4"/>
        <v>1.6510416666666667</v>
      </c>
      <c r="H107" s="67" t="str">
        <f t="shared" si="3"/>
        <v>من 1 إلى أقل من 3 فدان</v>
      </c>
      <c r="I107" s="68"/>
    </row>
    <row r="108" spans="1:9" ht="20.25" x14ac:dyDescent="0.25">
      <c r="A108" s="7">
        <f>IF(C108="","",SUBTOTAL(3,$C$2:C108))</f>
        <v>107</v>
      </c>
      <c r="B108" s="8" t="s">
        <v>1053</v>
      </c>
      <c r="C108" s="9" t="s">
        <v>436</v>
      </c>
      <c r="D108" s="10">
        <v>3</v>
      </c>
      <c r="E108" s="11">
        <v>10</v>
      </c>
      <c r="F108" s="12">
        <v>1</v>
      </c>
      <c r="G108" s="66">
        <f t="shared" si="4"/>
        <v>1.421875</v>
      </c>
      <c r="H108" s="67" t="str">
        <f t="shared" si="3"/>
        <v>من 1 إلى أقل من 3 فدان</v>
      </c>
      <c r="I108" s="68"/>
    </row>
    <row r="109" spans="1:9" ht="20.25" x14ac:dyDescent="0.25">
      <c r="A109" s="7">
        <f>IF(C109="","",SUBTOTAL(3,$C$2:C109))</f>
        <v>108</v>
      </c>
      <c r="B109" s="8" t="s">
        <v>1054</v>
      </c>
      <c r="C109" s="9" t="s">
        <v>437</v>
      </c>
      <c r="D109" s="10">
        <v>16</v>
      </c>
      <c r="E109" s="11">
        <v>17</v>
      </c>
      <c r="F109" s="12">
        <v>1</v>
      </c>
      <c r="G109" s="66">
        <f t="shared" si="4"/>
        <v>1.7361111111111112</v>
      </c>
      <c r="H109" s="67" t="str">
        <f t="shared" si="3"/>
        <v>من 1 إلى أقل من 3 فدان</v>
      </c>
      <c r="I109" s="68"/>
    </row>
    <row r="110" spans="1:9" ht="20.25" x14ac:dyDescent="0.25">
      <c r="A110" s="7">
        <f>IF(C110="","",SUBTOTAL(3,$C$2:C110))</f>
        <v>109</v>
      </c>
      <c r="B110" s="8" t="s">
        <v>1055</v>
      </c>
      <c r="C110" s="9" t="s">
        <v>438</v>
      </c>
      <c r="D110" s="10">
        <v>3</v>
      </c>
      <c r="E110" s="11">
        <v>18</v>
      </c>
      <c r="F110" s="12">
        <v>0</v>
      </c>
      <c r="G110" s="66">
        <f t="shared" si="4"/>
        <v>0.75520833333333337</v>
      </c>
      <c r="H110" s="67" t="str">
        <f t="shared" si="3"/>
        <v>أقل من فدان</v>
      </c>
      <c r="I110" s="68"/>
    </row>
    <row r="111" spans="1:9" ht="20.25" x14ac:dyDescent="0.25">
      <c r="A111" s="13">
        <f>IF(C111="","",SUBTOTAL(3,$C$2:C111))</f>
        <v>110</v>
      </c>
      <c r="B111" s="14" t="s">
        <v>1056</v>
      </c>
      <c r="C111" s="15" t="s">
        <v>439</v>
      </c>
      <c r="D111" s="16">
        <v>8</v>
      </c>
      <c r="E111" s="16">
        <v>5</v>
      </c>
      <c r="F111" s="17">
        <v>3</v>
      </c>
      <c r="G111" s="66">
        <f t="shared" si="4"/>
        <v>3.2222222222222223</v>
      </c>
      <c r="H111" s="67" t="str">
        <f t="shared" si="3"/>
        <v>من 3 إلى أقل من 5 فدان</v>
      </c>
      <c r="I111" s="68"/>
    </row>
    <row r="112" spans="1:9" ht="20.25" x14ac:dyDescent="0.25">
      <c r="A112" s="7">
        <f>IF(C112="","",SUBTOTAL(3,$C$2:C112))</f>
        <v>111</v>
      </c>
      <c r="B112" s="8" t="s">
        <v>1057</v>
      </c>
      <c r="C112" s="9" t="s">
        <v>440</v>
      </c>
      <c r="D112" s="10">
        <v>0</v>
      </c>
      <c r="E112" s="11">
        <v>12</v>
      </c>
      <c r="F112" s="12">
        <v>1</v>
      </c>
      <c r="G112" s="66">
        <f t="shared" si="4"/>
        <v>1.5</v>
      </c>
      <c r="H112" s="67" t="str">
        <f t="shared" si="3"/>
        <v>من 1 إلى أقل من 3 فدان</v>
      </c>
      <c r="I112" s="68"/>
    </row>
    <row r="113" spans="1:9" ht="20.25" x14ac:dyDescent="0.25">
      <c r="A113" s="7">
        <f>IF(C113="","",SUBTOTAL(3,$C$2:C113))</f>
        <v>112</v>
      </c>
      <c r="B113" s="8" t="s">
        <v>1058</v>
      </c>
      <c r="C113" s="9" t="s">
        <v>441</v>
      </c>
      <c r="D113" s="10">
        <v>1</v>
      </c>
      <c r="E113" s="11">
        <v>21</v>
      </c>
      <c r="F113" s="12">
        <v>0</v>
      </c>
      <c r="G113" s="66">
        <f t="shared" si="4"/>
        <v>0.87673611111111116</v>
      </c>
      <c r="H113" s="67" t="str">
        <f t="shared" si="3"/>
        <v>أقل من فدان</v>
      </c>
      <c r="I113" s="68"/>
    </row>
    <row r="114" spans="1:9" ht="20.25" x14ac:dyDescent="0.25">
      <c r="A114" s="7">
        <f>IF(C114="","",SUBTOTAL(3,$C$2:C114))</f>
        <v>113</v>
      </c>
      <c r="B114" s="8" t="s">
        <v>1059</v>
      </c>
      <c r="C114" s="9" t="s">
        <v>442</v>
      </c>
      <c r="D114" s="10">
        <v>8</v>
      </c>
      <c r="E114" s="11">
        <v>11</v>
      </c>
      <c r="F114" s="12">
        <v>1</v>
      </c>
      <c r="G114" s="66">
        <f t="shared" si="4"/>
        <v>1.4722222222222221</v>
      </c>
      <c r="H114" s="67" t="str">
        <f t="shared" si="3"/>
        <v>من 1 إلى أقل من 3 فدان</v>
      </c>
      <c r="I114" s="68"/>
    </row>
    <row r="115" spans="1:9" ht="20.25" x14ac:dyDescent="0.25">
      <c r="A115" s="7">
        <f>IF(C115="","",SUBTOTAL(3,$C$2:C115))</f>
        <v>114</v>
      </c>
      <c r="B115" s="8" t="s">
        <v>1060</v>
      </c>
      <c r="C115" s="9" t="s">
        <v>443</v>
      </c>
      <c r="D115" s="10">
        <v>8</v>
      </c>
      <c r="E115" s="11">
        <v>16</v>
      </c>
      <c r="F115" s="12">
        <v>1</v>
      </c>
      <c r="G115" s="66">
        <f t="shared" si="4"/>
        <v>1.6805555555555554</v>
      </c>
      <c r="H115" s="67" t="str">
        <f t="shared" si="3"/>
        <v>من 1 إلى أقل من 3 فدان</v>
      </c>
      <c r="I115" s="68"/>
    </row>
    <row r="116" spans="1:9" ht="20.25" x14ac:dyDescent="0.25">
      <c r="A116" s="7">
        <f>IF(C116="","",SUBTOTAL(3,$C$2:C116))</f>
        <v>115</v>
      </c>
      <c r="B116" s="8" t="s">
        <v>1061</v>
      </c>
      <c r="C116" s="9" t="s">
        <v>444</v>
      </c>
      <c r="D116" s="10">
        <v>22</v>
      </c>
      <c r="E116" s="11">
        <v>6</v>
      </c>
      <c r="F116" s="12">
        <v>2</v>
      </c>
      <c r="G116" s="66">
        <f t="shared" si="4"/>
        <v>2.2881944444444446</v>
      </c>
      <c r="H116" s="67" t="str">
        <f t="shared" si="3"/>
        <v>من 1 إلى أقل من 3 فدان</v>
      </c>
      <c r="I116" s="68"/>
    </row>
    <row r="117" spans="1:9" ht="20.25" x14ac:dyDescent="0.25">
      <c r="A117" s="7">
        <f>IF(C117="","",SUBTOTAL(3,$C$2:C117))</f>
        <v>116</v>
      </c>
      <c r="B117" s="8" t="s">
        <v>1062</v>
      </c>
      <c r="C117" s="9" t="s">
        <v>445</v>
      </c>
      <c r="D117" s="10">
        <v>2</v>
      </c>
      <c r="E117" s="11">
        <v>2</v>
      </c>
      <c r="F117" s="12">
        <v>1</v>
      </c>
      <c r="G117" s="66">
        <f t="shared" si="4"/>
        <v>1.0868055555555556</v>
      </c>
      <c r="H117" s="67" t="str">
        <f t="shared" si="3"/>
        <v>من 1 إلى أقل من 3 فدان</v>
      </c>
      <c r="I117" s="68"/>
    </row>
    <row r="118" spans="1:9" ht="20.25" x14ac:dyDescent="0.25">
      <c r="A118" s="7">
        <f>IF(C118="","",SUBTOTAL(3,$C$2:C118))</f>
        <v>117</v>
      </c>
      <c r="B118" s="8" t="s">
        <v>1063</v>
      </c>
      <c r="C118" s="9" t="s">
        <v>446</v>
      </c>
      <c r="D118" s="10">
        <v>13</v>
      </c>
      <c r="E118" s="11">
        <v>0</v>
      </c>
      <c r="F118" s="12">
        <v>3</v>
      </c>
      <c r="G118" s="66">
        <f t="shared" si="4"/>
        <v>3.0225694444444446</v>
      </c>
      <c r="H118" s="67" t="str">
        <f t="shared" si="3"/>
        <v>من 3 إلى أقل من 5 فدان</v>
      </c>
      <c r="I118" s="68"/>
    </row>
    <row r="119" spans="1:9" ht="20.25" x14ac:dyDescent="0.25">
      <c r="A119" s="7">
        <f>IF(C119="","",SUBTOTAL(3,$C$2:C119))</f>
        <v>118</v>
      </c>
      <c r="B119" s="8" t="s">
        <v>1064</v>
      </c>
      <c r="C119" s="9" t="s">
        <v>447</v>
      </c>
      <c r="D119" s="10">
        <v>12</v>
      </c>
      <c r="E119" s="11">
        <v>7</v>
      </c>
      <c r="F119" s="12">
        <v>0</v>
      </c>
      <c r="G119" s="66">
        <f t="shared" si="4"/>
        <v>0.3125</v>
      </c>
      <c r="H119" s="67" t="str">
        <f t="shared" si="3"/>
        <v>أقل من فدان</v>
      </c>
      <c r="I119" s="68"/>
    </row>
    <row r="120" spans="1:9" ht="20.25" x14ac:dyDescent="0.25">
      <c r="A120" s="7">
        <f>IF(C120="","",SUBTOTAL(3,$C$2:C120))</f>
        <v>119</v>
      </c>
      <c r="B120" s="8" t="s">
        <v>1065</v>
      </c>
      <c r="C120" s="9" t="s">
        <v>448</v>
      </c>
      <c r="D120" s="10">
        <v>9</v>
      </c>
      <c r="E120" s="11">
        <v>3</v>
      </c>
      <c r="F120" s="12">
        <v>4</v>
      </c>
      <c r="G120" s="66">
        <f t="shared" si="4"/>
        <v>4.140625</v>
      </c>
      <c r="H120" s="67" t="str">
        <f t="shared" si="3"/>
        <v>من 3 إلى أقل من 5 فدان</v>
      </c>
      <c r="I120" s="68"/>
    </row>
    <row r="121" spans="1:9" ht="20.25" x14ac:dyDescent="0.25">
      <c r="A121" s="7">
        <f>IF(C121="","",SUBTOTAL(3,$C$2:C121))</f>
        <v>120</v>
      </c>
      <c r="B121" s="8" t="s">
        <v>1066</v>
      </c>
      <c r="C121" s="9" t="s">
        <v>449</v>
      </c>
      <c r="D121" s="10">
        <v>0</v>
      </c>
      <c r="E121" s="11">
        <v>6</v>
      </c>
      <c r="F121" s="12">
        <v>3</v>
      </c>
      <c r="G121" s="66">
        <f t="shared" si="4"/>
        <v>3.25</v>
      </c>
      <c r="H121" s="67" t="str">
        <f t="shared" si="3"/>
        <v>من 3 إلى أقل من 5 فدان</v>
      </c>
      <c r="I121" s="68"/>
    </row>
    <row r="122" spans="1:9" ht="20.25" x14ac:dyDescent="0.25">
      <c r="A122" s="7">
        <f>IF(C122="","",SUBTOTAL(3,$C$2:C122))</f>
        <v>121</v>
      </c>
      <c r="B122" s="14" t="s">
        <v>1067</v>
      </c>
      <c r="C122" s="15" t="s">
        <v>450</v>
      </c>
      <c r="D122" s="16">
        <v>17</v>
      </c>
      <c r="E122" s="16">
        <v>14</v>
      </c>
      <c r="F122" s="17">
        <v>0</v>
      </c>
      <c r="G122" s="66">
        <f t="shared" si="4"/>
        <v>0.61284722222222221</v>
      </c>
      <c r="H122" s="67" t="str">
        <f t="shared" si="3"/>
        <v>أقل من فدان</v>
      </c>
      <c r="I122" s="68"/>
    </row>
    <row r="123" spans="1:9" ht="20.25" x14ac:dyDescent="0.25">
      <c r="A123" s="7">
        <f>IF(C123="","",SUBTOTAL(3,$C$2:C123))</f>
        <v>122</v>
      </c>
      <c r="B123" s="14" t="s">
        <v>1068</v>
      </c>
      <c r="C123" s="15" t="s">
        <v>451</v>
      </c>
      <c r="D123" s="16">
        <v>4</v>
      </c>
      <c r="E123" s="16">
        <v>19</v>
      </c>
      <c r="F123" s="17">
        <v>0</v>
      </c>
      <c r="G123" s="66">
        <f t="shared" si="4"/>
        <v>0.79861111111111105</v>
      </c>
      <c r="H123" s="67" t="str">
        <f t="shared" si="3"/>
        <v>أقل من فدان</v>
      </c>
      <c r="I123" s="68"/>
    </row>
    <row r="124" spans="1:9" ht="20.25" x14ac:dyDescent="0.25">
      <c r="A124" s="7">
        <f>IF(C124="","",SUBTOTAL(3,$C$2:C124))</f>
        <v>123</v>
      </c>
      <c r="B124" s="8" t="s">
        <v>1069</v>
      </c>
      <c r="C124" s="9" t="s">
        <v>452</v>
      </c>
      <c r="D124" s="10">
        <v>5</v>
      </c>
      <c r="E124" s="11">
        <v>16</v>
      </c>
      <c r="F124" s="12">
        <v>0</v>
      </c>
      <c r="G124" s="66">
        <f t="shared" si="4"/>
        <v>0.67534722222222221</v>
      </c>
      <c r="H124" s="67" t="str">
        <f t="shared" si="3"/>
        <v>أقل من فدان</v>
      </c>
      <c r="I124" s="68"/>
    </row>
    <row r="125" spans="1:9" ht="20.25" x14ac:dyDescent="0.25">
      <c r="A125" s="7">
        <f>IF(C125="","",SUBTOTAL(3,$C$2:C125))</f>
        <v>124</v>
      </c>
      <c r="B125" s="8" t="s">
        <v>1070</v>
      </c>
      <c r="C125" s="9" t="s">
        <v>453</v>
      </c>
      <c r="D125" s="10">
        <v>22</v>
      </c>
      <c r="E125" s="11">
        <v>10</v>
      </c>
      <c r="F125" s="12">
        <v>3</v>
      </c>
      <c r="G125" s="66">
        <f t="shared" si="4"/>
        <v>3.4548611111111112</v>
      </c>
      <c r="H125" s="67" t="str">
        <f t="shared" si="3"/>
        <v>من 3 إلى أقل من 5 فدان</v>
      </c>
      <c r="I125" s="68"/>
    </row>
    <row r="126" spans="1:9" ht="20.25" x14ac:dyDescent="0.25">
      <c r="A126" s="7">
        <f>IF(C126="","",SUBTOTAL(3,$C$2:C126))</f>
        <v>125</v>
      </c>
      <c r="B126" s="8" t="s">
        <v>1071</v>
      </c>
      <c r="C126" s="9" t="s">
        <v>454</v>
      </c>
      <c r="D126" s="10">
        <v>10</v>
      </c>
      <c r="E126" s="11">
        <v>21</v>
      </c>
      <c r="F126" s="12">
        <v>0</v>
      </c>
      <c r="G126" s="66">
        <f t="shared" si="4"/>
        <v>0.89236111111111116</v>
      </c>
      <c r="H126" s="67" t="str">
        <f t="shared" si="3"/>
        <v>أقل من فدان</v>
      </c>
      <c r="I126" s="68"/>
    </row>
    <row r="127" spans="1:9" ht="20.25" x14ac:dyDescent="0.25">
      <c r="A127" s="7">
        <f>IF(C127="","",SUBTOTAL(3,$C$2:C127))</f>
        <v>126</v>
      </c>
      <c r="B127" s="8" t="s">
        <v>1072</v>
      </c>
      <c r="C127" s="18" t="s">
        <v>455</v>
      </c>
      <c r="D127" s="10">
        <v>9</v>
      </c>
      <c r="E127" s="11">
        <v>9</v>
      </c>
      <c r="F127" s="12">
        <v>1</v>
      </c>
      <c r="G127" s="66">
        <f t="shared" si="4"/>
        <v>1.390625</v>
      </c>
      <c r="H127" s="67" t="str">
        <f t="shared" si="3"/>
        <v>من 1 إلى أقل من 3 فدان</v>
      </c>
      <c r="I127" s="68"/>
    </row>
    <row r="128" spans="1:9" ht="20.25" x14ac:dyDescent="0.25">
      <c r="A128" s="7">
        <f>IF(C128="","",SUBTOTAL(3,$C$2:C128))</f>
        <v>127</v>
      </c>
      <c r="B128" s="8" t="s">
        <v>1073</v>
      </c>
      <c r="C128" s="9" t="s">
        <v>456</v>
      </c>
      <c r="D128" s="10">
        <v>4</v>
      </c>
      <c r="E128" s="11">
        <v>16</v>
      </c>
      <c r="F128" s="12">
        <v>2</v>
      </c>
      <c r="G128" s="66">
        <f t="shared" si="4"/>
        <v>2.6736111111111112</v>
      </c>
      <c r="H128" s="67" t="str">
        <f t="shared" si="3"/>
        <v>من 1 إلى أقل من 3 فدان</v>
      </c>
      <c r="I128" s="68"/>
    </row>
    <row r="129" spans="1:9" ht="20.25" x14ac:dyDescent="0.25">
      <c r="A129" s="7">
        <f>IF(C129="","",SUBTOTAL(3,$C$2:C129))</f>
        <v>128</v>
      </c>
      <c r="B129" s="8" t="s">
        <v>1074</v>
      </c>
      <c r="C129" s="9" t="s">
        <v>457</v>
      </c>
      <c r="D129" s="10">
        <v>6</v>
      </c>
      <c r="E129" s="11">
        <v>6</v>
      </c>
      <c r="F129" s="12">
        <v>2</v>
      </c>
      <c r="G129" s="66">
        <f t="shared" si="4"/>
        <v>2.2604166666666665</v>
      </c>
      <c r="H129" s="67" t="str">
        <f t="shared" si="3"/>
        <v>من 1 إلى أقل من 3 فدان</v>
      </c>
      <c r="I129" s="68"/>
    </row>
    <row r="130" spans="1:9" ht="20.25" x14ac:dyDescent="0.25">
      <c r="A130" s="7">
        <f>IF(C130="","",SUBTOTAL(3,$C$2:C130))</f>
        <v>129</v>
      </c>
      <c r="B130" s="8" t="s">
        <v>1075</v>
      </c>
      <c r="C130" s="9" t="s">
        <v>458</v>
      </c>
      <c r="D130" s="10">
        <v>8</v>
      </c>
      <c r="E130" s="11">
        <v>3</v>
      </c>
      <c r="F130" s="12">
        <v>1</v>
      </c>
      <c r="G130" s="66">
        <f t="shared" si="4"/>
        <v>1.1388888888888888</v>
      </c>
      <c r="H130" s="67" t="str">
        <f t="shared" ref="H130:H193" si="5">IF(G130=0,"00",IF(G130="x","x",
IF(G130&lt;1,"أقل من فدان",
IF(G130&lt;3,"من 1 إلى أقل من 3 فدان",
IF(G130&lt;5,"من 3 إلى أقل من 5 فدان",
IF(G130&lt;10,"من 5 إلى أقل من 10 فدان",
IF(G130&lt;20,"من 10 إلى أقل من 20 فدان",
IF(G130&lt;=25,"من 20 إلى 25 فدان","أكثر من 25 فدان"))))))
))</f>
        <v>من 1 إلى أقل من 3 فدان</v>
      </c>
      <c r="I130" s="68"/>
    </row>
    <row r="131" spans="1:9" ht="20.25" x14ac:dyDescent="0.25">
      <c r="A131" s="7">
        <f>IF(C131="","",SUBTOTAL(3,$C$2:C131))</f>
        <v>130</v>
      </c>
      <c r="B131" s="8" t="s">
        <v>1076</v>
      </c>
      <c r="C131" s="9" t="s">
        <v>459</v>
      </c>
      <c r="D131" s="10">
        <v>12</v>
      </c>
      <c r="E131" s="11">
        <v>14</v>
      </c>
      <c r="F131" s="12">
        <v>0</v>
      </c>
      <c r="G131" s="66">
        <f t="shared" ref="G131:G194" si="6">IF(AND(ISNUMBER(D131), ISNUMBER(E131), ISNUMBER(F131)), F131 + E131/24 + D131/576, "x")</f>
        <v>0.60416666666666674</v>
      </c>
      <c r="H131" s="67" t="str">
        <f t="shared" si="5"/>
        <v>أقل من فدان</v>
      </c>
      <c r="I131" s="68"/>
    </row>
    <row r="132" spans="1:9" ht="20.25" x14ac:dyDescent="0.25">
      <c r="A132" s="7">
        <f>IF(C132="","",SUBTOTAL(3,$C$2:C132))</f>
        <v>131</v>
      </c>
      <c r="B132" s="8" t="s">
        <v>1077</v>
      </c>
      <c r="C132" s="9" t="s">
        <v>460</v>
      </c>
      <c r="D132" s="10">
        <v>21</v>
      </c>
      <c r="E132" s="11">
        <v>23</v>
      </c>
      <c r="F132" s="12">
        <v>0</v>
      </c>
      <c r="G132" s="66">
        <f t="shared" si="6"/>
        <v>0.99479166666666674</v>
      </c>
      <c r="H132" s="67" t="str">
        <f t="shared" si="5"/>
        <v>أقل من فدان</v>
      </c>
      <c r="I132" s="68"/>
    </row>
    <row r="133" spans="1:9" ht="20.25" x14ac:dyDescent="0.25">
      <c r="A133" s="7">
        <f>IF(C133="","",SUBTOTAL(3,$C$2:C133))</f>
        <v>132</v>
      </c>
      <c r="B133" s="8" t="s">
        <v>1078</v>
      </c>
      <c r="C133" s="9" t="s">
        <v>461</v>
      </c>
      <c r="D133" s="10">
        <v>6</v>
      </c>
      <c r="E133" s="11">
        <v>18</v>
      </c>
      <c r="F133" s="12">
        <v>3</v>
      </c>
      <c r="G133" s="66">
        <f t="shared" si="6"/>
        <v>3.7604166666666665</v>
      </c>
      <c r="H133" s="67" t="str">
        <f t="shared" si="5"/>
        <v>من 3 إلى أقل من 5 فدان</v>
      </c>
      <c r="I133" s="68"/>
    </row>
    <row r="134" spans="1:9" ht="20.25" x14ac:dyDescent="0.25">
      <c r="A134" s="13">
        <f>IF(C134="","",SUBTOTAL(3,$C$2:C134))</f>
        <v>133</v>
      </c>
      <c r="B134" s="14" t="s">
        <v>1079</v>
      </c>
      <c r="C134" s="15" t="s">
        <v>462</v>
      </c>
      <c r="D134" s="16">
        <v>17</v>
      </c>
      <c r="E134" s="16">
        <v>9</v>
      </c>
      <c r="F134" s="17">
        <v>2</v>
      </c>
      <c r="G134" s="66">
        <f t="shared" si="6"/>
        <v>2.4045138888888888</v>
      </c>
      <c r="H134" s="67" t="str">
        <f t="shared" si="5"/>
        <v>من 1 إلى أقل من 3 فدان</v>
      </c>
      <c r="I134" s="68"/>
    </row>
    <row r="135" spans="1:9" ht="20.25" x14ac:dyDescent="0.25">
      <c r="A135" s="7">
        <f>IF(C135="","",SUBTOTAL(3,$C$2:C135))</f>
        <v>134</v>
      </c>
      <c r="B135" s="8" t="s">
        <v>1080</v>
      </c>
      <c r="C135" s="9" t="s">
        <v>463</v>
      </c>
      <c r="D135" s="10">
        <v>12</v>
      </c>
      <c r="E135" s="11">
        <v>19</v>
      </c>
      <c r="F135" s="12">
        <v>0</v>
      </c>
      <c r="G135" s="66">
        <f t="shared" si="6"/>
        <v>0.8125</v>
      </c>
      <c r="H135" s="67" t="str">
        <f t="shared" si="5"/>
        <v>أقل من فدان</v>
      </c>
      <c r="I135" s="68"/>
    </row>
    <row r="136" spans="1:9" ht="20.25" x14ac:dyDescent="0.25">
      <c r="A136" s="7">
        <f>IF(C136="","",SUBTOTAL(3,$C$2:C136))</f>
        <v>135</v>
      </c>
      <c r="B136" s="8" t="s">
        <v>1081</v>
      </c>
      <c r="C136" s="9" t="s">
        <v>464</v>
      </c>
      <c r="D136" s="10">
        <v>8</v>
      </c>
      <c r="E136" s="11">
        <v>11</v>
      </c>
      <c r="F136" s="12">
        <v>1</v>
      </c>
      <c r="G136" s="66">
        <f t="shared" si="6"/>
        <v>1.4722222222222221</v>
      </c>
      <c r="H136" s="67" t="str">
        <f t="shared" si="5"/>
        <v>من 1 إلى أقل من 3 فدان</v>
      </c>
      <c r="I136" s="68"/>
    </row>
    <row r="137" spans="1:9" ht="20.25" x14ac:dyDescent="0.25">
      <c r="A137" s="7">
        <f>IF(C137="","",SUBTOTAL(3,$C$2:C137))</f>
        <v>136</v>
      </c>
      <c r="B137" s="8" t="s">
        <v>1082</v>
      </c>
      <c r="C137" s="9" t="s">
        <v>465</v>
      </c>
      <c r="D137" s="10">
        <v>16</v>
      </c>
      <c r="E137" s="11">
        <v>10</v>
      </c>
      <c r="F137" s="12">
        <v>1</v>
      </c>
      <c r="G137" s="66">
        <f t="shared" si="6"/>
        <v>1.4444444444444444</v>
      </c>
      <c r="H137" s="67" t="str">
        <f t="shared" si="5"/>
        <v>من 1 إلى أقل من 3 فدان</v>
      </c>
      <c r="I137" s="68"/>
    </row>
    <row r="138" spans="1:9" ht="20.25" x14ac:dyDescent="0.25">
      <c r="A138" s="7">
        <f>IF(C138="","",SUBTOTAL(3,$C$2:C138))</f>
        <v>137</v>
      </c>
      <c r="B138" s="8" t="s">
        <v>1083</v>
      </c>
      <c r="C138" s="9" t="s">
        <v>466</v>
      </c>
      <c r="D138" s="10">
        <v>4</v>
      </c>
      <c r="E138" s="11">
        <v>9</v>
      </c>
      <c r="F138" s="12">
        <v>3</v>
      </c>
      <c r="G138" s="66">
        <f t="shared" si="6"/>
        <v>3.3819444444444446</v>
      </c>
      <c r="H138" s="67" t="str">
        <f t="shared" si="5"/>
        <v>من 3 إلى أقل من 5 فدان</v>
      </c>
      <c r="I138" s="68"/>
    </row>
    <row r="139" spans="1:9" ht="20.25" x14ac:dyDescent="0.25">
      <c r="A139" s="7">
        <f>IF(C139="","",SUBTOTAL(3,$C$2:C139))</f>
        <v>138</v>
      </c>
      <c r="B139" s="8" t="s">
        <v>1084</v>
      </c>
      <c r="C139" s="9" t="s">
        <v>467</v>
      </c>
      <c r="D139" s="10">
        <v>20</v>
      </c>
      <c r="E139" s="11">
        <v>5</v>
      </c>
      <c r="F139" s="12">
        <v>1</v>
      </c>
      <c r="G139" s="66">
        <f t="shared" si="6"/>
        <v>1.2430555555555556</v>
      </c>
      <c r="H139" s="67" t="str">
        <f t="shared" si="5"/>
        <v>من 1 إلى أقل من 3 فدان</v>
      </c>
      <c r="I139" s="68"/>
    </row>
    <row r="140" spans="1:9" ht="20.25" x14ac:dyDescent="0.25">
      <c r="A140" s="7">
        <f>IF(C140="","",SUBTOTAL(3,$C$2:C140))</f>
        <v>139</v>
      </c>
      <c r="B140" s="8" t="s">
        <v>1085</v>
      </c>
      <c r="C140" s="9" t="s">
        <v>468</v>
      </c>
      <c r="D140" s="10">
        <v>10</v>
      </c>
      <c r="E140" s="11">
        <v>15</v>
      </c>
      <c r="F140" s="12">
        <v>0</v>
      </c>
      <c r="G140" s="66">
        <f t="shared" si="6"/>
        <v>0.64236111111111116</v>
      </c>
      <c r="H140" s="67" t="str">
        <f t="shared" si="5"/>
        <v>أقل من فدان</v>
      </c>
      <c r="I140" s="68"/>
    </row>
    <row r="141" spans="1:9" ht="20.25" x14ac:dyDescent="0.25">
      <c r="A141" s="7">
        <f>IF(C141="","",SUBTOTAL(3,$C$2:C141))</f>
        <v>140</v>
      </c>
      <c r="B141" s="8" t="s">
        <v>1086</v>
      </c>
      <c r="C141" s="9" t="s">
        <v>469</v>
      </c>
      <c r="D141" s="10">
        <v>17</v>
      </c>
      <c r="E141" s="11">
        <v>3</v>
      </c>
      <c r="F141" s="12">
        <v>2</v>
      </c>
      <c r="G141" s="66">
        <f t="shared" si="6"/>
        <v>2.1545138888888888</v>
      </c>
      <c r="H141" s="67" t="str">
        <f t="shared" si="5"/>
        <v>من 1 إلى أقل من 3 فدان</v>
      </c>
      <c r="I141" s="68"/>
    </row>
    <row r="142" spans="1:9" ht="20.25" x14ac:dyDescent="0.25">
      <c r="A142" s="13">
        <f>IF(C142="","",SUBTOTAL(3,$C$2:C142))</f>
        <v>141</v>
      </c>
      <c r="B142" s="14" t="s">
        <v>1087</v>
      </c>
      <c r="C142" s="15" t="s">
        <v>470</v>
      </c>
      <c r="D142" s="16">
        <v>4</v>
      </c>
      <c r="E142" s="16">
        <v>4</v>
      </c>
      <c r="F142" s="17">
        <v>1</v>
      </c>
      <c r="G142" s="66">
        <f t="shared" si="6"/>
        <v>1.1736111111111112</v>
      </c>
      <c r="H142" s="67" t="str">
        <f t="shared" si="5"/>
        <v>من 1 إلى أقل من 3 فدان</v>
      </c>
      <c r="I142" s="68"/>
    </row>
    <row r="143" spans="1:9" ht="20.25" x14ac:dyDescent="0.25">
      <c r="A143" s="7">
        <f>IF(C143="","",SUBTOTAL(3,$C$2:C143))</f>
        <v>142</v>
      </c>
      <c r="B143" s="8" t="s">
        <v>1088</v>
      </c>
      <c r="C143" s="9" t="s">
        <v>471</v>
      </c>
      <c r="D143" s="10">
        <v>13</v>
      </c>
      <c r="E143" s="11">
        <v>22</v>
      </c>
      <c r="F143" s="12">
        <v>1</v>
      </c>
      <c r="G143" s="66">
        <f t="shared" si="6"/>
        <v>1.9392361111111109</v>
      </c>
      <c r="H143" s="67" t="str">
        <f t="shared" si="5"/>
        <v>من 1 إلى أقل من 3 فدان</v>
      </c>
      <c r="I143" s="68"/>
    </row>
    <row r="144" spans="1:9" ht="20.25" x14ac:dyDescent="0.25">
      <c r="A144" s="7">
        <f>IF(C144="","",SUBTOTAL(3,$C$2:C144))</f>
        <v>143</v>
      </c>
      <c r="B144" s="8" t="s">
        <v>1089</v>
      </c>
      <c r="C144" s="9" t="s">
        <v>472</v>
      </c>
      <c r="D144" s="10">
        <v>23</v>
      </c>
      <c r="E144" s="11">
        <v>7</v>
      </c>
      <c r="F144" s="12">
        <v>1</v>
      </c>
      <c r="G144" s="66">
        <f t="shared" si="6"/>
        <v>1.3315972222222223</v>
      </c>
      <c r="H144" s="67" t="str">
        <f t="shared" si="5"/>
        <v>من 1 إلى أقل من 3 فدان</v>
      </c>
      <c r="I144" s="68"/>
    </row>
    <row r="145" spans="1:9" ht="20.25" x14ac:dyDescent="0.25">
      <c r="A145" s="7">
        <f>IF(C145="","",SUBTOTAL(3,$C$2:C145))</f>
        <v>144</v>
      </c>
      <c r="B145" s="8" t="s">
        <v>1090</v>
      </c>
      <c r="C145" s="9" t="s">
        <v>473</v>
      </c>
      <c r="D145" s="10">
        <v>4</v>
      </c>
      <c r="E145" s="11">
        <v>14</v>
      </c>
      <c r="F145" s="12">
        <v>1</v>
      </c>
      <c r="G145" s="66">
        <f t="shared" si="6"/>
        <v>1.5902777777777779</v>
      </c>
      <c r="H145" s="67" t="str">
        <f t="shared" si="5"/>
        <v>من 1 إلى أقل من 3 فدان</v>
      </c>
      <c r="I145" s="68"/>
    </row>
    <row r="146" spans="1:9" ht="20.25" x14ac:dyDescent="0.25">
      <c r="A146" s="7">
        <f>IF(C146="","",SUBTOTAL(3,$C$2:C146))</f>
        <v>145</v>
      </c>
      <c r="B146" s="8" t="s">
        <v>1091</v>
      </c>
      <c r="C146" s="9" t="s">
        <v>474</v>
      </c>
      <c r="D146" s="10">
        <v>15</v>
      </c>
      <c r="E146" s="11">
        <v>0</v>
      </c>
      <c r="F146" s="12">
        <v>2</v>
      </c>
      <c r="G146" s="66">
        <f t="shared" si="6"/>
        <v>2.0260416666666665</v>
      </c>
      <c r="H146" s="67" t="str">
        <f t="shared" si="5"/>
        <v>من 1 إلى أقل من 3 فدان</v>
      </c>
      <c r="I146" s="68"/>
    </row>
    <row r="147" spans="1:9" ht="20.25" x14ac:dyDescent="0.25">
      <c r="A147" s="13">
        <f>IF(C147="","",SUBTOTAL(3,$C$2:C147))</f>
        <v>146</v>
      </c>
      <c r="B147" s="14" t="s">
        <v>1092</v>
      </c>
      <c r="C147" s="15" t="s">
        <v>475</v>
      </c>
      <c r="D147" s="16">
        <v>0</v>
      </c>
      <c r="E147" s="16">
        <v>15</v>
      </c>
      <c r="F147" s="17">
        <v>1</v>
      </c>
      <c r="G147" s="66">
        <f t="shared" si="6"/>
        <v>1.625</v>
      </c>
      <c r="H147" s="67" t="str">
        <f t="shared" si="5"/>
        <v>من 1 إلى أقل من 3 فدان</v>
      </c>
      <c r="I147" s="68"/>
    </row>
    <row r="148" spans="1:9" ht="20.25" x14ac:dyDescent="0.25">
      <c r="A148" s="13">
        <f>IF(C148="","",SUBTOTAL(3,$C$2:C148))</f>
        <v>147</v>
      </c>
      <c r="B148" s="14" t="s">
        <v>1093</v>
      </c>
      <c r="C148" s="15" t="s">
        <v>476</v>
      </c>
      <c r="D148" s="16">
        <v>6</v>
      </c>
      <c r="E148" s="16">
        <v>4</v>
      </c>
      <c r="F148" s="17">
        <v>2</v>
      </c>
      <c r="G148" s="66">
        <f t="shared" si="6"/>
        <v>2.177083333333333</v>
      </c>
      <c r="H148" s="67" t="str">
        <f t="shared" si="5"/>
        <v>من 1 إلى أقل من 3 فدان</v>
      </c>
      <c r="I148" s="68"/>
    </row>
    <row r="149" spans="1:9" ht="20.25" x14ac:dyDescent="0.25">
      <c r="A149" s="7">
        <f>IF(C149="","",SUBTOTAL(3,$C$2:C149))</f>
        <v>148</v>
      </c>
      <c r="B149" s="8" t="s">
        <v>1094</v>
      </c>
      <c r="C149" s="9" t="s">
        <v>477</v>
      </c>
      <c r="D149" s="10">
        <v>11</v>
      </c>
      <c r="E149" s="11">
        <v>11</v>
      </c>
      <c r="F149" s="12">
        <v>1</v>
      </c>
      <c r="G149" s="66">
        <f t="shared" si="6"/>
        <v>1.4774305555555556</v>
      </c>
      <c r="H149" s="67" t="str">
        <f t="shared" si="5"/>
        <v>من 1 إلى أقل من 3 فدان</v>
      </c>
      <c r="I149" s="68"/>
    </row>
    <row r="150" spans="1:9" ht="20.25" x14ac:dyDescent="0.25">
      <c r="A150" s="7">
        <f>IF(C150="","",SUBTOTAL(3,$C$2:C150))</f>
        <v>149</v>
      </c>
      <c r="B150" s="8" t="s">
        <v>1095</v>
      </c>
      <c r="C150" s="9" t="s">
        <v>478</v>
      </c>
      <c r="D150" s="10">
        <v>1</v>
      </c>
      <c r="E150" s="11">
        <v>10</v>
      </c>
      <c r="F150" s="12">
        <v>0</v>
      </c>
      <c r="G150" s="66">
        <f t="shared" si="6"/>
        <v>0.41840277777777779</v>
      </c>
      <c r="H150" s="67" t="str">
        <f t="shared" si="5"/>
        <v>أقل من فدان</v>
      </c>
      <c r="I150" s="68"/>
    </row>
    <row r="151" spans="1:9" ht="20.25" x14ac:dyDescent="0.25">
      <c r="A151" s="7">
        <f>IF(C151="","",SUBTOTAL(3,$C$2:C151))</f>
        <v>150</v>
      </c>
      <c r="B151" s="8" t="s">
        <v>1096</v>
      </c>
      <c r="C151" s="9" t="s">
        <v>479</v>
      </c>
      <c r="D151" s="10">
        <v>10</v>
      </c>
      <c r="E151" s="11">
        <v>13</v>
      </c>
      <c r="F151" s="12">
        <v>1</v>
      </c>
      <c r="G151" s="66">
        <f t="shared" si="6"/>
        <v>1.5590277777777777</v>
      </c>
      <c r="H151" s="67" t="str">
        <f t="shared" si="5"/>
        <v>من 1 إلى أقل من 3 فدان</v>
      </c>
      <c r="I151" s="68"/>
    </row>
    <row r="152" spans="1:9" ht="20.25" x14ac:dyDescent="0.25">
      <c r="A152" s="7">
        <f>IF(C152="","",SUBTOTAL(3,$C$2:C152))</f>
        <v>151</v>
      </c>
      <c r="B152" s="8" t="s">
        <v>1097</v>
      </c>
      <c r="C152" s="9" t="s">
        <v>480</v>
      </c>
      <c r="D152" s="10">
        <v>18</v>
      </c>
      <c r="E152" s="11">
        <v>1</v>
      </c>
      <c r="F152" s="12">
        <v>1</v>
      </c>
      <c r="G152" s="66">
        <f t="shared" si="6"/>
        <v>1.0729166666666667</v>
      </c>
      <c r="H152" s="67" t="str">
        <f t="shared" si="5"/>
        <v>من 1 إلى أقل من 3 فدان</v>
      </c>
      <c r="I152" s="68"/>
    </row>
    <row r="153" spans="1:9" ht="20.25" x14ac:dyDescent="0.25">
      <c r="A153" s="7">
        <f>IF(C153="","",SUBTOTAL(3,$C$2:C153))</f>
        <v>152</v>
      </c>
      <c r="B153" s="8" t="s">
        <v>1098</v>
      </c>
      <c r="C153" s="9" t="s">
        <v>481</v>
      </c>
      <c r="D153" s="10">
        <v>18</v>
      </c>
      <c r="E153" s="11">
        <v>19</v>
      </c>
      <c r="F153" s="12">
        <v>1</v>
      </c>
      <c r="G153" s="66">
        <f t="shared" si="6"/>
        <v>1.8229166666666665</v>
      </c>
      <c r="H153" s="67" t="str">
        <f t="shared" si="5"/>
        <v>من 1 إلى أقل من 3 فدان</v>
      </c>
      <c r="I153" s="68"/>
    </row>
    <row r="154" spans="1:9" ht="20.25" x14ac:dyDescent="0.25">
      <c r="A154" s="7">
        <f>IF(C154="","",SUBTOTAL(3,$C$2:C154))</f>
        <v>153</v>
      </c>
      <c r="B154" s="8" t="s">
        <v>1099</v>
      </c>
      <c r="C154" s="9" t="s">
        <v>482</v>
      </c>
      <c r="D154" s="10">
        <v>11</v>
      </c>
      <c r="E154" s="11">
        <v>8</v>
      </c>
      <c r="F154" s="12">
        <v>2</v>
      </c>
      <c r="G154" s="66">
        <f t="shared" si="6"/>
        <v>2.3524305555555558</v>
      </c>
      <c r="H154" s="67" t="str">
        <f t="shared" si="5"/>
        <v>من 1 إلى أقل من 3 فدان</v>
      </c>
      <c r="I154" s="68"/>
    </row>
    <row r="155" spans="1:9" ht="20.25" x14ac:dyDescent="0.25">
      <c r="A155" s="7">
        <f>IF(C155="","",SUBTOTAL(3,$C$2:C155))</f>
        <v>154</v>
      </c>
      <c r="B155" s="8" t="s">
        <v>1100</v>
      </c>
      <c r="C155" s="9" t="s">
        <v>483</v>
      </c>
      <c r="D155" s="10">
        <v>12</v>
      </c>
      <c r="E155" s="11">
        <v>19</v>
      </c>
      <c r="F155" s="12">
        <v>4</v>
      </c>
      <c r="G155" s="66">
        <f t="shared" si="6"/>
        <v>4.8125</v>
      </c>
      <c r="H155" s="67" t="str">
        <f t="shared" si="5"/>
        <v>من 3 إلى أقل من 5 فدان</v>
      </c>
      <c r="I155" s="68"/>
    </row>
    <row r="156" spans="1:9" ht="20.25" x14ac:dyDescent="0.25">
      <c r="A156" s="7">
        <f>IF(C156="","",SUBTOTAL(3,$C$2:C156))</f>
        <v>155</v>
      </c>
      <c r="B156" s="8" t="s">
        <v>1101</v>
      </c>
      <c r="C156" s="9" t="s">
        <v>484</v>
      </c>
      <c r="D156" s="10">
        <v>4</v>
      </c>
      <c r="E156" s="11">
        <v>1</v>
      </c>
      <c r="F156" s="12">
        <v>1</v>
      </c>
      <c r="G156" s="66">
        <f t="shared" si="6"/>
        <v>1.0486111111111112</v>
      </c>
      <c r="H156" s="67" t="str">
        <f t="shared" si="5"/>
        <v>من 1 إلى أقل من 3 فدان</v>
      </c>
      <c r="I156" s="68"/>
    </row>
    <row r="157" spans="1:9" ht="20.25" x14ac:dyDescent="0.25">
      <c r="A157" s="7">
        <f>IF(C157="","",SUBTOTAL(3,$C$2:C157))</f>
        <v>156</v>
      </c>
      <c r="B157" s="8" t="s">
        <v>1102</v>
      </c>
      <c r="C157" s="9" t="s">
        <v>485</v>
      </c>
      <c r="D157" s="10">
        <v>21</v>
      </c>
      <c r="E157" s="11">
        <v>22</v>
      </c>
      <c r="F157" s="12">
        <v>1</v>
      </c>
      <c r="G157" s="66">
        <f t="shared" si="6"/>
        <v>1.9531249999999998</v>
      </c>
      <c r="H157" s="67" t="str">
        <f t="shared" si="5"/>
        <v>من 1 إلى أقل من 3 فدان</v>
      </c>
      <c r="I157" s="68"/>
    </row>
    <row r="158" spans="1:9" ht="20.25" x14ac:dyDescent="0.25">
      <c r="A158" s="7">
        <f>IF(C158="","",SUBTOTAL(3,$C$2:C158))</f>
        <v>157</v>
      </c>
      <c r="B158" s="8" t="s">
        <v>1103</v>
      </c>
      <c r="C158" s="9" t="s">
        <v>486</v>
      </c>
      <c r="D158" s="10">
        <v>13</v>
      </c>
      <c r="E158" s="11">
        <v>9</v>
      </c>
      <c r="F158" s="12">
        <v>0</v>
      </c>
      <c r="G158" s="66">
        <f t="shared" si="6"/>
        <v>0.39756944444444442</v>
      </c>
      <c r="H158" s="67" t="str">
        <f t="shared" si="5"/>
        <v>أقل من فدان</v>
      </c>
      <c r="I158" s="68"/>
    </row>
    <row r="159" spans="1:9" ht="20.25" x14ac:dyDescent="0.25">
      <c r="A159" s="13">
        <f>IF(C159="","",SUBTOTAL(3,$C$2:C159))</f>
        <v>158</v>
      </c>
      <c r="B159" s="14" t="s">
        <v>1104</v>
      </c>
      <c r="C159" s="15" t="s">
        <v>487</v>
      </c>
      <c r="D159" s="16">
        <v>0</v>
      </c>
      <c r="E159" s="16">
        <v>16</v>
      </c>
      <c r="F159" s="17">
        <v>1</v>
      </c>
      <c r="G159" s="66">
        <f t="shared" si="6"/>
        <v>1.6666666666666665</v>
      </c>
      <c r="H159" s="67" t="str">
        <f t="shared" si="5"/>
        <v>من 1 إلى أقل من 3 فدان</v>
      </c>
      <c r="I159" s="68"/>
    </row>
    <row r="160" spans="1:9" ht="20.25" x14ac:dyDescent="0.25">
      <c r="A160" s="7">
        <f>IF(C160="","",SUBTOTAL(3,$C$2:C160))</f>
        <v>159</v>
      </c>
      <c r="B160" s="8" t="s">
        <v>1105</v>
      </c>
      <c r="C160" s="9" t="s">
        <v>488</v>
      </c>
      <c r="D160" s="10">
        <v>0</v>
      </c>
      <c r="E160" s="11">
        <v>9</v>
      </c>
      <c r="F160" s="12">
        <v>0</v>
      </c>
      <c r="G160" s="66">
        <f t="shared" si="6"/>
        <v>0.375</v>
      </c>
      <c r="H160" s="67" t="str">
        <f t="shared" si="5"/>
        <v>أقل من فدان</v>
      </c>
      <c r="I160" s="68"/>
    </row>
    <row r="161" spans="1:9" ht="20.25" x14ac:dyDescent="0.25">
      <c r="A161" s="7">
        <f>IF(C161="","",SUBTOTAL(3,$C$2:C161))</f>
        <v>160</v>
      </c>
      <c r="B161" s="8" t="s">
        <v>1106</v>
      </c>
      <c r="C161" s="9" t="s">
        <v>489</v>
      </c>
      <c r="D161" s="10">
        <v>0</v>
      </c>
      <c r="E161" s="11">
        <v>9</v>
      </c>
      <c r="F161" s="12">
        <v>0</v>
      </c>
      <c r="G161" s="66">
        <f t="shared" si="6"/>
        <v>0.375</v>
      </c>
      <c r="H161" s="67" t="str">
        <f t="shared" si="5"/>
        <v>أقل من فدان</v>
      </c>
      <c r="I161" s="68"/>
    </row>
    <row r="162" spans="1:9" ht="20.25" x14ac:dyDescent="0.25">
      <c r="A162" s="7">
        <f>IF(C162="","",SUBTOTAL(3,$C$2:C162))</f>
        <v>161</v>
      </c>
      <c r="B162" s="8" t="s">
        <v>1107</v>
      </c>
      <c r="C162" s="9" t="s">
        <v>490</v>
      </c>
      <c r="D162" s="10">
        <v>0</v>
      </c>
      <c r="E162" s="11">
        <v>14</v>
      </c>
      <c r="F162" s="12">
        <v>0</v>
      </c>
      <c r="G162" s="66">
        <f t="shared" si="6"/>
        <v>0.58333333333333337</v>
      </c>
      <c r="H162" s="67" t="str">
        <f t="shared" si="5"/>
        <v>أقل من فدان</v>
      </c>
      <c r="I162" s="68"/>
    </row>
    <row r="163" spans="1:9" ht="20.25" x14ac:dyDescent="0.25">
      <c r="A163" s="7">
        <f>IF(C163="","",SUBTOTAL(3,$C$2:C163))</f>
        <v>162</v>
      </c>
      <c r="B163" s="8" t="s">
        <v>1108</v>
      </c>
      <c r="C163" s="9" t="s">
        <v>491</v>
      </c>
      <c r="D163" s="10">
        <v>0</v>
      </c>
      <c r="E163" s="11">
        <v>15</v>
      </c>
      <c r="F163" s="12">
        <v>0</v>
      </c>
      <c r="G163" s="66">
        <f t="shared" si="6"/>
        <v>0.625</v>
      </c>
      <c r="H163" s="67" t="str">
        <f t="shared" si="5"/>
        <v>أقل من فدان</v>
      </c>
      <c r="I163" s="68"/>
    </row>
    <row r="164" spans="1:9" ht="20.25" x14ac:dyDescent="0.25">
      <c r="A164" s="7">
        <f>IF(C164="","",SUBTOTAL(3,$C$2:C164))</f>
        <v>163</v>
      </c>
      <c r="B164" s="8" t="s">
        <v>1109</v>
      </c>
      <c r="C164" s="9" t="s">
        <v>492</v>
      </c>
      <c r="D164" s="10">
        <v>0</v>
      </c>
      <c r="E164" s="11">
        <v>15</v>
      </c>
      <c r="F164" s="12">
        <v>0</v>
      </c>
      <c r="G164" s="66">
        <f t="shared" si="6"/>
        <v>0.625</v>
      </c>
      <c r="H164" s="67" t="str">
        <f t="shared" si="5"/>
        <v>أقل من فدان</v>
      </c>
      <c r="I164" s="68"/>
    </row>
    <row r="165" spans="1:9" ht="20.25" x14ac:dyDescent="0.25">
      <c r="A165" s="7">
        <f>IF(C165="","",SUBTOTAL(3,$C$2:C165))</f>
        <v>164</v>
      </c>
      <c r="B165" s="8" t="s">
        <v>1110</v>
      </c>
      <c r="C165" s="9" t="s">
        <v>493</v>
      </c>
      <c r="D165" s="10">
        <v>20</v>
      </c>
      <c r="E165" s="11">
        <v>13</v>
      </c>
      <c r="F165" s="12">
        <v>2</v>
      </c>
      <c r="G165" s="66">
        <f t="shared" si="6"/>
        <v>2.5763888888888888</v>
      </c>
      <c r="H165" s="67" t="str">
        <f t="shared" si="5"/>
        <v>من 1 إلى أقل من 3 فدان</v>
      </c>
      <c r="I165" s="68"/>
    </row>
    <row r="166" spans="1:9" ht="20.25" x14ac:dyDescent="0.25">
      <c r="A166" s="7">
        <f>IF(C166="","",SUBTOTAL(3,$C$2:C166))</f>
        <v>165</v>
      </c>
      <c r="B166" s="8" t="s">
        <v>1111</v>
      </c>
      <c r="C166" s="9" t="s">
        <v>494</v>
      </c>
      <c r="D166" s="10">
        <v>14</v>
      </c>
      <c r="E166" s="11">
        <v>13</v>
      </c>
      <c r="F166" s="12">
        <v>0</v>
      </c>
      <c r="G166" s="66">
        <f t="shared" si="6"/>
        <v>0.56597222222222221</v>
      </c>
      <c r="H166" s="67" t="str">
        <f t="shared" si="5"/>
        <v>أقل من فدان</v>
      </c>
      <c r="I166" s="68"/>
    </row>
    <row r="167" spans="1:9" ht="20.25" x14ac:dyDescent="0.25">
      <c r="A167" s="7">
        <f>IF(C167="","",SUBTOTAL(3,$C$2:C167))</f>
        <v>166</v>
      </c>
      <c r="B167" s="8" t="s">
        <v>1112</v>
      </c>
      <c r="C167" s="9" t="s">
        <v>495</v>
      </c>
      <c r="D167" s="10">
        <v>0</v>
      </c>
      <c r="E167" s="11">
        <v>18</v>
      </c>
      <c r="F167" s="12">
        <v>0</v>
      </c>
      <c r="G167" s="66">
        <f t="shared" si="6"/>
        <v>0.75</v>
      </c>
      <c r="H167" s="67" t="str">
        <f t="shared" si="5"/>
        <v>أقل من فدان</v>
      </c>
      <c r="I167" s="68"/>
    </row>
    <row r="168" spans="1:9" ht="20.25" x14ac:dyDescent="0.25">
      <c r="A168" s="7">
        <f>IF(C168="","",SUBTOTAL(3,$C$2:C168))</f>
        <v>167</v>
      </c>
      <c r="B168" s="8" t="s">
        <v>1113</v>
      </c>
      <c r="C168" s="9" t="s">
        <v>496</v>
      </c>
      <c r="D168" s="10">
        <v>16</v>
      </c>
      <c r="E168" s="11">
        <v>7</v>
      </c>
      <c r="F168" s="12">
        <v>4</v>
      </c>
      <c r="G168" s="66">
        <f t="shared" si="6"/>
        <v>4.3194444444444446</v>
      </c>
      <c r="H168" s="67" t="str">
        <f t="shared" si="5"/>
        <v>من 3 إلى أقل من 5 فدان</v>
      </c>
      <c r="I168" s="68"/>
    </row>
    <row r="169" spans="1:9" ht="20.25" x14ac:dyDescent="0.25">
      <c r="A169" s="7">
        <f>IF(C169="","",SUBTOTAL(3,$C$2:C169))</f>
        <v>168</v>
      </c>
      <c r="B169" s="8" t="s">
        <v>1114</v>
      </c>
      <c r="C169" s="9" t="s">
        <v>497</v>
      </c>
      <c r="D169" s="10">
        <v>11</v>
      </c>
      <c r="E169" s="11">
        <v>19</v>
      </c>
      <c r="F169" s="12">
        <v>0</v>
      </c>
      <c r="G169" s="66">
        <f t="shared" si="6"/>
        <v>0.81076388888888884</v>
      </c>
      <c r="H169" s="67" t="str">
        <f t="shared" si="5"/>
        <v>أقل من فدان</v>
      </c>
      <c r="I169" s="68"/>
    </row>
    <row r="170" spans="1:9" ht="20.25" x14ac:dyDescent="0.25">
      <c r="A170" s="7">
        <f>IF(C170="","",SUBTOTAL(3,$C$2:C170))</f>
        <v>169</v>
      </c>
      <c r="B170" s="8" t="s">
        <v>1115</v>
      </c>
      <c r="C170" s="9" t="s">
        <v>498</v>
      </c>
      <c r="D170" s="10">
        <v>11</v>
      </c>
      <c r="E170" s="11">
        <v>19</v>
      </c>
      <c r="F170" s="12">
        <v>0</v>
      </c>
      <c r="G170" s="66">
        <f t="shared" si="6"/>
        <v>0.81076388888888884</v>
      </c>
      <c r="H170" s="67" t="str">
        <f t="shared" si="5"/>
        <v>أقل من فدان</v>
      </c>
      <c r="I170" s="68"/>
    </row>
    <row r="171" spans="1:9" ht="20.25" x14ac:dyDescent="0.25">
      <c r="A171" s="7">
        <f>IF(C171="","",SUBTOTAL(3,$C$2:C171))</f>
        <v>170</v>
      </c>
      <c r="B171" s="8" t="s">
        <v>1116</v>
      </c>
      <c r="C171" s="9" t="s">
        <v>499</v>
      </c>
      <c r="D171" s="10">
        <v>23</v>
      </c>
      <c r="E171" s="11">
        <v>13</v>
      </c>
      <c r="F171" s="12">
        <v>1</v>
      </c>
      <c r="G171" s="66">
        <f t="shared" si="6"/>
        <v>1.5815972222222221</v>
      </c>
      <c r="H171" s="67" t="str">
        <f t="shared" si="5"/>
        <v>من 1 إلى أقل من 3 فدان</v>
      </c>
      <c r="I171" s="68"/>
    </row>
    <row r="172" spans="1:9" ht="20.25" x14ac:dyDescent="0.25">
      <c r="A172" s="7">
        <f>IF(C172="","",SUBTOTAL(3,$C$2:C172))</f>
        <v>171</v>
      </c>
      <c r="B172" s="8" t="s">
        <v>1117</v>
      </c>
      <c r="C172" s="9" t="s">
        <v>500</v>
      </c>
      <c r="D172" s="10">
        <v>12</v>
      </c>
      <c r="E172" s="11">
        <v>15</v>
      </c>
      <c r="F172" s="12">
        <v>0</v>
      </c>
      <c r="G172" s="66">
        <f t="shared" si="6"/>
        <v>0.64583333333333337</v>
      </c>
      <c r="H172" s="67" t="str">
        <f t="shared" si="5"/>
        <v>أقل من فدان</v>
      </c>
      <c r="I172" s="68"/>
    </row>
    <row r="173" spans="1:9" ht="20.25" x14ac:dyDescent="0.25">
      <c r="A173" s="7">
        <f>IF(C173="","",SUBTOTAL(3,$C$2:C173))</f>
        <v>172</v>
      </c>
      <c r="B173" s="8" t="s">
        <v>1118</v>
      </c>
      <c r="C173" s="9" t="s">
        <v>501</v>
      </c>
      <c r="D173" s="10">
        <v>0</v>
      </c>
      <c r="E173" s="11">
        <v>6</v>
      </c>
      <c r="F173" s="12">
        <v>0</v>
      </c>
      <c r="G173" s="66">
        <f t="shared" si="6"/>
        <v>0.25</v>
      </c>
      <c r="H173" s="67" t="str">
        <f t="shared" si="5"/>
        <v>أقل من فدان</v>
      </c>
      <c r="I173" s="68"/>
    </row>
    <row r="174" spans="1:9" ht="20.25" x14ac:dyDescent="0.25">
      <c r="A174" s="7">
        <f>IF(C174="","",SUBTOTAL(3,$C$2:C174))</f>
        <v>173</v>
      </c>
      <c r="B174" s="8" t="s">
        <v>1119</v>
      </c>
      <c r="C174" s="9" t="s">
        <v>502</v>
      </c>
      <c r="D174" s="10">
        <v>10</v>
      </c>
      <c r="E174" s="11">
        <v>15</v>
      </c>
      <c r="F174" s="12">
        <v>0</v>
      </c>
      <c r="G174" s="66">
        <f t="shared" si="6"/>
        <v>0.64236111111111116</v>
      </c>
      <c r="H174" s="67" t="str">
        <f t="shared" si="5"/>
        <v>أقل من فدان</v>
      </c>
      <c r="I174" s="68"/>
    </row>
    <row r="175" spans="1:9" ht="20.25" x14ac:dyDescent="0.25">
      <c r="A175" s="7">
        <f>IF(C175="","",SUBTOTAL(3,$C$2:C175))</f>
        <v>174</v>
      </c>
      <c r="B175" s="8" t="s">
        <v>1120</v>
      </c>
      <c r="C175" s="9" t="s">
        <v>503</v>
      </c>
      <c r="D175" s="10">
        <v>6</v>
      </c>
      <c r="E175" s="11">
        <v>8</v>
      </c>
      <c r="F175" s="12">
        <v>0</v>
      </c>
      <c r="G175" s="66">
        <f t="shared" si="6"/>
        <v>0.34375</v>
      </c>
      <c r="H175" s="67" t="str">
        <f t="shared" si="5"/>
        <v>أقل من فدان</v>
      </c>
      <c r="I175" s="68"/>
    </row>
    <row r="176" spans="1:9" ht="20.25" x14ac:dyDescent="0.25">
      <c r="A176" s="7">
        <f>IF(C176="","",SUBTOTAL(3,$C$2:C176))</f>
        <v>175</v>
      </c>
      <c r="B176" s="8" t="s">
        <v>1121</v>
      </c>
      <c r="C176" s="9" t="s">
        <v>504</v>
      </c>
      <c r="D176" s="10">
        <v>12</v>
      </c>
      <c r="E176" s="11">
        <v>23</v>
      </c>
      <c r="F176" s="12">
        <v>5</v>
      </c>
      <c r="G176" s="66">
        <f t="shared" si="6"/>
        <v>5.9791666666666661</v>
      </c>
      <c r="H176" s="67" t="str">
        <f t="shared" si="5"/>
        <v>من 5 إلى أقل من 10 فدان</v>
      </c>
      <c r="I176" s="68"/>
    </row>
    <row r="177" spans="1:9" ht="20.25" x14ac:dyDescent="0.25">
      <c r="A177" s="7">
        <f>IF(C177="","",SUBTOTAL(3,$C$2:C177))</f>
        <v>176</v>
      </c>
      <c r="B177" s="8" t="s">
        <v>1122</v>
      </c>
      <c r="C177" s="9" t="s">
        <v>505</v>
      </c>
      <c r="D177" s="10">
        <v>0</v>
      </c>
      <c r="E177" s="11">
        <v>5</v>
      </c>
      <c r="F177" s="12">
        <v>1</v>
      </c>
      <c r="G177" s="66">
        <f t="shared" si="6"/>
        <v>1.2083333333333333</v>
      </c>
      <c r="H177" s="67" t="str">
        <f t="shared" si="5"/>
        <v>من 1 إلى أقل من 3 فدان</v>
      </c>
      <c r="I177" s="68"/>
    </row>
    <row r="178" spans="1:9" ht="20.25" x14ac:dyDescent="0.25">
      <c r="A178" s="7">
        <f>IF(C178="","",SUBTOTAL(3,$C$2:C178))</f>
        <v>177</v>
      </c>
      <c r="B178" s="8" t="s">
        <v>1123</v>
      </c>
      <c r="C178" s="9" t="s">
        <v>506</v>
      </c>
      <c r="D178" s="10">
        <v>3</v>
      </c>
      <c r="E178" s="11">
        <v>15</v>
      </c>
      <c r="F178" s="12">
        <v>1</v>
      </c>
      <c r="G178" s="66">
        <f t="shared" si="6"/>
        <v>1.6302083333333333</v>
      </c>
      <c r="H178" s="67" t="str">
        <f t="shared" si="5"/>
        <v>من 1 إلى أقل من 3 فدان</v>
      </c>
      <c r="I178" s="68"/>
    </row>
    <row r="179" spans="1:9" ht="20.25" x14ac:dyDescent="0.25">
      <c r="A179" s="7">
        <f>IF(C179="","",SUBTOTAL(3,$C$2:C179))</f>
        <v>178</v>
      </c>
      <c r="B179" s="8" t="s">
        <v>1124</v>
      </c>
      <c r="C179" s="9" t="s">
        <v>507</v>
      </c>
      <c r="D179" s="10">
        <v>10</v>
      </c>
      <c r="E179" s="11">
        <v>23</v>
      </c>
      <c r="F179" s="12">
        <v>1</v>
      </c>
      <c r="G179" s="66">
        <f t="shared" si="6"/>
        <v>1.9756944444444446</v>
      </c>
      <c r="H179" s="67" t="str">
        <f t="shared" si="5"/>
        <v>من 1 إلى أقل من 3 فدان</v>
      </c>
      <c r="I179" s="68"/>
    </row>
    <row r="180" spans="1:9" ht="20.25" x14ac:dyDescent="0.25">
      <c r="A180" s="7">
        <f>IF(C180="","",SUBTOTAL(3,$C$2:C180))</f>
        <v>179</v>
      </c>
      <c r="B180" s="8" t="s">
        <v>1125</v>
      </c>
      <c r="C180" s="9" t="s">
        <v>508</v>
      </c>
      <c r="D180" s="10">
        <v>17</v>
      </c>
      <c r="E180" s="11">
        <v>13</v>
      </c>
      <c r="F180" s="12">
        <v>1</v>
      </c>
      <c r="G180" s="66">
        <f t="shared" si="6"/>
        <v>1.5711805555555554</v>
      </c>
      <c r="H180" s="67" t="str">
        <f t="shared" si="5"/>
        <v>من 1 إلى أقل من 3 فدان</v>
      </c>
      <c r="I180" s="68"/>
    </row>
    <row r="181" spans="1:9" ht="20.25" x14ac:dyDescent="0.25">
      <c r="A181" s="7">
        <f>IF(C181="","",SUBTOTAL(3,$C$2:C181))</f>
        <v>180</v>
      </c>
      <c r="B181" s="8" t="s">
        <v>1126</v>
      </c>
      <c r="C181" s="9" t="s">
        <v>509</v>
      </c>
      <c r="D181" s="10">
        <v>11</v>
      </c>
      <c r="E181" s="11">
        <v>22</v>
      </c>
      <c r="F181" s="12">
        <v>1</v>
      </c>
      <c r="G181" s="66">
        <f t="shared" si="6"/>
        <v>1.9357638888888888</v>
      </c>
      <c r="H181" s="67" t="str">
        <f t="shared" si="5"/>
        <v>من 1 إلى أقل من 3 فدان</v>
      </c>
      <c r="I181" s="68"/>
    </row>
    <row r="182" spans="1:9" ht="20.25" x14ac:dyDescent="0.25">
      <c r="A182" s="13">
        <f>IF(C182="","",SUBTOTAL(3,$C$2:C182))</f>
        <v>181</v>
      </c>
      <c r="B182" s="14" t="s">
        <v>1127</v>
      </c>
      <c r="C182" s="15" t="s">
        <v>510</v>
      </c>
      <c r="D182" s="16">
        <v>0</v>
      </c>
      <c r="E182" s="16">
        <v>10</v>
      </c>
      <c r="F182" s="17">
        <v>1</v>
      </c>
      <c r="G182" s="66">
        <f t="shared" si="6"/>
        <v>1.4166666666666667</v>
      </c>
      <c r="H182" s="67" t="str">
        <f t="shared" si="5"/>
        <v>من 1 إلى أقل من 3 فدان</v>
      </c>
      <c r="I182" s="68"/>
    </row>
    <row r="183" spans="1:9" ht="20.25" x14ac:dyDescent="0.25">
      <c r="A183" s="13">
        <f>IF(C183="","",SUBTOTAL(3,$C$2:C183))</f>
        <v>182</v>
      </c>
      <c r="B183" s="14" t="s">
        <v>1128</v>
      </c>
      <c r="C183" s="15" t="s">
        <v>511</v>
      </c>
      <c r="D183" s="16">
        <v>0</v>
      </c>
      <c r="E183" s="16">
        <v>12</v>
      </c>
      <c r="F183" s="17">
        <v>2</v>
      </c>
      <c r="G183" s="66">
        <f t="shared" si="6"/>
        <v>2.5</v>
      </c>
      <c r="H183" s="67" t="str">
        <f t="shared" si="5"/>
        <v>من 1 إلى أقل من 3 فدان</v>
      </c>
      <c r="I183" s="68"/>
    </row>
    <row r="184" spans="1:9" ht="20.25" x14ac:dyDescent="0.25">
      <c r="A184" s="7">
        <f>IF(C184="","",SUBTOTAL(3,$C$2:C184))</f>
        <v>183</v>
      </c>
      <c r="B184" s="8" t="s">
        <v>1129</v>
      </c>
      <c r="C184" s="9" t="s">
        <v>512</v>
      </c>
      <c r="D184" s="10">
        <v>0</v>
      </c>
      <c r="E184" s="11">
        <v>9</v>
      </c>
      <c r="F184" s="12">
        <v>0</v>
      </c>
      <c r="G184" s="66">
        <f t="shared" si="6"/>
        <v>0.375</v>
      </c>
      <c r="H184" s="67" t="str">
        <f t="shared" si="5"/>
        <v>أقل من فدان</v>
      </c>
      <c r="I184" s="68"/>
    </row>
    <row r="185" spans="1:9" ht="20.25" x14ac:dyDescent="0.25">
      <c r="A185" s="7">
        <f>IF(C185="","",SUBTOTAL(3,$C$2:C185))</f>
        <v>184</v>
      </c>
      <c r="B185" s="8" t="s">
        <v>1130</v>
      </c>
      <c r="C185" s="9" t="s">
        <v>513</v>
      </c>
      <c r="D185" s="10">
        <v>14</v>
      </c>
      <c r="E185" s="11">
        <v>4</v>
      </c>
      <c r="F185" s="12">
        <v>1</v>
      </c>
      <c r="G185" s="66">
        <f t="shared" si="6"/>
        <v>1.1909722222222223</v>
      </c>
      <c r="H185" s="67" t="str">
        <f t="shared" si="5"/>
        <v>من 1 إلى أقل من 3 فدان</v>
      </c>
      <c r="I185" s="68"/>
    </row>
    <row r="186" spans="1:9" ht="20.25" x14ac:dyDescent="0.25">
      <c r="A186" s="7">
        <f>IF(C186="","",SUBTOTAL(3,$C$2:C186))</f>
        <v>185</v>
      </c>
      <c r="B186" s="8" t="s">
        <v>1131</v>
      </c>
      <c r="C186" s="9" t="s">
        <v>514</v>
      </c>
      <c r="D186" s="10">
        <v>8</v>
      </c>
      <c r="E186" s="11">
        <v>6</v>
      </c>
      <c r="F186" s="12">
        <v>1</v>
      </c>
      <c r="G186" s="66">
        <f t="shared" si="6"/>
        <v>1.2638888888888888</v>
      </c>
      <c r="H186" s="67" t="str">
        <f t="shared" si="5"/>
        <v>من 1 إلى أقل من 3 فدان</v>
      </c>
      <c r="I186" s="68"/>
    </row>
    <row r="187" spans="1:9" ht="20.25" x14ac:dyDescent="0.25">
      <c r="A187" s="7">
        <f>IF(C187="","",SUBTOTAL(3,$C$2:C187))</f>
        <v>186</v>
      </c>
      <c r="B187" s="8" t="s">
        <v>1132</v>
      </c>
      <c r="C187" s="9" t="s">
        <v>515</v>
      </c>
      <c r="D187" s="10">
        <v>7</v>
      </c>
      <c r="E187" s="11">
        <v>6</v>
      </c>
      <c r="F187" s="12">
        <v>1</v>
      </c>
      <c r="G187" s="66">
        <f t="shared" si="6"/>
        <v>1.2621527777777777</v>
      </c>
      <c r="H187" s="67" t="str">
        <f t="shared" si="5"/>
        <v>من 1 إلى أقل من 3 فدان</v>
      </c>
      <c r="I187" s="68"/>
    </row>
    <row r="188" spans="1:9" ht="20.25" x14ac:dyDescent="0.25">
      <c r="A188" s="7">
        <f>IF(C188="","",SUBTOTAL(3,$C$2:C188))</f>
        <v>187</v>
      </c>
      <c r="B188" s="8" t="s">
        <v>1133</v>
      </c>
      <c r="C188" s="9" t="s">
        <v>516</v>
      </c>
      <c r="D188" s="10">
        <v>17</v>
      </c>
      <c r="E188" s="11">
        <v>10</v>
      </c>
      <c r="F188" s="12">
        <v>0</v>
      </c>
      <c r="G188" s="66">
        <f t="shared" si="6"/>
        <v>0.44618055555555558</v>
      </c>
      <c r="H188" s="67" t="str">
        <f t="shared" si="5"/>
        <v>أقل من فدان</v>
      </c>
      <c r="I188" s="68"/>
    </row>
    <row r="189" spans="1:9" ht="20.25" x14ac:dyDescent="0.25">
      <c r="A189" s="7">
        <f>IF(C189="","",SUBTOTAL(3,$C$2:C189))</f>
        <v>188</v>
      </c>
      <c r="B189" s="8" t="s">
        <v>1134</v>
      </c>
      <c r="C189" s="9" t="s">
        <v>517</v>
      </c>
      <c r="D189" s="10">
        <v>5</v>
      </c>
      <c r="E189" s="11">
        <v>8</v>
      </c>
      <c r="F189" s="12">
        <v>2</v>
      </c>
      <c r="G189" s="66">
        <f t="shared" si="6"/>
        <v>2.3420138888888888</v>
      </c>
      <c r="H189" s="67" t="str">
        <f t="shared" si="5"/>
        <v>من 1 إلى أقل من 3 فدان</v>
      </c>
      <c r="I189" s="68"/>
    </row>
    <row r="190" spans="1:9" ht="20.25" x14ac:dyDescent="0.25">
      <c r="A190" s="7">
        <f>IF(C190="","",SUBTOTAL(3,$C$2:C190))</f>
        <v>189</v>
      </c>
      <c r="B190" s="8" t="s">
        <v>1135</v>
      </c>
      <c r="C190" s="9" t="s">
        <v>518</v>
      </c>
      <c r="D190" s="10">
        <v>19</v>
      </c>
      <c r="E190" s="11">
        <v>5</v>
      </c>
      <c r="F190" s="12">
        <v>1</v>
      </c>
      <c r="G190" s="66">
        <f t="shared" si="6"/>
        <v>1.2413194444444444</v>
      </c>
      <c r="H190" s="67" t="str">
        <f t="shared" si="5"/>
        <v>من 1 إلى أقل من 3 فدان</v>
      </c>
      <c r="I190" s="68"/>
    </row>
    <row r="191" spans="1:9" ht="20.25" x14ac:dyDescent="0.25">
      <c r="A191" s="7">
        <f>IF(C191="","",SUBTOTAL(3,$C$2:C191))</f>
        <v>190</v>
      </c>
      <c r="B191" s="8" t="s">
        <v>1136</v>
      </c>
      <c r="C191" s="9" t="s">
        <v>519</v>
      </c>
      <c r="D191" s="10">
        <v>13</v>
      </c>
      <c r="E191" s="11">
        <v>15</v>
      </c>
      <c r="F191" s="12">
        <v>3</v>
      </c>
      <c r="G191" s="66">
        <f t="shared" si="6"/>
        <v>3.6475694444444446</v>
      </c>
      <c r="H191" s="67" t="str">
        <f t="shared" si="5"/>
        <v>من 3 إلى أقل من 5 فدان</v>
      </c>
      <c r="I191" s="68"/>
    </row>
    <row r="192" spans="1:9" ht="20.25" x14ac:dyDescent="0.25">
      <c r="A192" s="13">
        <f>IF(C192="","",SUBTOTAL(3,$C$2:C192))</f>
        <v>191</v>
      </c>
      <c r="B192" s="14" t="s">
        <v>1137</v>
      </c>
      <c r="C192" s="15" t="s">
        <v>520</v>
      </c>
      <c r="D192" s="16">
        <v>15</v>
      </c>
      <c r="E192" s="16">
        <v>18</v>
      </c>
      <c r="F192" s="17">
        <v>0</v>
      </c>
      <c r="G192" s="66">
        <f t="shared" si="6"/>
        <v>0.77604166666666663</v>
      </c>
      <c r="H192" s="67" t="str">
        <f t="shared" si="5"/>
        <v>أقل من فدان</v>
      </c>
      <c r="I192" s="68"/>
    </row>
    <row r="193" spans="1:9" ht="20.25" x14ac:dyDescent="0.25">
      <c r="A193" s="7">
        <f>IF(C193="","",SUBTOTAL(3,$C$2:C193))</f>
        <v>192</v>
      </c>
      <c r="B193" s="8" t="s">
        <v>1138</v>
      </c>
      <c r="C193" s="9" t="s">
        <v>521</v>
      </c>
      <c r="D193" s="10">
        <v>0</v>
      </c>
      <c r="E193" s="11">
        <v>5</v>
      </c>
      <c r="F193" s="12">
        <v>3</v>
      </c>
      <c r="G193" s="66">
        <f t="shared" si="6"/>
        <v>3.2083333333333335</v>
      </c>
      <c r="H193" s="67" t="str">
        <f t="shared" si="5"/>
        <v>من 3 إلى أقل من 5 فدان</v>
      </c>
      <c r="I193" s="68"/>
    </row>
    <row r="194" spans="1:9" ht="20.25" x14ac:dyDescent="0.25">
      <c r="A194" s="7">
        <f>IF(C194="","",SUBTOTAL(3,$C$2:C194))</f>
        <v>193</v>
      </c>
      <c r="B194" s="8" t="s">
        <v>1139</v>
      </c>
      <c r="C194" s="9" t="s">
        <v>522</v>
      </c>
      <c r="D194" s="10">
        <v>13</v>
      </c>
      <c r="E194" s="11">
        <v>12</v>
      </c>
      <c r="F194" s="12">
        <v>2</v>
      </c>
      <c r="G194" s="66">
        <f t="shared" si="6"/>
        <v>2.5225694444444446</v>
      </c>
      <c r="H194" s="67" t="str">
        <f t="shared" ref="H194:H257" si="7">IF(G194=0,"00",IF(G194="x","x",
IF(G194&lt;1,"أقل من فدان",
IF(G194&lt;3,"من 1 إلى أقل من 3 فدان",
IF(G194&lt;5,"من 3 إلى أقل من 5 فدان",
IF(G194&lt;10,"من 5 إلى أقل من 10 فدان",
IF(G194&lt;20,"من 10 إلى أقل من 20 فدان",
IF(G194&lt;=25,"من 20 إلى 25 فدان","أكثر من 25 فدان"))))))
))</f>
        <v>من 1 إلى أقل من 3 فدان</v>
      </c>
      <c r="I194" s="68"/>
    </row>
    <row r="195" spans="1:9" ht="20.25" x14ac:dyDescent="0.25">
      <c r="A195" s="7">
        <f>IF(C195="","",SUBTOTAL(3,$C$2:C195))</f>
        <v>194</v>
      </c>
      <c r="B195" s="8" t="s">
        <v>1140</v>
      </c>
      <c r="C195" s="9" t="s">
        <v>523</v>
      </c>
      <c r="D195" s="10">
        <v>0</v>
      </c>
      <c r="E195" s="11">
        <v>18</v>
      </c>
      <c r="F195" s="12">
        <v>0</v>
      </c>
      <c r="G195" s="66">
        <f t="shared" ref="G195:G258" si="8">IF(AND(ISNUMBER(D195), ISNUMBER(E195), ISNUMBER(F195)), F195 + E195/24 + D195/576, "x")</f>
        <v>0.75</v>
      </c>
      <c r="H195" s="67" t="str">
        <f t="shared" si="7"/>
        <v>أقل من فدان</v>
      </c>
      <c r="I195" s="68"/>
    </row>
    <row r="196" spans="1:9" ht="20.25" x14ac:dyDescent="0.25">
      <c r="A196" s="7">
        <f>IF(C196="","",SUBTOTAL(3,$C$2:C196))</f>
        <v>195</v>
      </c>
      <c r="B196" s="8" t="s">
        <v>1141</v>
      </c>
      <c r="C196" s="9" t="s">
        <v>524</v>
      </c>
      <c r="D196" s="10">
        <v>6</v>
      </c>
      <c r="E196" s="11">
        <v>2</v>
      </c>
      <c r="F196" s="12">
        <v>2</v>
      </c>
      <c r="G196" s="66">
        <f t="shared" si="8"/>
        <v>2.09375</v>
      </c>
      <c r="H196" s="67" t="str">
        <f t="shared" si="7"/>
        <v>من 1 إلى أقل من 3 فدان</v>
      </c>
      <c r="I196" s="68"/>
    </row>
    <row r="197" spans="1:9" ht="20.25" x14ac:dyDescent="0.25">
      <c r="A197" s="7">
        <f>IF(C197="","",SUBTOTAL(3,$C$2:C197))</f>
        <v>196</v>
      </c>
      <c r="B197" s="8" t="s">
        <v>1142</v>
      </c>
      <c r="C197" s="9" t="s">
        <v>525</v>
      </c>
      <c r="D197" s="10">
        <v>3</v>
      </c>
      <c r="E197" s="11">
        <v>12</v>
      </c>
      <c r="F197" s="12">
        <v>1</v>
      </c>
      <c r="G197" s="66">
        <f t="shared" si="8"/>
        <v>1.5052083333333333</v>
      </c>
      <c r="H197" s="67" t="str">
        <f t="shared" si="7"/>
        <v>من 1 إلى أقل من 3 فدان</v>
      </c>
      <c r="I197" s="68"/>
    </row>
    <row r="198" spans="1:9" ht="20.25" x14ac:dyDescent="0.25">
      <c r="A198" s="7">
        <f>IF(C198="","",SUBTOTAL(3,$C$2:C198))</f>
        <v>197</v>
      </c>
      <c r="B198" s="8" t="s">
        <v>1143</v>
      </c>
      <c r="C198" s="9" t="s">
        <v>526</v>
      </c>
      <c r="D198" s="10">
        <v>0</v>
      </c>
      <c r="E198" s="11">
        <v>18</v>
      </c>
      <c r="F198" s="12">
        <v>0</v>
      </c>
      <c r="G198" s="66">
        <f t="shared" si="8"/>
        <v>0.75</v>
      </c>
      <c r="H198" s="67" t="str">
        <f t="shared" si="7"/>
        <v>أقل من فدان</v>
      </c>
      <c r="I198" s="68"/>
    </row>
    <row r="199" spans="1:9" ht="20.25" x14ac:dyDescent="0.25">
      <c r="A199" s="13">
        <f>IF(C199="","",SUBTOTAL(3,$C$2:C199))</f>
        <v>198</v>
      </c>
      <c r="B199" s="14" t="s">
        <v>1144</v>
      </c>
      <c r="C199" s="15" t="s">
        <v>527</v>
      </c>
      <c r="D199" s="16">
        <v>12</v>
      </c>
      <c r="E199" s="16">
        <v>11</v>
      </c>
      <c r="F199" s="17">
        <v>1</v>
      </c>
      <c r="G199" s="66">
        <f t="shared" si="8"/>
        <v>1.4791666666666665</v>
      </c>
      <c r="H199" s="67" t="str">
        <f t="shared" si="7"/>
        <v>من 1 إلى أقل من 3 فدان</v>
      </c>
      <c r="I199" s="68"/>
    </row>
    <row r="200" spans="1:9" ht="20.25" x14ac:dyDescent="0.25">
      <c r="A200" s="7">
        <f>IF(C200="","",SUBTOTAL(3,$C$2:C200))</f>
        <v>199</v>
      </c>
      <c r="B200" s="8" t="s">
        <v>1145</v>
      </c>
      <c r="C200" s="9" t="s">
        <v>528</v>
      </c>
      <c r="D200" s="10">
        <v>0</v>
      </c>
      <c r="E200" s="11">
        <v>22</v>
      </c>
      <c r="F200" s="12">
        <v>0</v>
      </c>
      <c r="G200" s="66">
        <f t="shared" si="8"/>
        <v>0.91666666666666663</v>
      </c>
      <c r="H200" s="67" t="str">
        <f t="shared" si="7"/>
        <v>أقل من فدان</v>
      </c>
      <c r="I200" s="68"/>
    </row>
    <row r="201" spans="1:9" ht="20.25" x14ac:dyDescent="0.25">
      <c r="A201" s="7">
        <f>IF(C201="","",SUBTOTAL(3,$C$2:C201))</f>
        <v>200</v>
      </c>
      <c r="B201" s="8" t="s">
        <v>1146</v>
      </c>
      <c r="C201" s="9" t="s">
        <v>529</v>
      </c>
      <c r="D201" s="10">
        <v>12</v>
      </c>
      <c r="E201" s="11">
        <v>5</v>
      </c>
      <c r="F201" s="12">
        <v>1</v>
      </c>
      <c r="G201" s="66">
        <f t="shared" si="8"/>
        <v>1.2291666666666665</v>
      </c>
      <c r="H201" s="67" t="str">
        <f t="shared" si="7"/>
        <v>من 1 إلى أقل من 3 فدان</v>
      </c>
      <c r="I201" s="68"/>
    </row>
    <row r="202" spans="1:9" ht="20.25" x14ac:dyDescent="0.25">
      <c r="A202" s="7">
        <f>IF(C202="","",SUBTOTAL(3,$C$2:C202))</f>
        <v>201</v>
      </c>
      <c r="B202" s="8" t="s">
        <v>1147</v>
      </c>
      <c r="C202" s="9" t="s">
        <v>530</v>
      </c>
      <c r="D202" s="10">
        <v>3</v>
      </c>
      <c r="E202" s="11">
        <v>15</v>
      </c>
      <c r="F202" s="12">
        <v>0</v>
      </c>
      <c r="G202" s="66">
        <f t="shared" si="8"/>
        <v>0.63020833333333337</v>
      </c>
      <c r="H202" s="67" t="str">
        <f t="shared" si="7"/>
        <v>أقل من فدان</v>
      </c>
      <c r="I202" s="68"/>
    </row>
    <row r="203" spans="1:9" ht="20.25" x14ac:dyDescent="0.25">
      <c r="A203" s="7">
        <f>IF(C203="","",SUBTOTAL(3,$C$2:C203))</f>
        <v>202</v>
      </c>
      <c r="B203" s="8" t="s">
        <v>1148</v>
      </c>
      <c r="C203" s="9" t="s">
        <v>531</v>
      </c>
      <c r="D203" s="10">
        <v>17</v>
      </c>
      <c r="E203" s="11">
        <v>13</v>
      </c>
      <c r="F203" s="12">
        <v>1</v>
      </c>
      <c r="G203" s="66">
        <f t="shared" si="8"/>
        <v>1.5711805555555554</v>
      </c>
      <c r="H203" s="67" t="str">
        <f t="shared" si="7"/>
        <v>من 1 إلى أقل من 3 فدان</v>
      </c>
      <c r="I203" s="68"/>
    </row>
    <row r="204" spans="1:9" ht="20.25" x14ac:dyDescent="0.25">
      <c r="A204" s="7">
        <f>IF(C204="","",SUBTOTAL(3,$C$2:C204))</f>
        <v>203</v>
      </c>
      <c r="B204" s="8" t="s">
        <v>1149</v>
      </c>
      <c r="C204" s="9" t="s">
        <v>532</v>
      </c>
      <c r="D204" s="10">
        <v>0</v>
      </c>
      <c r="E204" s="11">
        <v>10</v>
      </c>
      <c r="F204" s="12">
        <v>0</v>
      </c>
      <c r="G204" s="66">
        <f t="shared" si="8"/>
        <v>0.41666666666666669</v>
      </c>
      <c r="H204" s="67" t="str">
        <f t="shared" si="7"/>
        <v>أقل من فدان</v>
      </c>
      <c r="I204" s="68"/>
    </row>
    <row r="205" spans="1:9" ht="20.25" x14ac:dyDescent="0.25">
      <c r="A205" s="7">
        <f>IF(C205="","",SUBTOTAL(3,$C$2:C205))</f>
        <v>204</v>
      </c>
      <c r="B205" s="8" t="s">
        <v>1150</v>
      </c>
      <c r="C205" s="9" t="s">
        <v>533</v>
      </c>
      <c r="D205" s="10">
        <v>10</v>
      </c>
      <c r="E205" s="11">
        <v>16</v>
      </c>
      <c r="F205" s="12">
        <v>1</v>
      </c>
      <c r="G205" s="66">
        <f t="shared" si="8"/>
        <v>1.6840277777777777</v>
      </c>
      <c r="H205" s="67" t="str">
        <f t="shared" si="7"/>
        <v>من 1 إلى أقل من 3 فدان</v>
      </c>
      <c r="I205" s="68"/>
    </row>
    <row r="206" spans="1:9" ht="20.25" x14ac:dyDescent="0.25">
      <c r="A206" s="7">
        <f>IF(C206="","",SUBTOTAL(3,$C$2:C206))</f>
        <v>205</v>
      </c>
      <c r="B206" s="8" t="s">
        <v>1151</v>
      </c>
      <c r="C206" s="9" t="s">
        <v>534</v>
      </c>
      <c r="D206" s="10">
        <v>0</v>
      </c>
      <c r="E206" s="11">
        <v>22</v>
      </c>
      <c r="F206" s="12">
        <v>0</v>
      </c>
      <c r="G206" s="66">
        <f t="shared" si="8"/>
        <v>0.91666666666666663</v>
      </c>
      <c r="H206" s="67" t="str">
        <f t="shared" si="7"/>
        <v>أقل من فدان</v>
      </c>
      <c r="I206" s="68"/>
    </row>
    <row r="207" spans="1:9" ht="20.25" x14ac:dyDescent="0.25">
      <c r="A207" s="13">
        <f>IF(C207="","",SUBTOTAL(3,$C$2:C207))</f>
        <v>206</v>
      </c>
      <c r="B207" s="14" t="s">
        <v>1152</v>
      </c>
      <c r="C207" s="15" t="s">
        <v>535</v>
      </c>
      <c r="D207" s="16">
        <v>13</v>
      </c>
      <c r="E207" s="16">
        <v>1</v>
      </c>
      <c r="F207" s="17">
        <v>1</v>
      </c>
      <c r="G207" s="66">
        <f t="shared" si="8"/>
        <v>1.0642361111111112</v>
      </c>
      <c r="H207" s="67" t="str">
        <f t="shared" si="7"/>
        <v>من 1 إلى أقل من 3 فدان</v>
      </c>
      <c r="I207" s="68"/>
    </row>
    <row r="208" spans="1:9" ht="20.25" x14ac:dyDescent="0.25">
      <c r="A208" s="7">
        <f>IF(C208="","",SUBTOTAL(3,$C$2:C208))</f>
        <v>207</v>
      </c>
      <c r="B208" s="8" t="s">
        <v>1153</v>
      </c>
      <c r="C208" s="9" t="s">
        <v>536</v>
      </c>
      <c r="D208" s="10">
        <v>15</v>
      </c>
      <c r="E208" s="11">
        <v>6</v>
      </c>
      <c r="F208" s="12">
        <v>1</v>
      </c>
      <c r="G208" s="66">
        <f t="shared" si="8"/>
        <v>1.2760416666666667</v>
      </c>
      <c r="H208" s="67" t="str">
        <f t="shared" si="7"/>
        <v>من 1 إلى أقل من 3 فدان</v>
      </c>
      <c r="I208" s="68"/>
    </row>
    <row r="209" spans="1:9" ht="20.25" x14ac:dyDescent="0.25">
      <c r="A209" s="7">
        <f>IF(C209="","",SUBTOTAL(3,$C$2:C209))</f>
        <v>208</v>
      </c>
      <c r="B209" s="8" t="s">
        <v>1154</v>
      </c>
      <c r="C209" s="9" t="s">
        <v>537</v>
      </c>
      <c r="D209" s="10">
        <v>9</v>
      </c>
      <c r="E209" s="11">
        <v>11</v>
      </c>
      <c r="F209" s="12">
        <v>2</v>
      </c>
      <c r="G209" s="66">
        <f t="shared" si="8"/>
        <v>2.4739583333333335</v>
      </c>
      <c r="H209" s="67" t="str">
        <f t="shared" si="7"/>
        <v>من 1 إلى أقل من 3 فدان</v>
      </c>
      <c r="I209" s="68"/>
    </row>
    <row r="210" spans="1:9" ht="20.25" x14ac:dyDescent="0.25">
      <c r="A210" s="7">
        <f>IF(C210="","",SUBTOTAL(3,$C$2:C210))</f>
        <v>209</v>
      </c>
      <c r="B210" s="8" t="s">
        <v>1155</v>
      </c>
      <c r="C210" s="9" t="s">
        <v>538</v>
      </c>
      <c r="D210" s="10">
        <v>4</v>
      </c>
      <c r="E210" s="11">
        <v>0</v>
      </c>
      <c r="F210" s="12">
        <v>1</v>
      </c>
      <c r="G210" s="66">
        <f t="shared" si="8"/>
        <v>1.0069444444444444</v>
      </c>
      <c r="H210" s="67" t="str">
        <f t="shared" si="7"/>
        <v>من 1 إلى أقل من 3 فدان</v>
      </c>
      <c r="I210" s="68"/>
    </row>
    <row r="211" spans="1:9" ht="20.25" x14ac:dyDescent="0.25">
      <c r="A211" s="7">
        <f>IF(C211="","",SUBTOTAL(3,$C$2:C211))</f>
        <v>210</v>
      </c>
      <c r="B211" s="8" t="s">
        <v>1156</v>
      </c>
      <c r="C211" s="9" t="s">
        <v>539</v>
      </c>
      <c r="D211" s="10">
        <v>18</v>
      </c>
      <c r="E211" s="11">
        <v>14</v>
      </c>
      <c r="F211" s="12">
        <v>0</v>
      </c>
      <c r="G211" s="66">
        <f t="shared" si="8"/>
        <v>0.61458333333333337</v>
      </c>
      <c r="H211" s="67" t="str">
        <f t="shared" si="7"/>
        <v>أقل من فدان</v>
      </c>
      <c r="I211" s="68"/>
    </row>
    <row r="212" spans="1:9" ht="20.25" x14ac:dyDescent="0.25">
      <c r="A212" s="7">
        <f>IF(C212="","",SUBTOTAL(3,$C$2:C212))</f>
        <v>211</v>
      </c>
      <c r="B212" s="8" t="s">
        <v>1157</v>
      </c>
      <c r="C212" s="9" t="s">
        <v>540</v>
      </c>
      <c r="D212" s="10">
        <v>15</v>
      </c>
      <c r="E212" s="11">
        <v>14</v>
      </c>
      <c r="F212" s="12">
        <v>0</v>
      </c>
      <c r="G212" s="66">
        <f t="shared" si="8"/>
        <v>0.609375</v>
      </c>
      <c r="H212" s="67" t="str">
        <f t="shared" si="7"/>
        <v>أقل من فدان</v>
      </c>
      <c r="I212" s="68"/>
    </row>
    <row r="213" spans="1:9" ht="20.25" x14ac:dyDescent="0.25">
      <c r="A213" s="7">
        <f>IF(C213="","",SUBTOTAL(3,$C$2:C213))</f>
        <v>212</v>
      </c>
      <c r="B213" s="8" t="s">
        <v>1158</v>
      </c>
      <c r="C213" s="9" t="s">
        <v>541</v>
      </c>
      <c r="D213" s="10">
        <v>4</v>
      </c>
      <c r="E213" s="11">
        <v>19</v>
      </c>
      <c r="F213" s="12">
        <v>0</v>
      </c>
      <c r="G213" s="66">
        <f t="shared" si="8"/>
        <v>0.79861111111111105</v>
      </c>
      <c r="H213" s="67" t="str">
        <f t="shared" si="7"/>
        <v>أقل من فدان</v>
      </c>
      <c r="I213" s="68"/>
    </row>
    <row r="214" spans="1:9" ht="20.25" x14ac:dyDescent="0.25">
      <c r="A214" s="7">
        <f>IF(C214="","",SUBTOTAL(3,$C$2:C214))</f>
        <v>213</v>
      </c>
      <c r="B214" s="8" t="s">
        <v>1159</v>
      </c>
      <c r="C214" s="9" t="s">
        <v>542</v>
      </c>
      <c r="D214" s="10">
        <v>2</v>
      </c>
      <c r="E214" s="11">
        <v>3</v>
      </c>
      <c r="F214" s="12">
        <v>1</v>
      </c>
      <c r="G214" s="66">
        <f t="shared" si="8"/>
        <v>1.1284722222222223</v>
      </c>
      <c r="H214" s="67" t="str">
        <f t="shared" si="7"/>
        <v>من 1 إلى أقل من 3 فدان</v>
      </c>
      <c r="I214" s="68"/>
    </row>
    <row r="215" spans="1:9" ht="20.25" x14ac:dyDescent="0.25">
      <c r="A215" s="7">
        <f>IF(C215="","",SUBTOTAL(3,$C$2:C215))</f>
        <v>214</v>
      </c>
      <c r="B215" s="8" t="s">
        <v>1160</v>
      </c>
      <c r="C215" s="9" t="s">
        <v>543</v>
      </c>
      <c r="D215" s="10">
        <v>18</v>
      </c>
      <c r="E215" s="11">
        <v>4</v>
      </c>
      <c r="F215" s="12">
        <v>2</v>
      </c>
      <c r="G215" s="66">
        <f t="shared" si="8"/>
        <v>2.1979166666666665</v>
      </c>
      <c r="H215" s="67" t="str">
        <f t="shared" si="7"/>
        <v>من 1 إلى أقل من 3 فدان</v>
      </c>
      <c r="I215" s="68"/>
    </row>
    <row r="216" spans="1:9" ht="20.25" x14ac:dyDescent="0.25">
      <c r="A216" s="7">
        <f>IF(C216="","",SUBTOTAL(3,$C$2:C216))</f>
        <v>215</v>
      </c>
      <c r="B216" s="8" t="s">
        <v>1161</v>
      </c>
      <c r="C216" s="9" t="s">
        <v>544</v>
      </c>
      <c r="D216" s="10">
        <v>15</v>
      </c>
      <c r="E216" s="11">
        <v>23</v>
      </c>
      <c r="F216" s="12">
        <v>0</v>
      </c>
      <c r="G216" s="66">
        <f t="shared" si="8"/>
        <v>0.984375</v>
      </c>
      <c r="H216" s="67" t="str">
        <f t="shared" si="7"/>
        <v>أقل من فدان</v>
      </c>
      <c r="I216" s="68"/>
    </row>
    <row r="217" spans="1:9" ht="20.25" x14ac:dyDescent="0.25">
      <c r="A217" s="13">
        <f>IF(C217="","",SUBTOTAL(3,$C$2:C217))</f>
        <v>216</v>
      </c>
      <c r="B217" s="14" t="s">
        <v>1162</v>
      </c>
      <c r="C217" s="15" t="s">
        <v>545</v>
      </c>
      <c r="D217" s="16">
        <v>15</v>
      </c>
      <c r="E217" s="16">
        <v>0</v>
      </c>
      <c r="F217" s="17">
        <v>2</v>
      </c>
      <c r="G217" s="66">
        <f t="shared" si="8"/>
        <v>2.0260416666666665</v>
      </c>
      <c r="H217" s="67" t="str">
        <f t="shared" si="7"/>
        <v>من 1 إلى أقل من 3 فدان</v>
      </c>
      <c r="I217" s="68"/>
    </row>
    <row r="218" spans="1:9" ht="20.25" x14ac:dyDescent="0.25">
      <c r="A218" s="7">
        <f>IF(C218="","",SUBTOTAL(3,$C$2:C218))</f>
        <v>217</v>
      </c>
      <c r="B218" s="8" t="s">
        <v>1163</v>
      </c>
      <c r="C218" s="9" t="s">
        <v>546</v>
      </c>
      <c r="D218" s="10">
        <v>15</v>
      </c>
      <c r="E218" s="11">
        <v>14</v>
      </c>
      <c r="F218" s="12">
        <v>0</v>
      </c>
      <c r="G218" s="66">
        <f t="shared" si="8"/>
        <v>0.609375</v>
      </c>
      <c r="H218" s="67" t="str">
        <f t="shared" si="7"/>
        <v>أقل من فدان</v>
      </c>
      <c r="I218" s="68"/>
    </row>
    <row r="219" spans="1:9" ht="20.25" x14ac:dyDescent="0.25">
      <c r="A219" s="7">
        <f>IF(C219="","",SUBTOTAL(3,$C$2:C219))</f>
        <v>218</v>
      </c>
      <c r="B219" s="8" t="s">
        <v>1164</v>
      </c>
      <c r="C219" s="9" t="s">
        <v>547</v>
      </c>
      <c r="D219" s="10">
        <v>1</v>
      </c>
      <c r="E219" s="11">
        <v>0</v>
      </c>
      <c r="F219" s="12">
        <v>1</v>
      </c>
      <c r="G219" s="66">
        <f t="shared" si="8"/>
        <v>1.0017361111111112</v>
      </c>
      <c r="H219" s="67" t="str">
        <f t="shared" si="7"/>
        <v>من 1 إلى أقل من 3 فدان</v>
      </c>
      <c r="I219" s="68"/>
    </row>
    <row r="220" spans="1:9" ht="20.25" x14ac:dyDescent="0.25">
      <c r="A220" s="7">
        <f>IF(C220="","",SUBTOTAL(3,$C$2:C220))</f>
        <v>219</v>
      </c>
      <c r="B220" s="8" t="s">
        <v>1165</v>
      </c>
      <c r="C220" s="9" t="s">
        <v>548</v>
      </c>
      <c r="D220" s="10">
        <v>4</v>
      </c>
      <c r="E220" s="11">
        <v>20</v>
      </c>
      <c r="F220" s="12">
        <v>0</v>
      </c>
      <c r="G220" s="66">
        <f t="shared" si="8"/>
        <v>0.84027777777777779</v>
      </c>
      <c r="H220" s="67" t="str">
        <f t="shared" si="7"/>
        <v>أقل من فدان</v>
      </c>
      <c r="I220" s="68"/>
    </row>
    <row r="221" spans="1:9" ht="20.25" x14ac:dyDescent="0.25">
      <c r="A221" s="7">
        <f>IF(C221="","",SUBTOTAL(3,$C$2:C221))</f>
        <v>220</v>
      </c>
      <c r="B221" s="8" t="s">
        <v>1166</v>
      </c>
      <c r="C221" s="9" t="s">
        <v>549</v>
      </c>
      <c r="D221" s="10">
        <v>8</v>
      </c>
      <c r="E221" s="11">
        <v>9</v>
      </c>
      <c r="F221" s="12">
        <v>0</v>
      </c>
      <c r="G221" s="66">
        <f t="shared" si="8"/>
        <v>0.3888888888888889</v>
      </c>
      <c r="H221" s="67" t="str">
        <f t="shared" si="7"/>
        <v>أقل من فدان</v>
      </c>
      <c r="I221" s="68"/>
    </row>
    <row r="222" spans="1:9" ht="20.25" x14ac:dyDescent="0.25">
      <c r="A222" s="7">
        <f>IF(C222="","",SUBTOTAL(3,$C$2:C222))</f>
        <v>221</v>
      </c>
      <c r="B222" s="8" t="s">
        <v>1167</v>
      </c>
      <c r="C222" s="9" t="s">
        <v>550</v>
      </c>
      <c r="D222" s="10">
        <v>6</v>
      </c>
      <c r="E222" s="11">
        <v>8</v>
      </c>
      <c r="F222" s="12">
        <v>1</v>
      </c>
      <c r="G222" s="66">
        <f t="shared" si="8"/>
        <v>1.34375</v>
      </c>
      <c r="H222" s="67" t="str">
        <f t="shared" si="7"/>
        <v>من 1 إلى أقل من 3 فدان</v>
      </c>
      <c r="I222" s="68"/>
    </row>
    <row r="223" spans="1:9" ht="20.25" x14ac:dyDescent="0.25">
      <c r="A223" s="7">
        <f>IF(C223="","",SUBTOTAL(3,$C$2:C223))</f>
        <v>222</v>
      </c>
      <c r="B223" s="8" t="s">
        <v>1168</v>
      </c>
      <c r="C223" s="9" t="s">
        <v>551</v>
      </c>
      <c r="D223" s="10">
        <v>15</v>
      </c>
      <c r="E223" s="11">
        <v>17</v>
      </c>
      <c r="F223" s="12">
        <v>1</v>
      </c>
      <c r="G223" s="66">
        <f t="shared" si="8"/>
        <v>1.7343750000000002</v>
      </c>
      <c r="H223" s="67" t="str">
        <f t="shared" si="7"/>
        <v>من 1 إلى أقل من 3 فدان</v>
      </c>
      <c r="I223" s="68"/>
    </row>
    <row r="224" spans="1:9" ht="20.25" x14ac:dyDescent="0.25">
      <c r="A224" s="7">
        <f>IF(C224="","",SUBTOTAL(3,$C$2:C224))</f>
        <v>223</v>
      </c>
      <c r="B224" s="8" t="s">
        <v>1169</v>
      </c>
      <c r="C224" s="9" t="s">
        <v>552</v>
      </c>
      <c r="D224" s="10">
        <v>13</v>
      </c>
      <c r="E224" s="11">
        <v>16</v>
      </c>
      <c r="F224" s="12">
        <v>0</v>
      </c>
      <c r="G224" s="66">
        <f t="shared" si="8"/>
        <v>0.68923611111111105</v>
      </c>
      <c r="H224" s="67" t="str">
        <f t="shared" si="7"/>
        <v>أقل من فدان</v>
      </c>
      <c r="I224" s="68"/>
    </row>
    <row r="225" spans="1:9" ht="20.25" x14ac:dyDescent="0.25">
      <c r="A225" s="7">
        <f>IF(C225="","",SUBTOTAL(3,$C$2:C225))</f>
        <v>224</v>
      </c>
      <c r="B225" s="8" t="s">
        <v>1170</v>
      </c>
      <c r="C225" s="9" t="s">
        <v>553</v>
      </c>
      <c r="D225" s="10">
        <v>11</v>
      </c>
      <c r="E225" s="11">
        <v>3</v>
      </c>
      <c r="F225" s="12">
        <v>1</v>
      </c>
      <c r="G225" s="66">
        <f t="shared" si="8"/>
        <v>1.1440972222222223</v>
      </c>
      <c r="H225" s="67" t="str">
        <f t="shared" si="7"/>
        <v>من 1 إلى أقل من 3 فدان</v>
      </c>
      <c r="I225" s="68"/>
    </row>
    <row r="226" spans="1:9" ht="20.25" x14ac:dyDescent="0.25">
      <c r="A226" s="7">
        <f>IF(C226="","",SUBTOTAL(3,$C$2:C226))</f>
        <v>225</v>
      </c>
      <c r="B226" s="8" t="s">
        <v>1171</v>
      </c>
      <c r="C226" s="9" t="s">
        <v>554</v>
      </c>
      <c r="D226" s="10">
        <v>11</v>
      </c>
      <c r="E226" s="11">
        <v>3</v>
      </c>
      <c r="F226" s="12">
        <v>1</v>
      </c>
      <c r="G226" s="66">
        <f t="shared" si="8"/>
        <v>1.1440972222222223</v>
      </c>
      <c r="H226" s="67" t="str">
        <f t="shared" si="7"/>
        <v>من 1 إلى أقل من 3 فدان</v>
      </c>
      <c r="I226" s="68"/>
    </row>
    <row r="227" spans="1:9" ht="20.25" x14ac:dyDescent="0.25">
      <c r="A227" s="7">
        <f>IF(C227="","",SUBTOTAL(3,$C$2:C227))</f>
        <v>226</v>
      </c>
      <c r="B227" s="8" t="s">
        <v>1172</v>
      </c>
      <c r="C227" s="9" t="s">
        <v>555</v>
      </c>
      <c r="D227" s="10">
        <v>11</v>
      </c>
      <c r="E227" s="11">
        <v>3</v>
      </c>
      <c r="F227" s="12">
        <v>1</v>
      </c>
      <c r="G227" s="66">
        <f t="shared" si="8"/>
        <v>1.1440972222222223</v>
      </c>
      <c r="H227" s="67" t="str">
        <f t="shared" si="7"/>
        <v>من 1 إلى أقل من 3 فدان</v>
      </c>
      <c r="I227" s="68"/>
    </row>
    <row r="228" spans="1:9" ht="20.25" x14ac:dyDescent="0.25">
      <c r="A228" s="7">
        <f>IF(C228="","",SUBTOTAL(3,$C$2:C228))</f>
        <v>227</v>
      </c>
      <c r="B228" s="8" t="s">
        <v>1173</v>
      </c>
      <c r="C228" s="9" t="s">
        <v>556</v>
      </c>
      <c r="D228" s="10">
        <v>5</v>
      </c>
      <c r="E228" s="11">
        <v>2</v>
      </c>
      <c r="F228" s="12">
        <v>1</v>
      </c>
      <c r="G228" s="66">
        <f t="shared" si="8"/>
        <v>1.0920138888888888</v>
      </c>
      <c r="H228" s="67" t="str">
        <f t="shared" si="7"/>
        <v>من 1 إلى أقل من 3 فدان</v>
      </c>
      <c r="I228" s="68"/>
    </row>
    <row r="229" spans="1:9" ht="20.25" x14ac:dyDescent="0.25">
      <c r="A229" s="7">
        <f>IF(C229="","",SUBTOTAL(3,$C$2:C229))</f>
        <v>228</v>
      </c>
      <c r="B229" s="8" t="s">
        <v>1174</v>
      </c>
      <c r="C229" s="9" t="s">
        <v>557</v>
      </c>
      <c r="D229" s="10">
        <v>0</v>
      </c>
      <c r="E229" s="11">
        <v>12</v>
      </c>
      <c r="F229" s="12">
        <v>0</v>
      </c>
      <c r="G229" s="66">
        <f t="shared" si="8"/>
        <v>0.5</v>
      </c>
      <c r="H229" s="67" t="str">
        <f t="shared" si="7"/>
        <v>أقل من فدان</v>
      </c>
      <c r="I229" s="68"/>
    </row>
    <row r="230" spans="1:9" ht="20.25" x14ac:dyDescent="0.25">
      <c r="A230" s="13">
        <f>IF(C230="","",SUBTOTAL(3,$C$2:C230))</f>
        <v>229</v>
      </c>
      <c r="B230" s="14" t="s">
        <v>1175</v>
      </c>
      <c r="C230" s="15" t="s">
        <v>558</v>
      </c>
      <c r="D230" s="16">
        <v>13</v>
      </c>
      <c r="E230" s="16">
        <v>3</v>
      </c>
      <c r="F230" s="17">
        <v>1</v>
      </c>
      <c r="G230" s="66">
        <f t="shared" si="8"/>
        <v>1.1475694444444444</v>
      </c>
      <c r="H230" s="67" t="str">
        <f t="shared" si="7"/>
        <v>من 1 إلى أقل من 3 فدان</v>
      </c>
      <c r="I230" s="68"/>
    </row>
    <row r="231" spans="1:9" ht="20.25" x14ac:dyDescent="0.25">
      <c r="A231" s="7">
        <f>IF(C231="","",SUBTOTAL(3,$C$2:C231))</f>
        <v>230</v>
      </c>
      <c r="B231" s="8" t="s">
        <v>1176</v>
      </c>
      <c r="C231" s="9" t="s">
        <v>559</v>
      </c>
      <c r="D231" s="10">
        <v>19</v>
      </c>
      <c r="E231" s="11">
        <v>17</v>
      </c>
      <c r="F231" s="12">
        <v>2</v>
      </c>
      <c r="G231" s="66">
        <f t="shared" si="8"/>
        <v>2.7413194444444446</v>
      </c>
      <c r="H231" s="67" t="str">
        <f t="shared" si="7"/>
        <v>من 1 إلى أقل من 3 فدان</v>
      </c>
      <c r="I231" s="68"/>
    </row>
    <row r="232" spans="1:9" ht="20.25" x14ac:dyDescent="0.25">
      <c r="A232" s="7">
        <f>IF(C232="","",SUBTOTAL(3,$C$2:C232))</f>
        <v>231</v>
      </c>
      <c r="B232" s="8" t="s">
        <v>1177</v>
      </c>
      <c r="C232" s="9" t="s">
        <v>560</v>
      </c>
      <c r="D232" s="10">
        <v>1</v>
      </c>
      <c r="E232" s="11">
        <v>5</v>
      </c>
      <c r="F232" s="12">
        <v>1</v>
      </c>
      <c r="G232" s="66">
        <f t="shared" si="8"/>
        <v>1.2100694444444444</v>
      </c>
      <c r="H232" s="67" t="str">
        <f t="shared" si="7"/>
        <v>من 1 إلى أقل من 3 فدان</v>
      </c>
      <c r="I232" s="68"/>
    </row>
    <row r="233" spans="1:9" ht="20.25" x14ac:dyDescent="0.25">
      <c r="A233" s="7">
        <f>IF(C233="","",SUBTOTAL(3,$C$2:C233))</f>
        <v>232</v>
      </c>
      <c r="B233" s="8" t="s">
        <v>1178</v>
      </c>
      <c r="C233" s="9" t="s">
        <v>561</v>
      </c>
      <c r="D233" s="10">
        <v>6</v>
      </c>
      <c r="E233" s="11">
        <v>5</v>
      </c>
      <c r="F233" s="12">
        <v>1</v>
      </c>
      <c r="G233" s="66">
        <f t="shared" si="8"/>
        <v>1.21875</v>
      </c>
      <c r="H233" s="67" t="str">
        <f t="shared" si="7"/>
        <v>من 1 إلى أقل من 3 فدان</v>
      </c>
      <c r="I233" s="68"/>
    </row>
    <row r="234" spans="1:9" ht="20.25" x14ac:dyDescent="0.25">
      <c r="A234" s="7">
        <f>IF(C234="","",SUBTOTAL(3,$C$2:C234))</f>
        <v>233</v>
      </c>
      <c r="B234" s="8" t="s">
        <v>1179</v>
      </c>
      <c r="C234" s="9" t="s">
        <v>562</v>
      </c>
      <c r="D234" s="10">
        <v>0</v>
      </c>
      <c r="E234" s="11">
        <v>0</v>
      </c>
      <c r="F234" s="12">
        <v>1</v>
      </c>
      <c r="G234" s="66">
        <f t="shared" si="8"/>
        <v>1</v>
      </c>
      <c r="H234" s="67" t="str">
        <f t="shared" si="7"/>
        <v>من 1 إلى أقل من 3 فدان</v>
      </c>
      <c r="I234" s="68"/>
    </row>
    <row r="235" spans="1:9" ht="20.25" x14ac:dyDescent="0.25">
      <c r="A235" s="7">
        <f>IF(C235="","",SUBTOTAL(3,$C$2:C235))</f>
        <v>234</v>
      </c>
      <c r="B235" s="8" t="s">
        <v>1180</v>
      </c>
      <c r="C235" s="9" t="s">
        <v>563</v>
      </c>
      <c r="D235" s="10">
        <v>14</v>
      </c>
      <c r="E235" s="11">
        <v>13</v>
      </c>
      <c r="F235" s="12">
        <v>0</v>
      </c>
      <c r="G235" s="66">
        <f t="shared" si="8"/>
        <v>0.56597222222222221</v>
      </c>
      <c r="H235" s="67" t="str">
        <f t="shared" si="7"/>
        <v>أقل من فدان</v>
      </c>
      <c r="I235" s="68"/>
    </row>
    <row r="236" spans="1:9" ht="20.25" x14ac:dyDescent="0.25">
      <c r="A236" s="7">
        <f>IF(C236="","",SUBTOTAL(3,$C$2:C236))</f>
        <v>235</v>
      </c>
      <c r="B236" s="8" t="s">
        <v>1181</v>
      </c>
      <c r="C236" s="9" t="s">
        <v>564</v>
      </c>
      <c r="D236" s="10">
        <v>0</v>
      </c>
      <c r="E236" s="11">
        <v>11</v>
      </c>
      <c r="F236" s="12">
        <v>0</v>
      </c>
      <c r="G236" s="66">
        <f t="shared" si="8"/>
        <v>0.45833333333333331</v>
      </c>
      <c r="H236" s="67" t="str">
        <f t="shared" si="7"/>
        <v>أقل من فدان</v>
      </c>
      <c r="I236" s="68"/>
    </row>
    <row r="237" spans="1:9" ht="20.25" x14ac:dyDescent="0.25">
      <c r="A237" s="7">
        <f>IF(C237="","",SUBTOTAL(3,$C$2:C237))</f>
        <v>236</v>
      </c>
      <c r="B237" s="8" t="s">
        <v>1182</v>
      </c>
      <c r="C237" s="9" t="s">
        <v>565</v>
      </c>
      <c r="D237" s="10">
        <v>3</v>
      </c>
      <c r="E237" s="11">
        <v>2</v>
      </c>
      <c r="F237" s="12">
        <v>1</v>
      </c>
      <c r="G237" s="66">
        <f t="shared" si="8"/>
        <v>1.0885416666666665</v>
      </c>
      <c r="H237" s="67" t="str">
        <f t="shared" si="7"/>
        <v>من 1 إلى أقل من 3 فدان</v>
      </c>
      <c r="I237" s="68"/>
    </row>
    <row r="238" spans="1:9" ht="20.25" x14ac:dyDescent="0.25">
      <c r="A238" s="7">
        <f>IF(C238="","",SUBTOTAL(3,$C$2:C238))</f>
        <v>237</v>
      </c>
      <c r="B238" s="8" t="s">
        <v>1183</v>
      </c>
      <c r="C238" s="9" t="s">
        <v>566</v>
      </c>
      <c r="D238" s="10">
        <v>23</v>
      </c>
      <c r="E238" s="11">
        <v>7</v>
      </c>
      <c r="F238" s="12">
        <v>0</v>
      </c>
      <c r="G238" s="66">
        <f t="shared" si="8"/>
        <v>0.33159722222222221</v>
      </c>
      <c r="H238" s="67" t="str">
        <f t="shared" si="7"/>
        <v>أقل من فدان</v>
      </c>
      <c r="I238" s="68"/>
    </row>
    <row r="239" spans="1:9" ht="20.25" x14ac:dyDescent="0.25">
      <c r="A239" s="13">
        <f>IF(C239="","",SUBTOTAL(3,$C$2:C239))</f>
        <v>238</v>
      </c>
      <c r="B239" s="14" t="s">
        <v>1184</v>
      </c>
      <c r="C239" s="15" t="s">
        <v>567</v>
      </c>
      <c r="D239" s="16">
        <v>6</v>
      </c>
      <c r="E239" s="16">
        <v>3</v>
      </c>
      <c r="F239" s="17">
        <v>2</v>
      </c>
      <c r="G239" s="66">
        <f t="shared" si="8"/>
        <v>2.1354166666666665</v>
      </c>
      <c r="H239" s="67" t="str">
        <f t="shared" si="7"/>
        <v>من 1 إلى أقل من 3 فدان</v>
      </c>
      <c r="I239" s="68"/>
    </row>
    <row r="240" spans="1:9" ht="20.25" x14ac:dyDescent="0.25">
      <c r="A240" s="7">
        <f>IF(C240="","",SUBTOTAL(3,$C$2:C240))</f>
        <v>239</v>
      </c>
      <c r="B240" s="8" t="s">
        <v>1185</v>
      </c>
      <c r="C240" s="9" t="s">
        <v>568</v>
      </c>
      <c r="D240" s="10">
        <v>0</v>
      </c>
      <c r="E240" s="11">
        <v>11</v>
      </c>
      <c r="F240" s="12">
        <v>0</v>
      </c>
      <c r="G240" s="66">
        <f t="shared" si="8"/>
        <v>0.45833333333333331</v>
      </c>
      <c r="H240" s="67" t="str">
        <f t="shared" si="7"/>
        <v>أقل من فدان</v>
      </c>
      <c r="I240" s="68"/>
    </row>
    <row r="241" spans="1:9" ht="20.25" x14ac:dyDescent="0.25">
      <c r="A241" s="7">
        <f>IF(C241="","",SUBTOTAL(3,$C$2:C241))</f>
        <v>240</v>
      </c>
      <c r="B241" s="8" t="s">
        <v>1186</v>
      </c>
      <c r="C241" s="9" t="s">
        <v>569</v>
      </c>
      <c r="D241" s="10">
        <v>7</v>
      </c>
      <c r="E241" s="11">
        <v>4</v>
      </c>
      <c r="F241" s="12">
        <v>3</v>
      </c>
      <c r="G241" s="66">
        <f t="shared" si="8"/>
        <v>3.1788194444444442</v>
      </c>
      <c r="H241" s="67" t="str">
        <f t="shared" si="7"/>
        <v>من 3 إلى أقل من 5 فدان</v>
      </c>
      <c r="I241" s="68"/>
    </row>
    <row r="242" spans="1:9" ht="20.25" x14ac:dyDescent="0.25">
      <c r="A242" s="7">
        <f>IF(C242="","",SUBTOTAL(3,$C$2:C242))</f>
        <v>241</v>
      </c>
      <c r="B242" s="8" t="s">
        <v>1187</v>
      </c>
      <c r="C242" s="9" t="s">
        <v>570</v>
      </c>
      <c r="D242" s="10">
        <v>7</v>
      </c>
      <c r="E242" s="11">
        <v>0</v>
      </c>
      <c r="F242" s="12">
        <v>2</v>
      </c>
      <c r="G242" s="66">
        <f t="shared" si="8"/>
        <v>2.0121527777777777</v>
      </c>
      <c r="H242" s="67" t="str">
        <f t="shared" si="7"/>
        <v>من 1 إلى أقل من 3 فدان</v>
      </c>
      <c r="I242" s="68"/>
    </row>
    <row r="243" spans="1:9" ht="20.25" x14ac:dyDescent="0.25">
      <c r="A243" s="7">
        <f>IF(C243="","",SUBTOTAL(3,$C$2:C243))</f>
        <v>242</v>
      </c>
      <c r="B243" s="8" t="s">
        <v>1188</v>
      </c>
      <c r="C243" s="9" t="s">
        <v>571</v>
      </c>
      <c r="D243" s="10">
        <v>7.5</v>
      </c>
      <c r="E243" s="11">
        <v>19</v>
      </c>
      <c r="F243" s="12">
        <v>1</v>
      </c>
      <c r="G243" s="66">
        <f t="shared" si="8"/>
        <v>1.8046874999999998</v>
      </c>
      <c r="H243" s="67" t="str">
        <f t="shared" si="7"/>
        <v>من 1 إلى أقل من 3 فدان</v>
      </c>
      <c r="I243" s="68"/>
    </row>
    <row r="244" spans="1:9" ht="20.25" x14ac:dyDescent="0.25">
      <c r="A244" s="7">
        <f>IF(C244="","",SUBTOTAL(3,$C$2:C244))</f>
        <v>243</v>
      </c>
      <c r="B244" s="8" t="s">
        <v>1189</v>
      </c>
      <c r="C244" s="9" t="s">
        <v>572</v>
      </c>
      <c r="D244" s="10">
        <v>22</v>
      </c>
      <c r="E244" s="11">
        <v>5</v>
      </c>
      <c r="F244" s="12">
        <v>2</v>
      </c>
      <c r="G244" s="66">
        <f t="shared" si="8"/>
        <v>2.2465277777777781</v>
      </c>
      <c r="H244" s="67" t="str">
        <f t="shared" si="7"/>
        <v>من 1 إلى أقل من 3 فدان</v>
      </c>
      <c r="I244" s="68"/>
    </row>
    <row r="245" spans="1:9" ht="20.25" x14ac:dyDescent="0.25">
      <c r="A245" s="13">
        <f>IF(C245="","",SUBTOTAL(3,$C$2:C245))</f>
        <v>244</v>
      </c>
      <c r="B245" s="14" t="s">
        <v>1190</v>
      </c>
      <c r="C245" s="15" t="s">
        <v>573</v>
      </c>
      <c r="D245" s="16">
        <v>6</v>
      </c>
      <c r="E245" s="16">
        <v>0</v>
      </c>
      <c r="F245" s="17">
        <v>1</v>
      </c>
      <c r="G245" s="66">
        <f t="shared" si="8"/>
        <v>1.0104166666666667</v>
      </c>
      <c r="H245" s="67" t="str">
        <f t="shared" si="7"/>
        <v>من 1 إلى أقل من 3 فدان</v>
      </c>
      <c r="I245" s="68"/>
    </row>
    <row r="246" spans="1:9" ht="20.25" x14ac:dyDescent="0.25">
      <c r="A246" s="13">
        <f>IF(C246="","",SUBTOTAL(3,$C$2:C246))</f>
        <v>245</v>
      </c>
      <c r="B246" s="14" t="s">
        <v>1191</v>
      </c>
      <c r="C246" s="15" t="s">
        <v>574</v>
      </c>
      <c r="D246" s="16">
        <v>10</v>
      </c>
      <c r="E246" s="16">
        <v>4</v>
      </c>
      <c r="F246" s="17">
        <v>1</v>
      </c>
      <c r="G246" s="66">
        <f t="shared" si="8"/>
        <v>1.1840277777777779</v>
      </c>
      <c r="H246" s="67" t="str">
        <f t="shared" si="7"/>
        <v>من 1 إلى أقل من 3 فدان</v>
      </c>
      <c r="I246" s="68"/>
    </row>
    <row r="247" spans="1:9" ht="20.25" x14ac:dyDescent="0.25">
      <c r="A247" s="7">
        <f>IF(C247="","",SUBTOTAL(3,$C$2:C247))</f>
        <v>246</v>
      </c>
      <c r="B247" s="8" t="s">
        <v>1192</v>
      </c>
      <c r="C247" s="9" t="s">
        <v>575</v>
      </c>
      <c r="D247" s="10">
        <v>2</v>
      </c>
      <c r="E247" s="11">
        <v>20</v>
      </c>
      <c r="F247" s="12">
        <v>0</v>
      </c>
      <c r="G247" s="66">
        <f t="shared" si="8"/>
        <v>0.83680555555555558</v>
      </c>
      <c r="H247" s="67" t="str">
        <f t="shared" si="7"/>
        <v>أقل من فدان</v>
      </c>
      <c r="I247" s="68"/>
    </row>
    <row r="248" spans="1:9" ht="20.25" x14ac:dyDescent="0.25">
      <c r="A248" s="7">
        <f>IF(C248="","",SUBTOTAL(3,$C$2:C248))</f>
        <v>247</v>
      </c>
      <c r="B248" s="8" t="s">
        <v>1193</v>
      </c>
      <c r="C248" s="9" t="s">
        <v>576</v>
      </c>
      <c r="D248" s="10">
        <v>16</v>
      </c>
      <c r="E248" s="11">
        <v>10</v>
      </c>
      <c r="F248" s="12">
        <v>0</v>
      </c>
      <c r="G248" s="66">
        <f t="shared" si="8"/>
        <v>0.44444444444444448</v>
      </c>
      <c r="H248" s="67" t="str">
        <f t="shared" si="7"/>
        <v>أقل من فدان</v>
      </c>
      <c r="I248" s="68"/>
    </row>
    <row r="249" spans="1:9" ht="20.25" x14ac:dyDescent="0.25">
      <c r="A249" s="7">
        <f>IF(C249="","",SUBTOTAL(3,$C$2:C249))</f>
        <v>248</v>
      </c>
      <c r="B249" s="8" t="s">
        <v>1194</v>
      </c>
      <c r="C249" s="9" t="s">
        <v>577</v>
      </c>
      <c r="D249" s="10">
        <v>18</v>
      </c>
      <c r="E249" s="11">
        <v>14</v>
      </c>
      <c r="F249" s="12">
        <v>0</v>
      </c>
      <c r="G249" s="66">
        <f t="shared" si="8"/>
        <v>0.61458333333333337</v>
      </c>
      <c r="H249" s="67" t="str">
        <f t="shared" si="7"/>
        <v>أقل من فدان</v>
      </c>
      <c r="I249" s="68"/>
    </row>
    <row r="250" spans="1:9" ht="20.25" x14ac:dyDescent="0.25">
      <c r="A250" s="7">
        <f>IF(C250="","",SUBTOTAL(3,$C$2:C250))</f>
        <v>249</v>
      </c>
      <c r="B250" s="8" t="s">
        <v>1195</v>
      </c>
      <c r="C250" s="9" t="s">
        <v>578</v>
      </c>
      <c r="D250" s="10">
        <v>0</v>
      </c>
      <c r="E250" s="11">
        <v>10</v>
      </c>
      <c r="F250" s="12">
        <v>0</v>
      </c>
      <c r="G250" s="66">
        <f t="shared" si="8"/>
        <v>0.41666666666666669</v>
      </c>
      <c r="H250" s="67" t="str">
        <f t="shared" si="7"/>
        <v>أقل من فدان</v>
      </c>
      <c r="I250" s="68"/>
    </row>
    <row r="251" spans="1:9" ht="20.25" x14ac:dyDescent="0.25">
      <c r="A251" s="7">
        <f>IF(C251="","",SUBTOTAL(3,$C$2:C251))</f>
        <v>250</v>
      </c>
      <c r="B251" s="8" t="s">
        <v>1196</v>
      </c>
      <c r="C251" s="9" t="s">
        <v>579</v>
      </c>
      <c r="D251" s="10">
        <v>16</v>
      </c>
      <c r="E251" s="11">
        <v>13</v>
      </c>
      <c r="F251" s="12">
        <v>1</v>
      </c>
      <c r="G251" s="66">
        <f t="shared" si="8"/>
        <v>1.5694444444444442</v>
      </c>
      <c r="H251" s="67" t="str">
        <f t="shared" si="7"/>
        <v>من 1 إلى أقل من 3 فدان</v>
      </c>
      <c r="I251" s="68"/>
    </row>
    <row r="252" spans="1:9" ht="20.25" x14ac:dyDescent="0.25">
      <c r="A252" s="7">
        <f>IF(C252="","",SUBTOTAL(3,$C$2:C252))</f>
        <v>251</v>
      </c>
      <c r="B252" s="8" t="s">
        <v>1197</v>
      </c>
      <c r="C252" s="9" t="s">
        <v>580</v>
      </c>
      <c r="D252" s="10">
        <v>2</v>
      </c>
      <c r="E252" s="11">
        <v>12</v>
      </c>
      <c r="F252" s="12">
        <v>0</v>
      </c>
      <c r="G252" s="66">
        <f t="shared" si="8"/>
        <v>0.50347222222222221</v>
      </c>
      <c r="H252" s="67" t="str">
        <f t="shared" si="7"/>
        <v>أقل من فدان</v>
      </c>
      <c r="I252" s="68"/>
    </row>
    <row r="253" spans="1:9" ht="20.25" x14ac:dyDescent="0.25">
      <c r="A253" s="7">
        <f>IF(C253="","",SUBTOTAL(3,$C$2:C253))</f>
        <v>252</v>
      </c>
      <c r="B253" s="8" t="s">
        <v>1198</v>
      </c>
      <c r="C253" s="9" t="s">
        <v>581</v>
      </c>
      <c r="D253" s="10">
        <v>10.5</v>
      </c>
      <c r="E253" s="11">
        <v>8</v>
      </c>
      <c r="F253" s="12">
        <v>2</v>
      </c>
      <c r="G253" s="66">
        <f t="shared" si="8"/>
        <v>2.3515625</v>
      </c>
      <c r="H253" s="67" t="str">
        <f t="shared" si="7"/>
        <v>من 1 إلى أقل من 3 فدان</v>
      </c>
      <c r="I253" s="68"/>
    </row>
    <row r="254" spans="1:9" ht="20.25" x14ac:dyDescent="0.25">
      <c r="A254" s="7">
        <f>IF(C254="","",SUBTOTAL(3,$C$2:C254))</f>
        <v>253</v>
      </c>
      <c r="B254" s="8" t="s">
        <v>1199</v>
      </c>
      <c r="C254" s="9" t="s">
        <v>582</v>
      </c>
      <c r="D254" s="10">
        <v>11</v>
      </c>
      <c r="E254" s="11">
        <v>21</v>
      </c>
      <c r="F254" s="12">
        <v>1</v>
      </c>
      <c r="G254" s="66">
        <f t="shared" si="8"/>
        <v>1.8940972222222223</v>
      </c>
      <c r="H254" s="67" t="str">
        <f t="shared" si="7"/>
        <v>من 1 إلى أقل من 3 فدان</v>
      </c>
      <c r="I254" s="68"/>
    </row>
    <row r="255" spans="1:9" ht="20.25" x14ac:dyDescent="0.25">
      <c r="A255" s="7">
        <f>IF(C255="","",SUBTOTAL(3,$C$2:C255))</f>
        <v>254</v>
      </c>
      <c r="B255" s="8" t="s">
        <v>1200</v>
      </c>
      <c r="C255" s="9" t="s">
        <v>583</v>
      </c>
      <c r="D255" s="10">
        <v>10</v>
      </c>
      <c r="E255" s="11">
        <v>16</v>
      </c>
      <c r="F255" s="12">
        <v>1</v>
      </c>
      <c r="G255" s="66">
        <f t="shared" si="8"/>
        <v>1.6840277777777777</v>
      </c>
      <c r="H255" s="67" t="str">
        <f t="shared" si="7"/>
        <v>من 1 إلى أقل من 3 فدان</v>
      </c>
      <c r="I255" s="68"/>
    </row>
    <row r="256" spans="1:9" ht="20.25" x14ac:dyDescent="0.25">
      <c r="A256" s="7">
        <f>IF(C256="","",SUBTOTAL(3,$C$2:C256))</f>
        <v>255</v>
      </c>
      <c r="B256" s="8" t="s">
        <v>1201</v>
      </c>
      <c r="C256" s="9" t="s">
        <v>584</v>
      </c>
      <c r="D256" s="10">
        <v>12</v>
      </c>
      <c r="E256" s="11">
        <v>18</v>
      </c>
      <c r="F256" s="12">
        <v>0</v>
      </c>
      <c r="G256" s="66">
        <f t="shared" si="8"/>
        <v>0.77083333333333337</v>
      </c>
      <c r="H256" s="67" t="str">
        <f t="shared" si="7"/>
        <v>أقل من فدان</v>
      </c>
      <c r="I256" s="68"/>
    </row>
    <row r="257" spans="1:9" ht="20.25" x14ac:dyDescent="0.25">
      <c r="A257" s="7">
        <f>IF(C257="","",SUBTOTAL(3,$C$2:C257))</f>
        <v>256</v>
      </c>
      <c r="B257" s="8" t="s">
        <v>1202</v>
      </c>
      <c r="C257" s="9" t="s">
        <v>585</v>
      </c>
      <c r="D257" s="10">
        <v>16</v>
      </c>
      <c r="E257" s="11">
        <v>17</v>
      </c>
      <c r="F257" s="12">
        <v>2</v>
      </c>
      <c r="G257" s="66">
        <f t="shared" si="8"/>
        <v>2.7361111111111112</v>
      </c>
      <c r="H257" s="67" t="str">
        <f t="shared" si="7"/>
        <v>من 1 إلى أقل من 3 فدان</v>
      </c>
      <c r="I257" s="68"/>
    </row>
    <row r="258" spans="1:9" ht="20.25" x14ac:dyDescent="0.25">
      <c r="A258" s="7">
        <f>IF(C258="","",SUBTOTAL(3,$C$2:C258))</f>
        <v>257</v>
      </c>
      <c r="B258" s="8" t="s">
        <v>1203</v>
      </c>
      <c r="C258" s="9" t="s">
        <v>586</v>
      </c>
      <c r="D258" s="10">
        <v>13</v>
      </c>
      <c r="E258" s="11">
        <v>11</v>
      </c>
      <c r="F258" s="12">
        <v>3</v>
      </c>
      <c r="G258" s="66">
        <f t="shared" si="8"/>
        <v>3.4809027777777781</v>
      </c>
      <c r="H258" s="67" t="str">
        <f t="shared" ref="H258:H321" si="9">IF(G258=0,"00",IF(G258="x","x",
IF(G258&lt;1,"أقل من فدان",
IF(G258&lt;3,"من 1 إلى أقل من 3 فدان",
IF(G258&lt;5,"من 3 إلى أقل من 5 فدان",
IF(G258&lt;10,"من 5 إلى أقل من 10 فدان",
IF(G258&lt;20,"من 10 إلى أقل من 20 فدان",
IF(G258&lt;=25,"من 20 إلى 25 فدان","أكثر من 25 فدان"))))))
))</f>
        <v>من 3 إلى أقل من 5 فدان</v>
      </c>
      <c r="I258" s="68"/>
    </row>
    <row r="259" spans="1:9" ht="20.25" x14ac:dyDescent="0.25">
      <c r="A259" s="7">
        <f>IF(C259="","",SUBTOTAL(3,$C$2:C259))</f>
        <v>258</v>
      </c>
      <c r="B259" s="8" t="s">
        <v>1204</v>
      </c>
      <c r="C259" s="9" t="s">
        <v>587</v>
      </c>
      <c r="D259" s="10">
        <v>8</v>
      </c>
      <c r="E259" s="11">
        <v>14</v>
      </c>
      <c r="F259" s="12">
        <v>0</v>
      </c>
      <c r="G259" s="66">
        <f t="shared" ref="G259:G322" si="10">IF(AND(ISNUMBER(D259), ISNUMBER(E259), ISNUMBER(F259)), F259 + E259/24 + D259/576, "x")</f>
        <v>0.59722222222222221</v>
      </c>
      <c r="H259" s="67" t="str">
        <f t="shared" si="9"/>
        <v>أقل من فدان</v>
      </c>
      <c r="I259" s="68"/>
    </row>
    <row r="260" spans="1:9" ht="20.25" x14ac:dyDescent="0.25">
      <c r="A260" s="13">
        <f>IF(C260="","",SUBTOTAL(3,$C$2:C260))</f>
        <v>259</v>
      </c>
      <c r="B260" s="14" t="s">
        <v>1205</v>
      </c>
      <c r="C260" s="15" t="s">
        <v>588</v>
      </c>
      <c r="D260" s="16">
        <v>12</v>
      </c>
      <c r="E260" s="16">
        <v>17</v>
      </c>
      <c r="F260" s="17">
        <v>1</v>
      </c>
      <c r="G260" s="66">
        <f t="shared" si="10"/>
        <v>1.7291666666666667</v>
      </c>
      <c r="H260" s="67" t="str">
        <f t="shared" si="9"/>
        <v>من 1 إلى أقل من 3 فدان</v>
      </c>
      <c r="I260" s="68"/>
    </row>
    <row r="261" spans="1:9" ht="20.25" x14ac:dyDescent="0.25">
      <c r="A261" s="7">
        <f>IF(C261="","",SUBTOTAL(3,$C$2:C261))</f>
        <v>260</v>
      </c>
      <c r="B261" s="8" t="s">
        <v>1206</v>
      </c>
      <c r="C261" s="9" t="s">
        <v>589</v>
      </c>
      <c r="D261" s="10">
        <v>20</v>
      </c>
      <c r="E261" s="11">
        <v>5</v>
      </c>
      <c r="F261" s="12">
        <v>0</v>
      </c>
      <c r="G261" s="66">
        <f t="shared" si="10"/>
        <v>0.24305555555555558</v>
      </c>
      <c r="H261" s="67" t="str">
        <f t="shared" si="9"/>
        <v>أقل من فدان</v>
      </c>
      <c r="I261" s="68"/>
    </row>
    <row r="262" spans="1:9" ht="20.25" x14ac:dyDescent="0.25">
      <c r="A262" s="7">
        <f>IF(C262="","",SUBTOTAL(3,$C$2:C262))</f>
        <v>261</v>
      </c>
      <c r="B262" s="8" t="s">
        <v>1207</v>
      </c>
      <c r="C262" s="9" t="s">
        <v>590</v>
      </c>
      <c r="D262" s="10">
        <v>14</v>
      </c>
      <c r="E262" s="11">
        <v>2</v>
      </c>
      <c r="F262" s="12">
        <v>1</v>
      </c>
      <c r="G262" s="66">
        <f t="shared" si="10"/>
        <v>1.1076388888888888</v>
      </c>
      <c r="H262" s="67" t="str">
        <f t="shared" si="9"/>
        <v>من 1 إلى أقل من 3 فدان</v>
      </c>
      <c r="I262" s="68"/>
    </row>
    <row r="263" spans="1:9" ht="20.25" x14ac:dyDescent="0.25">
      <c r="A263" s="7">
        <f>IF(C263="","",SUBTOTAL(3,$C$2:C263))</f>
        <v>262</v>
      </c>
      <c r="B263" s="8" t="s">
        <v>1208</v>
      </c>
      <c r="C263" s="9" t="s">
        <v>591</v>
      </c>
      <c r="D263" s="10">
        <v>16</v>
      </c>
      <c r="E263" s="11">
        <v>9</v>
      </c>
      <c r="F263" s="12">
        <v>1</v>
      </c>
      <c r="G263" s="66">
        <f t="shared" si="10"/>
        <v>1.4027777777777777</v>
      </c>
      <c r="H263" s="67" t="str">
        <f t="shared" si="9"/>
        <v>من 1 إلى أقل من 3 فدان</v>
      </c>
      <c r="I263" s="68"/>
    </row>
    <row r="264" spans="1:9" ht="20.25" x14ac:dyDescent="0.25">
      <c r="A264" s="7">
        <f>IF(C264="","",SUBTOTAL(3,$C$2:C264))</f>
        <v>263</v>
      </c>
      <c r="B264" s="8" t="s">
        <v>1209</v>
      </c>
      <c r="C264" s="9" t="s">
        <v>592</v>
      </c>
      <c r="D264" s="10">
        <v>22</v>
      </c>
      <c r="E264" s="11">
        <v>13</v>
      </c>
      <c r="F264" s="12">
        <v>0</v>
      </c>
      <c r="G264" s="66">
        <f t="shared" si="10"/>
        <v>0.57986111111111105</v>
      </c>
      <c r="H264" s="67" t="str">
        <f t="shared" si="9"/>
        <v>أقل من فدان</v>
      </c>
      <c r="I264" s="68"/>
    </row>
    <row r="265" spans="1:9" ht="20.25" x14ac:dyDescent="0.25">
      <c r="A265" s="7">
        <f>IF(C265="","",SUBTOTAL(3,$C$2:C265))</f>
        <v>264</v>
      </c>
      <c r="B265" s="8" t="s">
        <v>1210</v>
      </c>
      <c r="C265" s="9" t="s">
        <v>593</v>
      </c>
      <c r="D265" s="10">
        <v>12</v>
      </c>
      <c r="E265" s="11">
        <v>0</v>
      </c>
      <c r="F265" s="12">
        <v>2</v>
      </c>
      <c r="G265" s="66">
        <f t="shared" si="10"/>
        <v>2.0208333333333335</v>
      </c>
      <c r="H265" s="67" t="str">
        <f t="shared" si="9"/>
        <v>من 1 إلى أقل من 3 فدان</v>
      </c>
      <c r="I265" s="68"/>
    </row>
    <row r="266" spans="1:9" ht="20.25" x14ac:dyDescent="0.25">
      <c r="A266" s="7">
        <f>IF(C266="","",SUBTOTAL(3,$C$2:C266))</f>
        <v>265</v>
      </c>
      <c r="B266" s="8" t="s">
        <v>1211</v>
      </c>
      <c r="C266" s="9" t="s">
        <v>594</v>
      </c>
      <c r="D266" s="10">
        <v>22</v>
      </c>
      <c r="E266" s="11">
        <v>20</v>
      </c>
      <c r="F266" s="12">
        <v>0</v>
      </c>
      <c r="G266" s="66">
        <f t="shared" si="10"/>
        <v>0.87152777777777779</v>
      </c>
      <c r="H266" s="67" t="str">
        <f t="shared" si="9"/>
        <v>أقل من فدان</v>
      </c>
      <c r="I266" s="68"/>
    </row>
    <row r="267" spans="1:9" ht="20.25" x14ac:dyDescent="0.25">
      <c r="A267" s="7">
        <f>IF(C267="","",SUBTOTAL(3,$C$2:C267))</f>
        <v>266</v>
      </c>
      <c r="B267" s="8" t="s">
        <v>1212</v>
      </c>
      <c r="C267" s="9" t="s">
        <v>595</v>
      </c>
      <c r="D267" s="10">
        <v>7</v>
      </c>
      <c r="E267" s="11">
        <v>10</v>
      </c>
      <c r="F267" s="12">
        <v>0</v>
      </c>
      <c r="G267" s="66">
        <f t="shared" si="10"/>
        <v>0.42881944444444448</v>
      </c>
      <c r="H267" s="67" t="str">
        <f t="shared" si="9"/>
        <v>أقل من فدان</v>
      </c>
      <c r="I267" s="68"/>
    </row>
    <row r="268" spans="1:9" ht="20.25" x14ac:dyDescent="0.25">
      <c r="A268" s="7">
        <f>IF(C268="","",SUBTOTAL(3,$C$2:C268))</f>
        <v>267</v>
      </c>
      <c r="B268" s="8" t="s">
        <v>1213</v>
      </c>
      <c r="C268" s="9" t="s">
        <v>596</v>
      </c>
      <c r="D268" s="10">
        <v>10</v>
      </c>
      <c r="E268" s="11">
        <v>10</v>
      </c>
      <c r="F268" s="12">
        <v>0</v>
      </c>
      <c r="G268" s="66">
        <f t="shared" si="10"/>
        <v>0.43402777777777779</v>
      </c>
      <c r="H268" s="67" t="str">
        <f t="shared" si="9"/>
        <v>أقل من فدان</v>
      </c>
      <c r="I268" s="68"/>
    </row>
    <row r="269" spans="1:9" ht="20.25" x14ac:dyDescent="0.25">
      <c r="A269" s="7">
        <f>IF(C269="","",SUBTOTAL(3,$C$2:C269))</f>
        <v>268</v>
      </c>
      <c r="B269" s="8" t="s">
        <v>1214</v>
      </c>
      <c r="C269" s="9" t="s">
        <v>597</v>
      </c>
      <c r="D269" s="10">
        <v>9</v>
      </c>
      <c r="E269" s="11">
        <v>23</v>
      </c>
      <c r="F269" s="12">
        <v>0</v>
      </c>
      <c r="G269" s="66">
        <f t="shared" si="10"/>
        <v>0.97395833333333337</v>
      </c>
      <c r="H269" s="67" t="str">
        <f t="shared" si="9"/>
        <v>أقل من فدان</v>
      </c>
      <c r="I269" s="68"/>
    </row>
    <row r="270" spans="1:9" ht="20.25" x14ac:dyDescent="0.25">
      <c r="A270" s="7">
        <f>IF(C270="","",SUBTOTAL(3,$C$2:C270))</f>
        <v>269</v>
      </c>
      <c r="B270" s="8" t="s">
        <v>1215</v>
      </c>
      <c r="C270" s="9" t="s">
        <v>598</v>
      </c>
      <c r="D270" s="10">
        <v>12</v>
      </c>
      <c r="E270" s="11">
        <v>10</v>
      </c>
      <c r="F270" s="12">
        <v>0</v>
      </c>
      <c r="G270" s="66">
        <f t="shared" si="10"/>
        <v>0.4375</v>
      </c>
      <c r="H270" s="67" t="str">
        <f t="shared" si="9"/>
        <v>أقل من فدان</v>
      </c>
      <c r="I270" s="68"/>
    </row>
    <row r="271" spans="1:9" ht="20.25" x14ac:dyDescent="0.25">
      <c r="A271" s="7">
        <f>IF(C271="","",SUBTOTAL(3,$C$2:C271))</f>
        <v>270</v>
      </c>
      <c r="B271" s="8" t="s">
        <v>1216</v>
      </c>
      <c r="C271" s="9" t="s">
        <v>599</v>
      </c>
      <c r="D271" s="10">
        <v>0</v>
      </c>
      <c r="E271" s="11">
        <v>7</v>
      </c>
      <c r="F271" s="12">
        <v>1</v>
      </c>
      <c r="G271" s="66">
        <f t="shared" si="10"/>
        <v>1.2916666666666667</v>
      </c>
      <c r="H271" s="67" t="str">
        <f t="shared" si="9"/>
        <v>من 1 إلى أقل من 3 فدان</v>
      </c>
      <c r="I271" s="68"/>
    </row>
    <row r="272" spans="1:9" ht="20.25" x14ac:dyDescent="0.25">
      <c r="A272" s="7">
        <f>IF(C272="","",SUBTOTAL(3,$C$2:C272))</f>
        <v>271</v>
      </c>
      <c r="B272" s="8" t="s">
        <v>1217</v>
      </c>
      <c r="C272" s="9" t="s">
        <v>600</v>
      </c>
      <c r="D272" s="10">
        <v>1</v>
      </c>
      <c r="E272" s="11">
        <v>0</v>
      </c>
      <c r="F272" s="12">
        <v>1</v>
      </c>
      <c r="G272" s="66">
        <f t="shared" si="10"/>
        <v>1.0017361111111112</v>
      </c>
      <c r="H272" s="67" t="str">
        <f t="shared" si="9"/>
        <v>من 1 إلى أقل من 3 فدان</v>
      </c>
      <c r="I272" s="68"/>
    </row>
    <row r="273" spans="1:9" ht="20.25" x14ac:dyDescent="0.25">
      <c r="A273" s="7">
        <f>IF(C273="","",SUBTOTAL(3,$C$2:C273))</f>
        <v>272</v>
      </c>
      <c r="B273" s="8" t="s">
        <v>1218</v>
      </c>
      <c r="C273" s="9" t="s">
        <v>601</v>
      </c>
      <c r="D273" s="10">
        <v>0</v>
      </c>
      <c r="E273" s="11">
        <v>11</v>
      </c>
      <c r="F273" s="12">
        <v>0</v>
      </c>
      <c r="G273" s="66">
        <f t="shared" si="10"/>
        <v>0.45833333333333331</v>
      </c>
      <c r="H273" s="67" t="str">
        <f t="shared" si="9"/>
        <v>أقل من فدان</v>
      </c>
      <c r="I273" s="68"/>
    </row>
    <row r="274" spans="1:9" ht="20.25" x14ac:dyDescent="0.25">
      <c r="A274" s="7">
        <f>IF(C274="","",SUBTOTAL(3,$C$2:C274))</f>
        <v>273</v>
      </c>
      <c r="B274" s="8" t="s">
        <v>1219</v>
      </c>
      <c r="C274" s="9" t="s">
        <v>602</v>
      </c>
      <c r="D274" s="10">
        <v>9</v>
      </c>
      <c r="E274" s="11">
        <v>11</v>
      </c>
      <c r="F274" s="12">
        <v>0</v>
      </c>
      <c r="G274" s="66">
        <f t="shared" si="10"/>
        <v>0.47395833333333331</v>
      </c>
      <c r="H274" s="67" t="str">
        <f t="shared" si="9"/>
        <v>أقل من فدان</v>
      </c>
      <c r="I274" s="68"/>
    </row>
    <row r="275" spans="1:9" ht="20.25" x14ac:dyDescent="0.25">
      <c r="A275" s="7">
        <f>IF(C275="","",SUBTOTAL(3,$C$2:C275))</f>
        <v>274</v>
      </c>
      <c r="B275" s="8" t="s">
        <v>1220</v>
      </c>
      <c r="C275" s="9" t="s">
        <v>603</v>
      </c>
      <c r="D275" s="10">
        <v>12</v>
      </c>
      <c r="E275" s="11">
        <v>14</v>
      </c>
      <c r="F275" s="12">
        <v>0</v>
      </c>
      <c r="G275" s="66">
        <f t="shared" si="10"/>
        <v>0.60416666666666674</v>
      </c>
      <c r="H275" s="67" t="str">
        <f t="shared" si="9"/>
        <v>أقل من فدان</v>
      </c>
      <c r="I275" s="68"/>
    </row>
    <row r="276" spans="1:9" ht="20.25" x14ac:dyDescent="0.25">
      <c r="A276" s="7">
        <f>IF(C276="","",SUBTOTAL(3,$C$2:C276))</f>
        <v>275</v>
      </c>
      <c r="B276" s="8" t="s">
        <v>1221</v>
      </c>
      <c r="C276" s="9" t="s">
        <v>604</v>
      </c>
      <c r="D276" s="10">
        <v>19</v>
      </c>
      <c r="E276" s="11">
        <v>8</v>
      </c>
      <c r="F276" s="12">
        <v>0</v>
      </c>
      <c r="G276" s="66">
        <f t="shared" si="10"/>
        <v>0.36631944444444442</v>
      </c>
      <c r="H276" s="67" t="str">
        <f t="shared" si="9"/>
        <v>أقل من فدان</v>
      </c>
      <c r="I276" s="68"/>
    </row>
    <row r="277" spans="1:9" ht="20.25" x14ac:dyDescent="0.25">
      <c r="A277" s="7">
        <f>IF(C277="","",SUBTOTAL(3,$C$2:C277))</f>
        <v>276</v>
      </c>
      <c r="B277" s="8" t="s">
        <v>1222</v>
      </c>
      <c r="C277" s="9" t="s">
        <v>605</v>
      </c>
      <c r="D277" s="10">
        <v>7</v>
      </c>
      <c r="E277" s="11">
        <v>10</v>
      </c>
      <c r="F277" s="12">
        <v>1</v>
      </c>
      <c r="G277" s="66">
        <f t="shared" si="10"/>
        <v>1.4288194444444444</v>
      </c>
      <c r="H277" s="67" t="str">
        <f t="shared" si="9"/>
        <v>من 1 إلى أقل من 3 فدان</v>
      </c>
      <c r="I277" s="68"/>
    </row>
    <row r="278" spans="1:9" ht="20.25" x14ac:dyDescent="0.25">
      <c r="A278" s="7">
        <f>IF(C278="","",SUBTOTAL(3,$C$2:C278))</f>
        <v>277</v>
      </c>
      <c r="B278" s="8" t="s">
        <v>1223</v>
      </c>
      <c r="C278" s="9" t="s">
        <v>606</v>
      </c>
      <c r="D278" s="10">
        <v>0</v>
      </c>
      <c r="E278" s="11">
        <v>12</v>
      </c>
      <c r="F278" s="12">
        <v>0</v>
      </c>
      <c r="G278" s="66">
        <f t="shared" si="10"/>
        <v>0.5</v>
      </c>
      <c r="H278" s="67" t="str">
        <f t="shared" si="9"/>
        <v>أقل من فدان</v>
      </c>
      <c r="I278" s="68"/>
    </row>
    <row r="279" spans="1:9" ht="20.25" x14ac:dyDescent="0.25">
      <c r="A279" s="7">
        <f>IF(C279="","",SUBTOTAL(3,$C$2:C279))</f>
        <v>278</v>
      </c>
      <c r="B279" s="8" t="s">
        <v>1224</v>
      </c>
      <c r="C279" s="9" t="s">
        <v>607</v>
      </c>
      <c r="D279" s="10">
        <v>12</v>
      </c>
      <c r="E279" s="11">
        <v>15</v>
      </c>
      <c r="F279" s="12">
        <v>0</v>
      </c>
      <c r="G279" s="66">
        <f t="shared" si="10"/>
        <v>0.64583333333333337</v>
      </c>
      <c r="H279" s="67" t="str">
        <f t="shared" si="9"/>
        <v>أقل من فدان</v>
      </c>
      <c r="I279" s="68"/>
    </row>
    <row r="280" spans="1:9" ht="20.25" x14ac:dyDescent="0.25">
      <c r="A280" s="7">
        <f>IF(C280="","",SUBTOTAL(3,$C$2:C280))</f>
        <v>279</v>
      </c>
      <c r="B280" s="8" t="s">
        <v>1225</v>
      </c>
      <c r="C280" s="9" t="s">
        <v>608</v>
      </c>
      <c r="D280" s="10">
        <v>0</v>
      </c>
      <c r="E280" s="11">
        <v>19</v>
      </c>
      <c r="F280" s="12">
        <v>0</v>
      </c>
      <c r="G280" s="66">
        <f t="shared" si="10"/>
        <v>0.79166666666666663</v>
      </c>
      <c r="H280" s="67" t="str">
        <f t="shared" si="9"/>
        <v>أقل من فدان</v>
      </c>
      <c r="I280" s="68"/>
    </row>
    <row r="281" spans="1:9" ht="20.25" x14ac:dyDescent="0.25">
      <c r="A281" s="7">
        <f>IF(C281="","",SUBTOTAL(3,$C$2:C281))</f>
        <v>280</v>
      </c>
      <c r="B281" s="8" t="s">
        <v>1226</v>
      </c>
      <c r="C281" s="9" t="s">
        <v>609</v>
      </c>
      <c r="D281" s="10">
        <v>0</v>
      </c>
      <c r="E281" s="11">
        <v>12</v>
      </c>
      <c r="F281" s="12">
        <v>0</v>
      </c>
      <c r="G281" s="66">
        <f t="shared" si="10"/>
        <v>0.5</v>
      </c>
      <c r="H281" s="67" t="str">
        <f t="shared" si="9"/>
        <v>أقل من فدان</v>
      </c>
      <c r="I281" s="68"/>
    </row>
    <row r="282" spans="1:9" ht="20.25" x14ac:dyDescent="0.25">
      <c r="A282" s="13">
        <f>IF(C282="","",SUBTOTAL(3,$C$2:C282))</f>
        <v>281</v>
      </c>
      <c r="B282" s="14" t="s">
        <v>1227</v>
      </c>
      <c r="C282" s="15" t="s">
        <v>610</v>
      </c>
      <c r="D282" s="16">
        <v>1.5</v>
      </c>
      <c r="E282" s="16">
        <v>9</v>
      </c>
      <c r="F282" s="17">
        <v>0</v>
      </c>
      <c r="G282" s="66">
        <f t="shared" si="10"/>
        <v>0.37760416666666669</v>
      </c>
      <c r="H282" s="67" t="str">
        <f t="shared" si="9"/>
        <v>أقل من فدان</v>
      </c>
      <c r="I282" s="68"/>
    </row>
    <row r="283" spans="1:9" ht="20.25" x14ac:dyDescent="0.25">
      <c r="A283" s="7">
        <f>IF(C283="","",SUBTOTAL(3,$C$2:C283))</f>
        <v>282</v>
      </c>
      <c r="B283" s="8" t="s">
        <v>1228</v>
      </c>
      <c r="C283" s="9" t="s">
        <v>611</v>
      </c>
      <c r="D283" s="10">
        <v>7</v>
      </c>
      <c r="E283" s="11">
        <v>20</v>
      </c>
      <c r="F283" s="12">
        <v>0</v>
      </c>
      <c r="G283" s="66">
        <f t="shared" si="10"/>
        <v>0.84548611111111116</v>
      </c>
      <c r="H283" s="67" t="str">
        <f t="shared" si="9"/>
        <v>أقل من فدان</v>
      </c>
      <c r="I283" s="68"/>
    </row>
    <row r="284" spans="1:9" ht="20.25" x14ac:dyDescent="0.25">
      <c r="A284" s="7">
        <f>IF(C284="","",SUBTOTAL(3,$C$2:C284))</f>
        <v>283</v>
      </c>
      <c r="B284" s="8" t="s">
        <v>1229</v>
      </c>
      <c r="C284" s="9" t="s">
        <v>612</v>
      </c>
      <c r="D284" s="10">
        <v>0</v>
      </c>
      <c r="E284" s="11">
        <v>14</v>
      </c>
      <c r="F284" s="12">
        <v>0</v>
      </c>
      <c r="G284" s="66">
        <f t="shared" si="10"/>
        <v>0.58333333333333337</v>
      </c>
      <c r="H284" s="67" t="str">
        <f t="shared" si="9"/>
        <v>أقل من فدان</v>
      </c>
      <c r="I284" s="68"/>
    </row>
    <row r="285" spans="1:9" ht="20.25" x14ac:dyDescent="0.25">
      <c r="A285" s="13">
        <f>IF(C285="","",SUBTOTAL(3,$C$2:C285))</f>
        <v>284</v>
      </c>
      <c r="B285" s="14" t="s">
        <v>1230</v>
      </c>
      <c r="C285" s="15" t="s">
        <v>613</v>
      </c>
      <c r="D285" s="16">
        <v>17</v>
      </c>
      <c r="E285" s="16">
        <v>6</v>
      </c>
      <c r="F285" s="17">
        <v>1</v>
      </c>
      <c r="G285" s="66">
        <f t="shared" si="10"/>
        <v>1.2795138888888888</v>
      </c>
      <c r="H285" s="67" t="str">
        <f t="shared" si="9"/>
        <v>من 1 إلى أقل من 3 فدان</v>
      </c>
      <c r="I285" s="68"/>
    </row>
    <row r="286" spans="1:9" ht="20.25" x14ac:dyDescent="0.25">
      <c r="A286" s="7">
        <f>IF(C286="","",SUBTOTAL(3,$C$2:C286))</f>
        <v>285</v>
      </c>
      <c r="B286" s="8" t="s">
        <v>1231</v>
      </c>
      <c r="C286" s="9" t="s">
        <v>614</v>
      </c>
      <c r="D286" s="10">
        <v>17</v>
      </c>
      <c r="E286" s="11">
        <v>7</v>
      </c>
      <c r="F286" s="12">
        <v>2</v>
      </c>
      <c r="G286" s="66">
        <f t="shared" si="10"/>
        <v>2.3211805555555554</v>
      </c>
      <c r="H286" s="67" t="str">
        <f t="shared" si="9"/>
        <v>من 1 إلى أقل من 3 فدان</v>
      </c>
      <c r="I286" s="68"/>
    </row>
    <row r="287" spans="1:9" ht="20.25" x14ac:dyDescent="0.25">
      <c r="A287" s="7">
        <f>IF(C287="","",SUBTOTAL(3,$C$2:C287))</f>
        <v>286</v>
      </c>
      <c r="B287" s="8" t="s">
        <v>1232</v>
      </c>
      <c r="C287" s="9" t="s">
        <v>615</v>
      </c>
      <c r="D287" s="10">
        <v>0</v>
      </c>
      <c r="E287" s="11">
        <v>14</v>
      </c>
      <c r="F287" s="12">
        <v>0</v>
      </c>
      <c r="G287" s="66">
        <f t="shared" si="10"/>
        <v>0.58333333333333337</v>
      </c>
      <c r="H287" s="67" t="str">
        <f t="shared" si="9"/>
        <v>أقل من فدان</v>
      </c>
      <c r="I287" s="68"/>
    </row>
    <row r="288" spans="1:9" ht="20.25" x14ac:dyDescent="0.25">
      <c r="A288" s="7">
        <f>IF(C288="","",SUBTOTAL(3,$C$2:C288))</f>
        <v>287</v>
      </c>
      <c r="B288" s="8" t="s">
        <v>1233</v>
      </c>
      <c r="C288" s="9" t="s">
        <v>616</v>
      </c>
      <c r="D288" s="10">
        <v>17</v>
      </c>
      <c r="E288" s="11">
        <v>14</v>
      </c>
      <c r="F288" s="12">
        <v>0</v>
      </c>
      <c r="G288" s="66">
        <f t="shared" si="10"/>
        <v>0.61284722222222221</v>
      </c>
      <c r="H288" s="67" t="str">
        <f t="shared" si="9"/>
        <v>أقل من فدان</v>
      </c>
      <c r="I288" s="68"/>
    </row>
    <row r="289" spans="1:9" ht="20.25" x14ac:dyDescent="0.25">
      <c r="A289" s="7">
        <f>IF(C289="","",SUBTOTAL(3,$C$2:C289))</f>
        <v>288</v>
      </c>
      <c r="B289" s="8" t="s">
        <v>1234</v>
      </c>
      <c r="C289" s="9" t="s">
        <v>617</v>
      </c>
      <c r="D289" s="10">
        <v>3</v>
      </c>
      <c r="E289" s="11">
        <v>17</v>
      </c>
      <c r="F289" s="12">
        <v>0</v>
      </c>
      <c r="G289" s="66">
        <f t="shared" si="10"/>
        <v>0.71354166666666674</v>
      </c>
      <c r="H289" s="67" t="str">
        <f t="shared" si="9"/>
        <v>أقل من فدان</v>
      </c>
      <c r="I289" s="68"/>
    </row>
    <row r="290" spans="1:9" ht="20.25" x14ac:dyDescent="0.25">
      <c r="A290" s="13">
        <f>IF(C290="","",SUBTOTAL(3,$C$2:C290))</f>
        <v>289</v>
      </c>
      <c r="B290" s="8" t="s">
        <v>1235</v>
      </c>
      <c r="C290" s="15" t="s">
        <v>618</v>
      </c>
      <c r="D290" s="16">
        <v>0</v>
      </c>
      <c r="E290" s="16">
        <v>9</v>
      </c>
      <c r="F290" s="17">
        <v>0</v>
      </c>
      <c r="G290" s="66">
        <f t="shared" si="10"/>
        <v>0.375</v>
      </c>
      <c r="H290" s="67" t="str">
        <f t="shared" si="9"/>
        <v>أقل من فدان</v>
      </c>
      <c r="I290" s="68"/>
    </row>
    <row r="291" spans="1:9" ht="20.25" x14ac:dyDescent="0.25">
      <c r="A291" s="13">
        <f>IF(C291="","",SUBTOTAL(3,$C$2:C291))</f>
        <v>290</v>
      </c>
      <c r="B291" s="8" t="s">
        <v>1236</v>
      </c>
      <c r="C291" s="15" t="s">
        <v>619</v>
      </c>
      <c r="D291" s="16">
        <v>6</v>
      </c>
      <c r="E291" s="16">
        <v>14</v>
      </c>
      <c r="F291" s="17">
        <v>0</v>
      </c>
      <c r="G291" s="66">
        <f t="shared" si="10"/>
        <v>0.59375</v>
      </c>
      <c r="H291" s="67" t="str">
        <f t="shared" si="9"/>
        <v>أقل من فدان</v>
      </c>
      <c r="I291" s="68"/>
    </row>
    <row r="292" spans="1:9" ht="20.25" x14ac:dyDescent="0.25">
      <c r="A292" s="13">
        <f>IF(C292="","",SUBTOTAL(3,$C$2:C292))</f>
        <v>291</v>
      </c>
      <c r="B292" s="8" t="s">
        <v>1237</v>
      </c>
      <c r="C292" s="15" t="s">
        <v>620</v>
      </c>
      <c r="D292" s="16">
        <v>23</v>
      </c>
      <c r="E292" s="16">
        <v>13</v>
      </c>
      <c r="F292" s="17">
        <v>1</v>
      </c>
      <c r="G292" s="66">
        <f t="shared" si="10"/>
        <v>1.5815972222222221</v>
      </c>
      <c r="H292" s="67" t="str">
        <f t="shared" si="9"/>
        <v>من 1 إلى أقل من 3 فدان</v>
      </c>
      <c r="I292" s="68"/>
    </row>
    <row r="293" spans="1:9" ht="20.25" x14ac:dyDescent="0.25">
      <c r="A293" s="7">
        <f>IF(C293="","",SUBTOTAL(3,$C$2:C293))</f>
        <v>292</v>
      </c>
      <c r="B293" s="8" t="s">
        <v>1238</v>
      </c>
      <c r="C293" s="9" t="s">
        <v>621</v>
      </c>
      <c r="D293" s="10">
        <v>20</v>
      </c>
      <c r="E293" s="11">
        <v>18</v>
      </c>
      <c r="F293" s="12">
        <v>0</v>
      </c>
      <c r="G293" s="66">
        <f t="shared" si="10"/>
        <v>0.78472222222222221</v>
      </c>
      <c r="H293" s="67" t="str">
        <f t="shared" si="9"/>
        <v>أقل من فدان</v>
      </c>
      <c r="I293" s="68"/>
    </row>
    <row r="294" spans="1:9" ht="20.25" x14ac:dyDescent="0.25">
      <c r="A294" s="7">
        <f>IF(C294="","",SUBTOTAL(3,$C$2:C294))</f>
        <v>293</v>
      </c>
      <c r="B294" s="8" t="s">
        <v>1239</v>
      </c>
      <c r="C294" s="9" t="s">
        <v>622</v>
      </c>
      <c r="D294" s="10">
        <v>0</v>
      </c>
      <c r="E294" s="11">
        <v>18</v>
      </c>
      <c r="F294" s="12">
        <v>0</v>
      </c>
      <c r="G294" s="66">
        <f t="shared" si="10"/>
        <v>0.75</v>
      </c>
      <c r="H294" s="67" t="str">
        <f t="shared" si="9"/>
        <v>أقل من فدان</v>
      </c>
      <c r="I294" s="68"/>
    </row>
    <row r="295" spans="1:9" ht="20.25" x14ac:dyDescent="0.25">
      <c r="A295" s="7">
        <f>IF(C295="","",SUBTOTAL(3,$C$2:C295))</f>
        <v>294</v>
      </c>
      <c r="B295" s="8" t="s">
        <v>1240</v>
      </c>
      <c r="C295" s="9" t="s">
        <v>623</v>
      </c>
      <c r="D295" s="10">
        <v>0</v>
      </c>
      <c r="E295" s="11">
        <v>11</v>
      </c>
      <c r="F295" s="12">
        <v>0</v>
      </c>
      <c r="G295" s="66">
        <f t="shared" si="10"/>
        <v>0.45833333333333331</v>
      </c>
      <c r="H295" s="67" t="str">
        <f t="shared" si="9"/>
        <v>أقل من فدان</v>
      </c>
      <c r="I295" s="68"/>
    </row>
    <row r="296" spans="1:9" ht="20.25" x14ac:dyDescent="0.25">
      <c r="A296" s="7">
        <f>IF(C296="","",SUBTOTAL(3,$C$2:C296))</f>
        <v>295</v>
      </c>
      <c r="B296" s="8" t="s">
        <v>1241</v>
      </c>
      <c r="C296" s="9" t="s">
        <v>624</v>
      </c>
      <c r="D296" s="10">
        <v>0</v>
      </c>
      <c r="E296" s="11">
        <v>12</v>
      </c>
      <c r="F296" s="12">
        <v>0</v>
      </c>
      <c r="G296" s="66">
        <f t="shared" si="10"/>
        <v>0.5</v>
      </c>
      <c r="H296" s="67" t="str">
        <f t="shared" si="9"/>
        <v>أقل من فدان</v>
      </c>
      <c r="I296" s="68"/>
    </row>
    <row r="297" spans="1:9" ht="20.25" x14ac:dyDescent="0.25">
      <c r="A297" s="7">
        <f>IF(C297="","",SUBTOTAL(3,$C$2:C297))</f>
        <v>296</v>
      </c>
      <c r="B297" s="8" t="s">
        <v>1242</v>
      </c>
      <c r="C297" s="9" t="s">
        <v>625</v>
      </c>
      <c r="D297" s="10">
        <v>0</v>
      </c>
      <c r="E297" s="11">
        <v>8</v>
      </c>
      <c r="F297" s="12">
        <v>0</v>
      </c>
      <c r="G297" s="66">
        <f t="shared" si="10"/>
        <v>0.33333333333333331</v>
      </c>
      <c r="H297" s="67" t="str">
        <f t="shared" si="9"/>
        <v>أقل من فدان</v>
      </c>
      <c r="I297" s="68"/>
    </row>
    <row r="298" spans="1:9" ht="20.25" x14ac:dyDescent="0.25">
      <c r="A298" s="7">
        <f>IF(C298="","",SUBTOTAL(3,$C$2:C298))</f>
        <v>297</v>
      </c>
      <c r="B298" s="8" t="s">
        <v>1243</v>
      </c>
      <c r="C298" s="9" t="s">
        <v>626</v>
      </c>
      <c r="D298" s="10">
        <v>1</v>
      </c>
      <c r="E298" s="11">
        <v>1</v>
      </c>
      <c r="F298" s="12">
        <v>2</v>
      </c>
      <c r="G298" s="66">
        <f t="shared" si="10"/>
        <v>2.0434027777777777</v>
      </c>
      <c r="H298" s="67" t="str">
        <f t="shared" si="9"/>
        <v>من 1 إلى أقل من 3 فدان</v>
      </c>
      <c r="I298" s="68"/>
    </row>
    <row r="299" spans="1:9" ht="20.25" x14ac:dyDescent="0.25">
      <c r="A299" s="7">
        <f>IF(C299="","",SUBTOTAL(3,$C$2:C299))</f>
        <v>298</v>
      </c>
      <c r="B299" s="8" t="s">
        <v>1244</v>
      </c>
      <c r="C299" s="9" t="s">
        <v>627</v>
      </c>
      <c r="D299" s="10">
        <v>9</v>
      </c>
      <c r="E299" s="11">
        <v>22</v>
      </c>
      <c r="F299" s="12">
        <v>0</v>
      </c>
      <c r="G299" s="66">
        <f t="shared" si="10"/>
        <v>0.93229166666666663</v>
      </c>
      <c r="H299" s="67" t="str">
        <f t="shared" si="9"/>
        <v>أقل من فدان</v>
      </c>
      <c r="I299" s="68"/>
    </row>
    <row r="300" spans="1:9" ht="20.25" x14ac:dyDescent="0.25">
      <c r="A300" s="7">
        <f>IF(C300="","",SUBTOTAL(3,$C$2:C300))</f>
        <v>299</v>
      </c>
      <c r="B300" s="8" t="s">
        <v>1245</v>
      </c>
      <c r="C300" s="9" t="s">
        <v>628</v>
      </c>
      <c r="D300" s="10">
        <v>0</v>
      </c>
      <c r="E300" s="11">
        <v>0</v>
      </c>
      <c r="F300" s="12">
        <v>1</v>
      </c>
      <c r="G300" s="66">
        <f t="shared" si="10"/>
        <v>1</v>
      </c>
      <c r="H300" s="67" t="str">
        <f t="shared" si="9"/>
        <v>من 1 إلى أقل من 3 فدان</v>
      </c>
      <c r="I300" s="68"/>
    </row>
    <row r="301" spans="1:9" ht="20.25" x14ac:dyDescent="0.25">
      <c r="A301" s="7">
        <f>IF(C301="","",SUBTOTAL(3,$C$2:C301))</f>
        <v>300</v>
      </c>
      <c r="B301" s="8" t="s">
        <v>1246</v>
      </c>
      <c r="C301" s="9" t="s">
        <v>629</v>
      </c>
      <c r="D301" s="10">
        <v>8</v>
      </c>
      <c r="E301" s="11">
        <v>5</v>
      </c>
      <c r="F301" s="12">
        <v>1</v>
      </c>
      <c r="G301" s="66">
        <f t="shared" si="10"/>
        <v>1.2222222222222221</v>
      </c>
      <c r="H301" s="67" t="str">
        <f t="shared" si="9"/>
        <v>من 1 إلى أقل من 3 فدان</v>
      </c>
      <c r="I301" s="68"/>
    </row>
    <row r="302" spans="1:9" ht="20.25" x14ac:dyDescent="0.25">
      <c r="A302" s="7">
        <f>IF(C302="","",SUBTOTAL(3,$C$2:C302))</f>
        <v>301</v>
      </c>
      <c r="B302" s="8" t="s">
        <v>1247</v>
      </c>
      <c r="C302" s="9" t="s">
        <v>630</v>
      </c>
      <c r="D302" s="10">
        <v>21</v>
      </c>
      <c r="E302" s="11">
        <v>23</v>
      </c>
      <c r="F302" s="12">
        <v>1</v>
      </c>
      <c r="G302" s="66">
        <f t="shared" si="10"/>
        <v>1.9947916666666667</v>
      </c>
      <c r="H302" s="67" t="str">
        <f t="shared" si="9"/>
        <v>من 1 إلى أقل من 3 فدان</v>
      </c>
      <c r="I302" s="68"/>
    </row>
    <row r="303" spans="1:9" ht="20.25" x14ac:dyDescent="0.25">
      <c r="A303" s="7">
        <f>IF(C303="","",SUBTOTAL(3,$C$2:C303))</f>
        <v>302</v>
      </c>
      <c r="B303" s="8" t="s">
        <v>1248</v>
      </c>
      <c r="C303" s="9" t="s">
        <v>631</v>
      </c>
      <c r="D303" s="10">
        <v>15</v>
      </c>
      <c r="E303" s="11">
        <v>2</v>
      </c>
      <c r="F303" s="12">
        <v>1</v>
      </c>
      <c r="G303" s="66">
        <f t="shared" si="10"/>
        <v>1.109375</v>
      </c>
      <c r="H303" s="67" t="str">
        <f t="shared" si="9"/>
        <v>من 1 إلى أقل من 3 فدان</v>
      </c>
      <c r="I303" s="68"/>
    </row>
    <row r="304" spans="1:9" ht="20.25" x14ac:dyDescent="0.25">
      <c r="A304" s="7">
        <f>IF(C304="","",SUBTOTAL(3,$C$2:C304))</f>
        <v>303</v>
      </c>
      <c r="B304" s="8" t="s">
        <v>1249</v>
      </c>
      <c r="C304" s="9" t="s">
        <v>632</v>
      </c>
      <c r="D304" s="10">
        <v>10</v>
      </c>
      <c r="E304" s="11">
        <v>13</v>
      </c>
      <c r="F304" s="12">
        <v>1</v>
      </c>
      <c r="G304" s="66">
        <f t="shared" si="10"/>
        <v>1.5590277777777777</v>
      </c>
      <c r="H304" s="67" t="str">
        <f t="shared" si="9"/>
        <v>من 1 إلى أقل من 3 فدان</v>
      </c>
      <c r="I304" s="68"/>
    </row>
    <row r="305" spans="1:9" ht="20.25" x14ac:dyDescent="0.25">
      <c r="A305" s="7">
        <f>IF(C305="","",SUBTOTAL(3,$C$2:C305))</f>
        <v>304</v>
      </c>
      <c r="B305" s="8" t="s">
        <v>1250</v>
      </c>
      <c r="C305" s="9" t="s">
        <v>633</v>
      </c>
      <c r="D305" s="10">
        <v>19</v>
      </c>
      <c r="E305" s="11">
        <v>13</v>
      </c>
      <c r="F305" s="12">
        <v>1</v>
      </c>
      <c r="G305" s="66">
        <f t="shared" si="10"/>
        <v>1.5746527777777777</v>
      </c>
      <c r="H305" s="67" t="str">
        <f t="shared" si="9"/>
        <v>من 1 إلى أقل من 3 فدان</v>
      </c>
      <c r="I305" s="68"/>
    </row>
    <row r="306" spans="1:9" ht="20.25" x14ac:dyDescent="0.25">
      <c r="A306" s="7">
        <f>IF(C306="","",SUBTOTAL(3,$C$2:C306))</f>
        <v>305</v>
      </c>
      <c r="B306" s="8" t="s">
        <v>1251</v>
      </c>
      <c r="C306" s="9" t="s">
        <v>634</v>
      </c>
      <c r="D306" s="10">
        <v>0</v>
      </c>
      <c r="E306" s="11">
        <v>18</v>
      </c>
      <c r="F306" s="12">
        <v>0</v>
      </c>
      <c r="G306" s="66">
        <f t="shared" si="10"/>
        <v>0.75</v>
      </c>
      <c r="H306" s="67" t="str">
        <f t="shared" si="9"/>
        <v>أقل من فدان</v>
      </c>
      <c r="I306" s="68"/>
    </row>
    <row r="307" spans="1:9" ht="20.25" x14ac:dyDescent="0.25">
      <c r="A307" s="7">
        <f>IF(C307="","",SUBTOTAL(3,$C$2:C307))</f>
        <v>306</v>
      </c>
      <c r="B307" s="8" t="s">
        <v>1252</v>
      </c>
      <c r="C307" s="9" t="s">
        <v>635</v>
      </c>
      <c r="D307" s="10">
        <v>7</v>
      </c>
      <c r="E307" s="11">
        <v>2</v>
      </c>
      <c r="F307" s="12">
        <v>1</v>
      </c>
      <c r="G307" s="66">
        <f t="shared" si="10"/>
        <v>1.0954861111111109</v>
      </c>
      <c r="H307" s="67" t="str">
        <f t="shared" si="9"/>
        <v>من 1 إلى أقل من 3 فدان</v>
      </c>
      <c r="I307" s="68"/>
    </row>
    <row r="308" spans="1:9" ht="20.25" x14ac:dyDescent="0.25">
      <c r="A308" s="7">
        <f>IF(C308="","",SUBTOTAL(3,$C$2:C308))</f>
        <v>307</v>
      </c>
      <c r="B308" s="8" t="s">
        <v>1253</v>
      </c>
      <c r="C308" s="9" t="s">
        <v>636</v>
      </c>
      <c r="D308" s="10">
        <v>0</v>
      </c>
      <c r="E308" s="11">
        <v>12</v>
      </c>
      <c r="F308" s="12">
        <v>0</v>
      </c>
      <c r="G308" s="66">
        <f t="shared" si="10"/>
        <v>0.5</v>
      </c>
      <c r="H308" s="67" t="str">
        <f t="shared" si="9"/>
        <v>أقل من فدان</v>
      </c>
      <c r="I308" s="68"/>
    </row>
    <row r="309" spans="1:9" ht="20.25" x14ac:dyDescent="0.25">
      <c r="A309" s="7">
        <f>IF(C309="","",SUBTOTAL(3,$C$2:C309))</f>
        <v>308</v>
      </c>
      <c r="B309" s="8" t="s">
        <v>1254</v>
      </c>
      <c r="C309" s="9" t="s">
        <v>637</v>
      </c>
      <c r="D309" s="10">
        <v>17.5</v>
      </c>
      <c r="E309" s="11">
        <v>14</v>
      </c>
      <c r="F309" s="12">
        <v>0</v>
      </c>
      <c r="G309" s="66">
        <f t="shared" si="10"/>
        <v>0.61371527777777779</v>
      </c>
      <c r="H309" s="67" t="str">
        <f t="shared" si="9"/>
        <v>أقل من فدان</v>
      </c>
      <c r="I309" s="68"/>
    </row>
    <row r="310" spans="1:9" ht="20.25" x14ac:dyDescent="0.25">
      <c r="A310" s="7">
        <f>IF(C310="","",SUBTOTAL(3,$C$2:C310))</f>
        <v>309</v>
      </c>
      <c r="B310" s="8" t="s">
        <v>1255</v>
      </c>
      <c r="C310" s="9" t="s">
        <v>638</v>
      </c>
      <c r="D310" s="10">
        <v>18</v>
      </c>
      <c r="E310" s="11">
        <v>3</v>
      </c>
      <c r="F310" s="12">
        <v>1</v>
      </c>
      <c r="G310" s="66">
        <f t="shared" si="10"/>
        <v>1.15625</v>
      </c>
      <c r="H310" s="67" t="str">
        <f t="shared" si="9"/>
        <v>من 1 إلى أقل من 3 فدان</v>
      </c>
      <c r="I310" s="68"/>
    </row>
    <row r="311" spans="1:9" ht="20.25" x14ac:dyDescent="0.25">
      <c r="A311" s="7">
        <f>IF(C311="","",SUBTOTAL(3,$C$2:C311))</f>
        <v>310</v>
      </c>
      <c r="B311" s="8" t="s">
        <v>1256</v>
      </c>
      <c r="C311" s="9" t="s">
        <v>639</v>
      </c>
      <c r="D311" s="10">
        <v>16</v>
      </c>
      <c r="E311" s="11">
        <v>4</v>
      </c>
      <c r="F311" s="12">
        <v>1</v>
      </c>
      <c r="G311" s="66">
        <f t="shared" si="10"/>
        <v>1.1944444444444444</v>
      </c>
      <c r="H311" s="67" t="str">
        <f t="shared" si="9"/>
        <v>من 1 إلى أقل من 3 فدان</v>
      </c>
      <c r="I311" s="68"/>
    </row>
    <row r="312" spans="1:9" ht="20.25" x14ac:dyDescent="0.25">
      <c r="A312" s="7">
        <f>IF(C312="","",SUBTOTAL(3,$C$2:C312))</f>
        <v>311</v>
      </c>
      <c r="B312" s="8" t="s">
        <v>1257</v>
      </c>
      <c r="C312" s="9" t="s">
        <v>640</v>
      </c>
      <c r="D312" s="10">
        <v>5</v>
      </c>
      <c r="E312" s="11">
        <v>14</v>
      </c>
      <c r="F312" s="12">
        <v>1</v>
      </c>
      <c r="G312" s="66">
        <f t="shared" si="10"/>
        <v>1.5920138888888891</v>
      </c>
      <c r="H312" s="67" t="str">
        <f t="shared" si="9"/>
        <v>من 1 إلى أقل من 3 فدان</v>
      </c>
      <c r="I312" s="68"/>
    </row>
    <row r="313" spans="1:9" ht="20.25" x14ac:dyDescent="0.25">
      <c r="A313" s="7">
        <f>IF(C313="","",SUBTOTAL(3,$C$2:C313))</f>
        <v>312</v>
      </c>
      <c r="B313" s="8" t="s">
        <v>1258</v>
      </c>
      <c r="C313" s="9" t="s">
        <v>641</v>
      </c>
      <c r="D313" s="10">
        <v>14</v>
      </c>
      <c r="E313" s="11">
        <v>3</v>
      </c>
      <c r="F313" s="12">
        <v>1</v>
      </c>
      <c r="G313" s="66">
        <f t="shared" si="10"/>
        <v>1.1493055555555556</v>
      </c>
      <c r="H313" s="67" t="str">
        <f t="shared" si="9"/>
        <v>من 1 إلى أقل من 3 فدان</v>
      </c>
      <c r="I313" s="68"/>
    </row>
    <row r="314" spans="1:9" ht="20.25" x14ac:dyDescent="0.25">
      <c r="A314" s="7">
        <f>IF(C314="","",SUBTOTAL(3,$C$2:C314))</f>
        <v>313</v>
      </c>
      <c r="B314" s="8" t="s">
        <v>1259</v>
      </c>
      <c r="C314" s="9" t="s">
        <v>642</v>
      </c>
      <c r="D314" s="10">
        <v>0</v>
      </c>
      <c r="E314" s="11">
        <v>18</v>
      </c>
      <c r="F314" s="12">
        <v>4</v>
      </c>
      <c r="G314" s="66">
        <f t="shared" si="10"/>
        <v>4.75</v>
      </c>
      <c r="H314" s="67" t="str">
        <f t="shared" si="9"/>
        <v>من 3 إلى أقل من 5 فدان</v>
      </c>
      <c r="I314" s="68"/>
    </row>
    <row r="315" spans="1:9" ht="20.25" x14ac:dyDescent="0.25">
      <c r="A315" s="7">
        <f>IF(C315="","",SUBTOTAL(3,$C$2:C315))</f>
        <v>314</v>
      </c>
      <c r="B315" s="8" t="s">
        <v>1260</v>
      </c>
      <c r="C315" s="9" t="s">
        <v>643</v>
      </c>
      <c r="D315" s="10">
        <v>2</v>
      </c>
      <c r="E315" s="11">
        <v>17</v>
      </c>
      <c r="F315" s="12">
        <v>2</v>
      </c>
      <c r="G315" s="66">
        <f t="shared" si="10"/>
        <v>2.7118055555555558</v>
      </c>
      <c r="H315" s="67" t="str">
        <f t="shared" si="9"/>
        <v>من 1 إلى أقل من 3 فدان</v>
      </c>
      <c r="I315" s="68"/>
    </row>
    <row r="316" spans="1:9" ht="20.25" x14ac:dyDescent="0.25">
      <c r="A316" s="7">
        <f>IF(C316="","",SUBTOTAL(3,$C$2:C316))</f>
        <v>315</v>
      </c>
      <c r="B316" s="8" t="s">
        <v>1261</v>
      </c>
      <c r="C316" s="9" t="s">
        <v>644</v>
      </c>
      <c r="D316" s="10">
        <v>10</v>
      </c>
      <c r="E316" s="11">
        <v>0</v>
      </c>
      <c r="F316" s="12">
        <v>3</v>
      </c>
      <c r="G316" s="66">
        <f t="shared" si="10"/>
        <v>3.0173611111111112</v>
      </c>
      <c r="H316" s="67" t="str">
        <f t="shared" si="9"/>
        <v>من 3 إلى أقل من 5 فدان</v>
      </c>
      <c r="I316" s="68"/>
    </row>
    <row r="317" spans="1:9" ht="20.25" x14ac:dyDescent="0.25">
      <c r="A317" s="7">
        <f>IF(C317="","",SUBTOTAL(3,$C$2:C317))</f>
        <v>316</v>
      </c>
      <c r="B317" s="8" t="s">
        <v>1262</v>
      </c>
      <c r="C317" s="9" t="s">
        <v>645</v>
      </c>
      <c r="D317" s="10">
        <v>7</v>
      </c>
      <c r="E317" s="11">
        <v>18</v>
      </c>
      <c r="F317" s="12">
        <v>0</v>
      </c>
      <c r="G317" s="66">
        <f t="shared" si="10"/>
        <v>0.76215277777777779</v>
      </c>
      <c r="H317" s="67" t="str">
        <f t="shared" si="9"/>
        <v>أقل من فدان</v>
      </c>
      <c r="I317" s="68"/>
    </row>
    <row r="318" spans="1:9" ht="20.25" x14ac:dyDescent="0.25">
      <c r="A318" s="7">
        <f>IF(C318="","",SUBTOTAL(3,$C$2:C318))</f>
        <v>317</v>
      </c>
      <c r="B318" s="8" t="s">
        <v>1263</v>
      </c>
      <c r="C318" s="9" t="s">
        <v>646</v>
      </c>
      <c r="D318" s="10">
        <v>17</v>
      </c>
      <c r="E318" s="11">
        <v>14</v>
      </c>
      <c r="F318" s="12">
        <v>0</v>
      </c>
      <c r="G318" s="66">
        <f t="shared" si="10"/>
        <v>0.61284722222222221</v>
      </c>
      <c r="H318" s="67" t="str">
        <f t="shared" si="9"/>
        <v>أقل من فدان</v>
      </c>
      <c r="I318" s="68"/>
    </row>
    <row r="319" spans="1:9" ht="20.25" x14ac:dyDescent="0.25">
      <c r="A319" s="7">
        <f>IF(C319="","",SUBTOTAL(3,$C$2:C319))</f>
        <v>318</v>
      </c>
      <c r="B319" s="8" t="s">
        <v>1264</v>
      </c>
      <c r="C319" s="9" t="s">
        <v>647</v>
      </c>
      <c r="D319" s="10">
        <v>13</v>
      </c>
      <c r="E319" s="11">
        <v>8</v>
      </c>
      <c r="F319" s="12">
        <v>0</v>
      </c>
      <c r="G319" s="66">
        <f t="shared" si="10"/>
        <v>0.35590277777777773</v>
      </c>
      <c r="H319" s="67" t="str">
        <f t="shared" si="9"/>
        <v>أقل من فدان</v>
      </c>
      <c r="I319" s="68"/>
    </row>
    <row r="320" spans="1:9" ht="20.25" x14ac:dyDescent="0.25">
      <c r="A320" s="7">
        <f>IF(C320="","",SUBTOTAL(3,$C$2:C320))</f>
        <v>319</v>
      </c>
      <c r="B320" s="8" t="s">
        <v>1265</v>
      </c>
      <c r="C320" s="9" t="s">
        <v>648</v>
      </c>
      <c r="D320" s="10">
        <v>21</v>
      </c>
      <c r="E320" s="11">
        <v>7</v>
      </c>
      <c r="F320" s="12">
        <v>0</v>
      </c>
      <c r="G320" s="66">
        <f t="shared" si="10"/>
        <v>0.328125</v>
      </c>
      <c r="H320" s="67" t="str">
        <f t="shared" si="9"/>
        <v>أقل من فدان</v>
      </c>
      <c r="I320" s="68"/>
    </row>
    <row r="321" spans="1:9" ht="20.25" x14ac:dyDescent="0.25">
      <c r="A321" s="7">
        <f>IF(C321="","",SUBTOTAL(3,$C$2:C321))</f>
        <v>320</v>
      </c>
      <c r="B321" s="8" t="s">
        <v>1266</v>
      </c>
      <c r="C321" s="9" t="s">
        <v>649</v>
      </c>
      <c r="D321" s="10">
        <v>18</v>
      </c>
      <c r="E321" s="11">
        <v>8</v>
      </c>
      <c r="F321" s="12">
        <v>1</v>
      </c>
      <c r="G321" s="66">
        <f t="shared" si="10"/>
        <v>1.3645833333333333</v>
      </c>
      <c r="H321" s="67" t="str">
        <f t="shared" si="9"/>
        <v>من 1 إلى أقل من 3 فدان</v>
      </c>
      <c r="I321" s="68"/>
    </row>
    <row r="322" spans="1:9" ht="20.25" x14ac:dyDescent="0.25">
      <c r="A322" s="7">
        <f>IF(C322="","",SUBTOTAL(3,$C$2:C322))</f>
        <v>321</v>
      </c>
      <c r="B322" s="8" t="s">
        <v>1267</v>
      </c>
      <c r="C322" s="9" t="s">
        <v>650</v>
      </c>
      <c r="D322" s="10">
        <v>14</v>
      </c>
      <c r="E322" s="11">
        <v>4</v>
      </c>
      <c r="F322" s="12">
        <v>5</v>
      </c>
      <c r="G322" s="66">
        <f t="shared" si="10"/>
        <v>5.1909722222222223</v>
      </c>
      <c r="H322" s="67" t="str">
        <f t="shared" ref="H322:H385" si="11">IF(G322=0,"00",IF(G322="x","x",
IF(G322&lt;1,"أقل من فدان",
IF(G322&lt;3,"من 1 إلى أقل من 3 فدان",
IF(G322&lt;5,"من 3 إلى أقل من 5 فدان",
IF(G322&lt;10,"من 5 إلى أقل من 10 فدان",
IF(G322&lt;20,"من 10 إلى أقل من 20 فدان",
IF(G322&lt;=25,"من 20 إلى 25 فدان","أكثر من 25 فدان"))))))
))</f>
        <v>من 5 إلى أقل من 10 فدان</v>
      </c>
      <c r="I322" s="68"/>
    </row>
    <row r="323" spans="1:9" ht="20.25" x14ac:dyDescent="0.25">
      <c r="A323" s="7">
        <f>IF(C323="","",SUBTOTAL(3,$C$2:C323))</f>
        <v>322</v>
      </c>
      <c r="B323" s="8" t="s">
        <v>1268</v>
      </c>
      <c r="C323" s="9" t="s">
        <v>651</v>
      </c>
      <c r="D323" s="10">
        <v>2</v>
      </c>
      <c r="E323" s="11">
        <v>13</v>
      </c>
      <c r="F323" s="12">
        <v>0</v>
      </c>
      <c r="G323" s="66">
        <f t="shared" ref="G323:G386" si="12">IF(AND(ISNUMBER(D323), ISNUMBER(E323), ISNUMBER(F323)), F323 + E323/24 + D323/576, "x")</f>
        <v>0.54513888888888884</v>
      </c>
      <c r="H323" s="67" t="str">
        <f t="shared" si="11"/>
        <v>أقل من فدان</v>
      </c>
      <c r="I323" s="68"/>
    </row>
    <row r="324" spans="1:9" ht="20.25" x14ac:dyDescent="0.25">
      <c r="A324" s="7">
        <f>IF(C324="","",SUBTOTAL(3,$C$2:C324))</f>
        <v>323</v>
      </c>
      <c r="B324" s="8" t="s">
        <v>1269</v>
      </c>
      <c r="C324" s="9" t="s">
        <v>652</v>
      </c>
      <c r="D324" s="10">
        <v>18</v>
      </c>
      <c r="E324" s="11">
        <v>9</v>
      </c>
      <c r="F324" s="12">
        <v>0</v>
      </c>
      <c r="G324" s="66">
        <f t="shared" si="12"/>
        <v>0.40625</v>
      </c>
      <c r="H324" s="67" t="str">
        <f t="shared" si="11"/>
        <v>أقل من فدان</v>
      </c>
      <c r="I324" s="68"/>
    </row>
    <row r="325" spans="1:9" ht="20.25" x14ac:dyDescent="0.25">
      <c r="A325" s="7">
        <f>IF(C325="","",SUBTOTAL(3,$C$2:C325))</f>
        <v>324</v>
      </c>
      <c r="B325" s="8" t="s">
        <v>1270</v>
      </c>
      <c r="C325" s="9" t="s">
        <v>653</v>
      </c>
      <c r="D325" s="10">
        <v>2</v>
      </c>
      <c r="E325" s="11">
        <v>7</v>
      </c>
      <c r="F325" s="12">
        <v>1</v>
      </c>
      <c r="G325" s="66">
        <f t="shared" si="12"/>
        <v>1.2951388888888891</v>
      </c>
      <c r="H325" s="67" t="str">
        <f t="shared" si="11"/>
        <v>من 1 إلى أقل من 3 فدان</v>
      </c>
      <c r="I325" s="68"/>
    </row>
    <row r="326" spans="1:9" ht="20.25" x14ac:dyDescent="0.25">
      <c r="A326" s="7">
        <f>IF(C326="","",SUBTOTAL(3,$C$2:C326))</f>
        <v>325</v>
      </c>
      <c r="B326" s="8" t="s">
        <v>1271</v>
      </c>
      <c r="C326" s="9" t="s">
        <v>654</v>
      </c>
      <c r="D326" s="10">
        <v>5</v>
      </c>
      <c r="E326" s="11">
        <v>17</v>
      </c>
      <c r="F326" s="12">
        <v>2</v>
      </c>
      <c r="G326" s="66">
        <f t="shared" si="12"/>
        <v>2.7170138888888888</v>
      </c>
      <c r="H326" s="67" t="str">
        <f t="shared" si="11"/>
        <v>من 1 إلى أقل من 3 فدان</v>
      </c>
      <c r="I326" s="68"/>
    </row>
    <row r="327" spans="1:9" ht="20.25" x14ac:dyDescent="0.25">
      <c r="A327" s="7">
        <f>IF(C327="","",SUBTOTAL(3,$C$2:C327))</f>
        <v>326</v>
      </c>
      <c r="B327" s="8" t="s">
        <v>1272</v>
      </c>
      <c r="C327" s="9" t="s">
        <v>655</v>
      </c>
      <c r="D327" s="10">
        <v>9</v>
      </c>
      <c r="E327" s="11">
        <v>14</v>
      </c>
      <c r="F327" s="12">
        <v>0</v>
      </c>
      <c r="G327" s="66">
        <f t="shared" si="12"/>
        <v>0.59895833333333337</v>
      </c>
      <c r="H327" s="67" t="str">
        <f t="shared" si="11"/>
        <v>أقل من فدان</v>
      </c>
      <c r="I327" s="68"/>
    </row>
    <row r="328" spans="1:9" ht="20.25" x14ac:dyDescent="0.25">
      <c r="A328" s="7">
        <f>IF(C328="","",SUBTOTAL(3,$C$2:C328))</f>
        <v>327</v>
      </c>
      <c r="B328" s="8" t="s">
        <v>1273</v>
      </c>
      <c r="C328" s="9" t="s">
        <v>656</v>
      </c>
      <c r="D328" s="10">
        <v>0</v>
      </c>
      <c r="E328" s="11">
        <v>0</v>
      </c>
      <c r="F328" s="12">
        <v>1</v>
      </c>
      <c r="G328" s="66">
        <f t="shared" si="12"/>
        <v>1</v>
      </c>
      <c r="H328" s="67" t="str">
        <f t="shared" si="11"/>
        <v>من 1 إلى أقل من 3 فدان</v>
      </c>
      <c r="I328" s="68"/>
    </row>
    <row r="329" spans="1:9" ht="20.25" x14ac:dyDescent="0.25">
      <c r="A329" s="7">
        <f>IF(C329="","",SUBTOTAL(3,$C$2:C329))</f>
        <v>328</v>
      </c>
      <c r="B329" s="8" t="s">
        <v>1274</v>
      </c>
      <c r="C329" s="9" t="s">
        <v>657</v>
      </c>
      <c r="D329" s="10">
        <v>0</v>
      </c>
      <c r="E329" s="11">
        <v>16</v>
      </c>
      <c r="F329" s="12">
        <v>0</v>
      </c>
      <c r="G329" s="66">
        <f t="shared" si="12"/>
        <v>0.66666666666666663</v>
      </c>
      <c r="H329" s="67" t="str">
        <f t="shared" si="11"/>
        <v>أقل من فدان</v>
      </c>
      <c r="I329" s="68"/>
    </row>
    <row r="330" spans="1:9" ht="20.25" x14ac:dyDescent="0.25">
      <c r="A330" s="7">
        <f>IF(C330="","",SUBTOTAL(3,$C$2:C330))</f>
        <v>329</v>
      </c>
      <c r="B330" s="8" t="s">
        <v>1275</v>
      </c>
      <c r="C330" s="9" t="s">
        <v>658</v>
      </c>
      <c r="D330" s="10">
        <v>0</v>
      </c>
      <c r="E330" s="11">
        <v>21</v>
      </c>
      <c r="F330" s="12">
        <v>0</v>
      </c>
      <c r="G330" s="66">
        <f t="shared" si="12"/>
        <v>0.875</v>
      </c>
      <c r="H330" s="67" t="str">
        <f t="shared" si="11"/>
        <v>أقل من فدان</v>
      </c>
      <c r="I330" s="68"/>
    </row>
    <row r="331" spans="1:9" ht="20.25" x14ac:dyDescent="0.25">
      <c r="A331" s="7">
        <f>IF(C331="","",SUBTOTAL(3,$C$2:C331))</f>
        <v>330</v>
      </c>
      <c r="B331" s="8" t="s">
        <v>1276</v>
      </c>
      <c r="C331" s="9" t="s">
        <v>659</v>
      </c>
      <c r="D331" s="10">
        <v>22</v>
      </c>
      <c r="E331" s="11">
        <v>7</v>
      </c>
      <c r="F331" s="12">
        <v>1</v>
      </c>
      <c r="G331" s="66">
        <f t="shared" si="12"/>
        <v>1.3298611111111112</v>
      </c>
      <c r="H331" s="67" t="str">
        <f t="shared" si="11"/>
        <v>من 1 إلى أقل من 3 فدان</v>
      </c>
      <c r="I331" s="68"/>
    </row>
    <row r="332" spans="1:9" ht="20.25" x14ac:dyDescent="0.25">
      <c r="A332" s="7">
        <f>IF(C332="","",SUBTOTAL(3,$C$2:C332))</f>
        <v>331</v>
      </c>
      <c r="B332" s="8" t="s">
        <v>1277</v>
      </c>
      <c r="C332" s="9" t="s">
        <v>660</v>
      </c>
      <c r="D332" s="10">
        <v>4</v>
      </c>
      <c r="E332" s="11">
        <v>21</v>
      </c>
      <c r="F332" s="12">
        <v>4</v>
      </c>
      <c r="G332" s="66">
        <f t="shared" si="12"/>
        <v>4.8819444444444446</v>
      </c>
      <c r="H332" s="67" t="str">
        <f t="shared" si="11"/>
        <v>من 3 إلى أقل من 5 فدان</v>
      </c>
      <c r="I332" s="68"/>
    </row>
    <row r="333" spans="1:9" ht="20.25" x14ac:dyDescent="0.25">
      <c r="A333" s="7">
        <f>IF(C333="","",SUBTOTAL(3,$C$2:C333))</f>
        <v>332</v>
      </c>
      <c r="B333" s="8" t="s">
        <v>1278</v>
      </c>
      <c r="C333" s="9" t="s">
        <v>661</v>
      </c>
      <c r="D333" s="10">
        <v>3</v>
      </c>
      <c r="E333" s="11">
        <v>2</v>
      </c>
      <c r="F333" s="12">
        <v>0</v>
      </c>
      <c r="G333" s="66">
        <f t="shared" si="12"/>
        <v>8.8541666666666657E-2</v>
      </c>
      <c r="H333" s="67" t="str">
        <f t="shared" si="11"/>
        <v>أقل من فدان</v>
      </c>
      <c r="I333" s="68"/>
    </row>
    <row r="334" spans="1:9" ht="20.25" x14ac:dyDescent="0.25">
      <c r="A334" s="7">
        <f>IF(C334="","",SUBTOTAL(3,$C$2:C334))</f>
        <v>333</v>
      </c>
      <c r="B334" s="8" t="s">
        <v>1279</v>
      </c>
      <c r="C334" s="9" t="s">
        <v>662</v>
      </c>
      <c r="D334" s="10">
        <v>23</v>
      </c>
      <c r="E334" s="11">
        <v>16</v>
      </c>
      <c r="F334" s="12">
        <v>0</v>
      </c>
      <c r="G334" s="66">
        <f t="shared" si="12"/>
        <v>0.70659722222222221</v>
      </c>
      <c r="H334" s="67" t="str">
        <f t="shared" si="11"/>
        <v>أقل من فدان</v>
      </c>
      <c r="I334" s="68"/>
    </row>
    <row r="335" spans="1:9" ht="20.25" x14ac:dyDescent="0.25">
      <c r="A335" s="7">
        <f>IF(C335="","",SUBTOTAL(3,$C$2:C335))</f>
        <v>334</v>
      </c>
      <c r="B335" s="8" t="s">
        <v>1280</v>
      </c>
      <c r="C335" s="9" t="s">
        <v>663</v>
      </c>
      <c r="D335" s="10">
        <v>17</v>
      </c>
      <c r="E335" s="11">
        <v>15</v>
      </c>
      <c r="F335" s="12">
        <v>6</v>
      </c>
      <c r="G335" s="66">
        <f t="shared" si="12"/>
        <v>6.6545138888888893</v>
      </c>
      <c r="H335" s="67" t="str">
        <f t="shared" si="11"/>
        <v>من 5 إلى أقل من 10 فدان</v>
      </c>
      <c r="I335" s="68"/>
    </row>
    <row r="336" spans="1:9" ht="20.25" x14ac:dyDescent="0.25">
      <c r="A336" s="7">
        <f>IF(C336="","",SUBTOTAL(3,$C$2:C336))</f>
        <v>335</v>
      </c>
      <c r="B336" s="8" t="s">
        <v>1281</v>
      </c>
      <c r="C336" s="9" t="s">
        <v>664</v>
      </c>
      <c r="D336" s="10">
        <v>17.5</v>
      </c>
      <c r="E336" s="11">
        <v>14</v>
      </c>
      <c r="F336" s="12">
        <v>0</v>
      </c>
      <c r="G336" s="66">
        <f t="shared" si="12"/>
        <v>0.61371527777777779</v>
      </c>
      <c r="H336" s="67" t="str">
        <f t="shared" si="11"/>
        <v>أقل من فدان</v>
      </c>
      <c r="I336" s="68"/>
    </row>
    <row r="337" spans="1:9" ht="20.25" x14ac:dyDescent="0.25">
      <c r="A337" s="7">
        <f>IF(C337="","",SUBTOTAL(3,$C$2:C337))</f>
        <v>336</v>
      </c>
      <c r="B337" s="8" t="s">
        <v>1282</v>
      </c>
      <c r="C337" s="9" t="s">
        <v>665</v>
      </c>
      <c r="D337" s="10">
        <v>12</v>
      </c>
      <c r="E337" s="11">
        <v>18</v>
      </c>
      <c r="F337" s="12">
        <v>0</v>
      </c>
      <c r="G337" s="66">
        <f t="shared" si="12"/>
        <v>0.77083333333333337</v>
      </c>
      <c r="H337" s="67" t="str">
        <f t="shared" si="11"/>
        <v>أقل من فدان</v>
      </c>
      <c r="I337" s="68"/>
    </row>
    <row r="338" spans="1:9" ht="20.25" x14ac:dyDescent="0.25">
      <c r="A338" s="7">
        <f>IF(C338="","",SUBTOTAL(3,$C$2:C338))</f>
        <v>337</v>
      </c>
      <c r="B338" s="8" t="s">
        <v>1283</v>
      </c>
      <c r="C338" s="9" t="s">
        <v>666</v>
      </c>
      <c r="D338" s="10">
        <v>0</v>
      </c>
      <c r="E338" s="11">
        <v>23</v>
      </c>
      <c r="F338" s="12">
        <v>0</v>
      </c>
      <c r="G338" s="66">
        <f t="shared" si="12"/>
        <v>0.95833333333333337</v>
      </c>
      <c r="H338" s="67" t="str">
        <f t="shared" si="11"/>
        <v>أقل من فدان</v>
      </c>
      <c r="I338" s="68"/>
    </row>
    <row r="339" spans="1:9" ht="20.25" x14ac:dyDescent="0.25">
      <c r="A339" s="7">
        <f>IF(C339="","",SUBTOTAL(3,$C$2:C339))</f>
        <v>338</v>
      </c>
      <c r="B339" s="8" t="s">
        <v>1284</v>
      </c>
      <c r="C339" s="9" t="s">
        <v>667</v>
      </c>
      <c r="D339" s="10">
        <v>0</v>
      </c>
      <c r="E339" s="11">
        <v>15</v>
      </c>
      <c r="F339" s="12">
        <v>0</v>
      </c>
      <c r="G339" s="66">
        <f t="shared" si="12"/>
        <v>0.625</v>
      </c>
      <c r="H339" s="67" t="str">
        <f t="shared" si="11"/>
        <v>أقل من فدان</v>
      </c>
      <c r="I339" s="68"/>
    </row>
    <row r="340" spans="1:9" ht="20.25" x14ac:dyDescent="0.25">
      <c r="A340" s="7">
        <f>IF(C340="","",SUBTOTAL(3,$C$2:C340))</f>
        <v>339</v>
      </c>
      <c r="B340" s="8" t="s">
        <v>1285</v>
      </c>
      <c r="C340" s="9" t="s">
        <v>668</v>
      </c>
      <c r="D340" s="10">
        <v>4</v>
      </c>
      <c r="E340" s="11">
        <v>4</v>
      </c>
      <c r="F340" s="12">
        <v>1</v>
      </c>
      <c r="G340" s="66">
        <f t="shared" si="12"/>
        <v>1.1736111111111112</v>
      </c>
      <c r="H340" s="67" t="str">
        <f t="shared" si="11"/>
        <v>من 1 إلى أقل من 3 فدان</v>
      </c>
      <c r="I340" s="68"/>
    </row>
    <row r="341" spans="1:9" ht="20.25" x14ac:dyDescent="0.25">
      <c r="A341" s="7">
        <f>IF(C341="","",SUBTOTAL(3,$C$2:C341))</f>
        <v>340</v>
      </c>
      <c r="B341" s="8" t="s">
        <v>1286</v>
      </c>
      <c r="C341" s="9" t="s">
        <v>669</v>
      </c>
      <c r="D341" s="10">
        <v>6</v>
      </c>
      <c r="E341" s="11">
        <v>2</v>
      </c>
      <c r="F341" s="12">
        <v>3</v>
      </c>
      <c r="G341" s="66">
        <f t="shared" si="12"/>
        <v>3.09375</v>
      </c>
      <c r="H341" s="67" t="str">
        <f t="shared" si="11"/>
        <v>من 3 إلى أقل من 5 فدان</v>
      </c>
      <c r="I341" s="68"/>
    </row>
    <row r="342" spans="1:9" ht="20.25" x14ac:dyDescent="0.25">
      <c r="A342" s="7">
        <f>IF(C342="","",SUBTOTAL(3,$C$2:C342))</f>
        <v>341</v>
      </c>
      <c r="B342" s="8" t="s">
        <v>1287</v>
      </c>
      <c r="C342" s="9" t="s">
        <v>670</v>
      </c>
      <c r="D342" s="10">
        <v>20</v>
      </c>
      <c r="E342" s="11">
        <v>11</v>
      </c>
      <c r="F342" s="12">
        <v>0</v>
      </c>
      <c r="G342" s="66">
        <f t="shared" si="12"/>
        <v>0.49305555555555552</v>
      </c>
      <c r="H342" s="67" t="str">
        <f t="shared" si="11"/>
        <v>أقل من فدان</v>
      </c>
      <c r="I342" s="68"/>
    </row>
    <row r="343" spans="1:9" ht="20.25" x14ac:dyDescent="0.25">
      <c r="A343" s="7">
        <f>IF(C343="","",SUBTOTAL(3,$C$2:C343))</f>
        <v>342</v>
      </c>
      <c r="B343" s="8" t="s">
        <v>1288</v>
      </c>
      <c r="C343" s="9" t="s">
        <v>671</v>
      </c>
      <c r="D343" s="10">
        <v>14</v>
      </c>
      <c r="E343" s="11">
        <v>5</v>
      </c>
      <c r="F343" s="12">
        <v>2</v>
      </c>
      <c r="G343" s="66">
        <f t="shared" si="12"/>
        <v>2.2326388888888888</v>
      </c>
      <c r="H343" s="67" t="str">
        <f t="shared" si="11"/>
        <v>من 1 إلى أقل من 3 فدان</v>
      </c>
      <c r="I343" s="68"/>
    </row>
    <row r="344" spans="1:9" ht="20.25" x14ac:dyDescent="0.25">
      <c r="A344" s="7">
        <f>IF(C344="","",SUBTOTAL(3,$C$2:C344))</f>
        <v>343</v>
      </c>
      <c r="B344" s="8" t="s">
        <v>1289</v>
      </c>
      <c r="C344" s="9" t="s">
        <v>672</v>
      </c>
      <c r="D344" s="10">
        <v>17</v>
      </c>
      <c r="E344" s="11">
        <v>12</v>
      </c>
      <c r="F344" s="12">
        <v>1</v>
      </c>
      <c r="G344" s="66">
        <f t="shared" si="12"/>
        <v>1.5295138888888888</v>
      </c>
      <c r="H344" s="67" t="str">
        <f t="shared" si="11"/>
        <v>من 1 إلى أقل من 3 فدان</v>
      </c>
      <c r="I344" s="68"/>
    </row>
    <row r="345" spans="1:9" ht="20.25" x14ac:dyDescent="0.25">
      <c r="A345" s="7">
        <f>IF(C345="","",SUBTOTAL(3,$C$2:C345))</f>
        <v>344</v>
      </c>
      <c r="B345" s="8" t="s">
        <v>1290</v>
      </c>
      <c r="C345" s="9" t="s">
        <v>673</v>
      </c>
      <c r="D345" s="10">
        <v>6</v>
      </c>
      <c r="E345" s="11">
        <v>12</v>
      </c>
      <c r="F345" s="12">
        <v>6</v>
      </c>
      <c r="G345" s="66">
        <f t="shared" si="12"/>
        <v>6.510416666666667</v>
      </c>
      <c r="H345" s="67" t="str">
        <f t="shared" si="11"/>
        <v>من 5 إلى أقل من 10 فدان</v>
      </c>
      <c r="I345" s="68"/>
    </row>
    <row r="346" spans="1:9" ht="20.25" x14ac:dyDescent="0.25">
      <c r="A346" s="7">
        <f>IF(C346="","",SUBTOTAL(3,$C$2:C346))</f>
        <v>345</v>
      </c>
      <c r="B346" s="8" t="s">
        <v>1291</v>
      </c>
      <c r="C346" s="9" t="s">
        <v>674</v>
      </c>
      <c r="D346" s="10">
        <v>2</v>
      </c>
      <c r="E346" s="11">
        <v>18</v>
      </c>
      <c r="F346" s="12">
        <v>0</v>
      </c>
      <c r="G346" s="66">
        <f t="shared" si="12"/>
        <v>0.75347222222222221</v>
      </c>
      <c r="H346" s="67" t="str">
        <f t="shared" si="11"/>
        <v>أقل من فدان</v>
      </c>
      <c r="I346" s="68"/>
    </row>
    <row r="347" spans="1:9" ht="20.25" x14ac:dyDescent="0.25">
      <c r="A347" s="7">
        <f>IF(C347="","",SUBTOTAL(3,$C$2:C347))</f>
        <v>346</v>
      </c>
      <c r="B347" s="8" t="s">
        <v>1292</v>
      </c>
      <c r="C347" s="9" t="s">
        <v>675</v>
      </c>
      <c r="D347" s="10">
        <v>4</v>
      </c>
      <c r="E347" s="11">
        <v>23</v>
      </c>
      <c r="F347" s="12">
        <v>0</v>
      </c>
      <c r="G347" s="66">
        <f t="shared" si="12"/>
        <v>0.96527777777777779</v>
      </c>
      <c r="H347" s="67" t="str">
        <f t="shared" si="11"/>
        <v>أقل من فدان</v>
      </c>
      <c r="I347" s="68"/>
    </row>
    <row r="348" spans="1:9" ht="20.25" x14ac:dyDescent="0.25">
      <c r="A348" s="7">
        <f>IF(C348="","",SUBTOTAL(3,$C$2:C348))</f>
        <v>347</v>
      </c>
      <c r="B348" s="8" t="s">
        <v>1293</v>
      </c>
      <c r="C348" s="9" t="s">
        <v>676</v>
      </c>
      <c r="D348" s="10">
        <v>8</v>
      </c>
      <c r="E348" s="11">
        <v>6</v>
      </c>
      <c r="F348" s="12">
        <v>1</v>
      </c>
      <c r="G348" s="66">
        <f t="shared" si="12"/>
        <v>1.2638888888888888</v>
      </c>
      <c r="H348" s="67" t="str">
        <f t="shared" si="11"/>
        <v>من 1 إلى أقل من 3 فدان</v>
      </c>
      <c r="I348" s="68"/>
    </row>
    <row r="349" spans="1:9" ht="20.25" x14ac:dyDescent="0.25">
      <c r="A349" s="7">
        <f>IF(C349="","",SUBTOTAL(3,$C$2:C349))</f>
        <v>348</v>
      </c>
      <c r="B349" s="8" t="s">
        <v>1294</v>
      </c>
      <c r="C349" s="9" t="s">
        <v>677</v>
      </c>
      <c r="D349" s="10">
        <v>7</v>
      </c>
      <c r="E349" s="11">
        <v>6</v>
      </c>
      <c r="F349" s="12">
        <v>1</v>
      </c>
      <c r="G349" s="66">
        <f t="shared" si="12"/>
        <v>1.2621527777777777</v>
      </c>
      <c r="H349" s="67" t="str">
        <f t="shared" si="11"/>
        <v>من 1 إلى أقل من 3 فدان</v>
      </c>
      <c r="I349" s="68"/>
    </row>
    <row r="350" spans="1:9" ht="20.25" x14ac:dyDescent="0.25">
      <c r="A350" s="7">
        <f>IF(C350="","",SUBTOTAL(3,$C$2:C350))</f>
        <v>349</v>
      </c>
      <c r="B350" s="8" t="s">
        <v>1295</v>
      </c>
      <c r="C350" s="9" t="s">
        <v>678</v>
      </c>
      <c r="D350" s="10">
        <v>0</v>
      </c>
      <c r="E350" s="11">
        <v>4</v>
      </c>
      <c r="F350" s="12">
        <v>1</v>
      </c>
      <c r="G350" s="66">
        <f t="shared" si="12"/>
        <v>1.1666666666666667</v>
      </c>
      <c r="H350" s="67" t="str">
        <f t="shared" si="11"/>
        <v>من 1 إلى أقل من 3 فدان</v>
      </c>
      <c r="I350" s="68"/>
    </row>
    <row r="351" spans="1:9" ht="20.25" x14ac:dyDescent="0.25">
      <c r="A351" s="7">
        <f>IF(C351="","",SUBTOTAL(3,$C$2:C351))</f>
        <v>350</v>
      </c>
      <c r="B351" s="8" t="s">
        <v>1296</v>
      </c>
      <c r="C351" s="9" t="s">
        <v>679</v>
      </c>
      <c r="D351" s="10">
        <v>23</v>
      </c>
      <c r="E351" s="11">
        <v>5</v>
      </c>
      <c r="F351" s="12">
        <v>1</v>
      </c>
      <c r="G351" s="66">
        <f t="shared" si="12"/>
        <v>1.2482638888888888</v>
      </c>
      <c r="H351" s="67" t="str">
        <f t="shared" si="11"/>
        <v>من 1 إلى أقل من 3 فدان</v>
      </c>
      <c r="I351" s="68"/>
    </row>
    <row r="352" spans="1:9" ht="20.25" x14ac:dyDescent="0.25">
      <c r="A352" s="7">
        <f>IF(C352="","",SUBTOTAL(3,$C$2:C352))</f>
        <v>351</v>
      </c>
      <c r="B352" s="8" t="s">
        <v>1297</v>
      </c>
      <c r="C352" s="9" t="s">
        <v>680</v>
      </c>
      <c r="D352" s="10">
        <v>21</v>
      </c>
      <c r="E352" s="11">
        <v>2</v>
      </c>
      <c r="F352" s="12">
        <v>1</v>
      </c>
      <c r="G352" s="66">
        <f t="shared" si="12"/>
        <v>1.1197916666666665</v>
      </c>
      <c r="H352" s="67" t="str">
        <f t="shared" si="11"/>
        <v>من 1 إلى أقل من 3 فدان</v>
      </c>
      <c r="I352" s="68"/>
    </row>
    <row r="353" spans="1:9" ht="20.25" x14ac:dyDescent="0.25">
      <c r="A353" s="7">
        <f>IF(C353="","",SUBTOTAL(3,$C$2:C353))</f>
        <v>352</v>
      </c>
      <c r="B353" s="8" t="s">
        <v>1298</v>
      </c>
      <c r="C353" s="9" t="s">
        <v>681</v>
      </c>
      <c r="D353" s="10">
        <v>0</v>
      </c>
      <c r="E353" s="11">
        <v>15</v>
      </c>
      <c r="F353" s="12">
        <v>0</v>
      </c>
      <c r="G353" s="66">
        <f t="shared" si="12"/>
        <v>0.625</v>
      </c>
      <c r="H353" s="67" t="str">
        <f t="shared" si="11"/>
        <v>أقل من فدان</v>
      </c>
      <c r="I353" s="68"/>
    </row>
    <row r="354" spans="1:9" ht="20.25" x14ac:dyDescent="0.25">
      <c r="A354" s="7">
        <f>IF(C354="","",SUBTOTAL(3,$C$2:C354))</f>
        <v>353</v>
      </c>
      <c r="B354" s="8" t="s">
        <v>1299</v>
      </c>
      <c r="C354" s="9" t="s">
        <v>682</v>
      </c>
      <c r="D354" s="10">
        <v>3</v>
      </c>
      <c r="E354" s="11">
        <v>23</v>
      </c>
      <c r="F354" s="12">
        <v>1</v>
      </c>
      <c r="G354" s="66">
        <f t="shared" si="12"/>
        <v>1.9635416666666667</v>
      </c>
      <c r="H354" s="67" t="str">
        <f t="shared" si="11"/>
        <v>من 1 إلى أقل من 3 فدان</v>
      </c>
      <c r="I354" s="68"/>
    </row>
    <row r="355" spans="1:9" ht="20.25" x14ac:dyDescent="0.25">
      <c r="A355" s="7">
        <f>IF(C355="","",SUBTOTAL(3,$C$2:C355))</f>
        <v>354</v>
      </c>
      <c r="B355" s="8" t="s">
        <v>1300</v>
      </c>
      <c r="C355" s="9" t="s">
        <v>683</v>
      </c>
      <c r="D355" s="10">
        <v>14</v>
      </c>
      <c r="E355" s="11">
        <v>17</v>
      </c>
      <c r="F355" s="12">
        <v>1</v>
      </c>
      <c r="G355" s="66">
        <f t="shared" si="12"/>
        <v>1.7326388888888891</v>
      </c>
      <c r="H355" s="67" t="str">
        <f t="shared" si="11"/>
        <v>من 1 إلى أقل من 3 فدان</v>
      </c>
      <c r="I355" s="68"/>
    </row>
    <row r="356" spans="1:9" ht="20.25" x14ac:dyDescent="0.25">
      <c r="A356" s="7">
        <f>IF(C356="","",SUBTOTAL(3,$C$2:C356))</f>
        <v>355</v>
      </c>
      <c r="B356" s="8" t="s">
        <v>1301</v>
      </c>
      <c r="C356" s="9" t="s">
        <v>684</v>
      </c>
      <c r="D356" s="10">
        <v>20</v>
      </c>
      <c r="E356" s="11">
        <v>13</v>
      </c>
      <c r="F356" s="12">
        <v>1</v>
      </c>
      <c r="G356" s="66">
        <f t="shared" si="12"/>
        <v>1.5763888888888888</v>
      </c>
      <c r="H356" s="67" t="str">
        <f t="shared" si="11"/>
        <v>من 1 إلى أقل من 3 فدان</v>
      </c>
      <c r="I356" s="68"/>
    </row>
    <row r="357" spans="1:9" ht="20.25" x14ac:dyDescent="0.25">
      <c r="A357" s="7">
        <f>IF(C357="","",SUBTOTAL(3,$C$2:C357))</f>
        <v>356</v>
      </c>
      <c r="B357" s="8" t="s">
        <v>1302</v>
      </c>
      <c r="C357" s="9" t="s">
        <v>685</v>
      </c>
      <c r="D357" s="10">
        <v>20</v>
      </c>
      <c r="E357" s="11">
        <v>22</v>
      </c>
      <c r="F357" s="12">
        <v>1</v>
      </c>
      <c r="G357" s="66">
        <f t="shared" si="12"/>
        <v>1.9513888888888888</v>
      </c>
      <c r="H357" s="67" t="str">
        <f t="shared" si="11"/>
        <v>من 1 إلى أقل من 3 فدان</v>
      </c>
      <c r="I357" s="68"/>
    </row>
    <row r="358" spans="1:9" ht="20.25" x14ac:dyDescent="0.25">
      <c r="A358" s="7">
        <f>IF(C358="","",SUBTOTAL(3,$C$2:C358))</f>
        <v>357</v>
      </c>
      <c r="B358" s="8" t="s">
        <v>1303</v>
      </c>
      <c r="C358" s="9" t="s">
        <v>686</v>
      </c>
      <c r="D358" s="10">
        <v>0</v>
      </c>
      <c r="E358" s="11">
        <v>10</v>
      </c>
      <c r="F358" s="12">
        <v>0</v>
      </c>
      <c r="G358" s="66">
        <f t="shared" si="12"/>
        <v>0.41666666666666669</v>
      </c>
      <c r="H358" s="67" t="str">
        <f t="shared" si="11"/>
        <v>أقل من فدان</v>
      </c>
      <c r="I358" s="68"/>
    </row>
    <row r="359" spans="1:9" ht="20.25" x14ac:dyDescent="0.25">
      <c r="A359" s="7">
        <f>IF(C359="","",SUBTOTAL(3,$C$2:C359))</f>
        <v>358</v>
      </c>
      <c r="B359" s="8" t="s">
        <v>1304</v>
      </c>
      <c r="C359" s="9" t="s">
        <v>687</v>
      </c>
      <c r="D359" s="10">
        <v>7</v>
      </c>
      <c r="E359" s="11">
        <v>15</v>
      </c>
      <c r="F359" s="12">
        <v>4</v>
      </c>
      <c r="G359" s="66">
        <f t="shared" si="12"/>
        <v>4.6371527777777777</v>
      </c>
      <c r="H359" s="67" t="str">
        <f t="shared" si="11"/>
        <v>من 3 إلى أقل من 5 فدان</v>
      </c>
      <c r="I359" s="68"/>
    </row>
    <row r="360" spans="1:9" ht="20.25" x14ac:dyDescent="0.25">
      <c r="A360" s="7">
        <f>IF(C360="","",SUBTOTAL(3,$C$2:C360))</f>
        <v>359</v>
      </c>
      <c r="B360" s="8" t="s">
        <v>1305</v>
      </c>
      <c r="C360" s="9" t="s">
        <v>688</v>
      </c>
      <c r="D360" s="10">
        <v>10</v>
      </c>
      <c r="E360" s="11">
        <v>23</v>
      </c>
      <c r="F360" s="12">
        <v>0</v>
      </c>
      <c r="G360" s="66">
        <f t="shared" si="12"/>
        <v>0.97569444444444453</v>
      </c>
      <c r="H360" s="67" t="str">
        <f t="shared" si="11"/>
        <v>أقل من فدان</v>
      </c>
      <c r="I360" s="68"/>
    </row>
    <row r="361" spans="1:9" ht="20.25" x14ac:dyDescent="0.25">
      <c r="A361" s="7">
        <f>IF(C361="","",SUBTOTAL(3,$C$2:C361))</f>
        <v>360</v>
      </c>
      <c r="B361" s="8" t="s">
        <v>1306</v>
      </c>
      <c r="C361" s="9" t="s">
        <v>689</v>
      </c>
      <c r="D361" s="10">
        <v>16</v>
      </c>
      <c r="E361" s="11">
        <v>12</v>
      </c>
      <c r="F361" s="12">
        <v>2</v>
      </c>
      <c r="G361" s="66">
        <f t="shared" si="12"/>
        <v>2.5277777777777777</v>
      </c>
      <c r="H361" s="67" t="str">
        <f t="shared" si="11"/>
        <v>من 1 إلى أقل من 3 فدان</v>
      </c>
      <c r="I361" s="68"/>
    </row>
    <row r="362" spans="1:9" ht="20.25" x14ac:dyDescent="0.25">
      <c r="A362" s="7">
        <f>IF(C362="","",SUBTOTAL(3,$C$2:C362))</f>
        <v>361</v>
      </c>
      <c r="B362" s="8" t="s">
        <v>1307</v>
      </c>
      <c r="C362" s="9" t="s">
        <v>690</v>
      </c>
      <c r="D362" s="10">
        <v>7</v>
      </c>
      <c r="E362" s="11">
        <v>9</v>
      </c>
      <c r="F362" s="12">
        <v>1</v>
      </c>
      <c r="G362" s="66">
        <f t="shared" si="12"/>
        <v>1.3871527777777777</v>
      </c>
      <c r="H362" s="67" t="str">
        <f t="shared" si="11"/>
        <v>من 1 إلى أقل من 3 فدان</v>
      </c>
      <c r="I362" s="68"/>
    </row>
    <row r="363" spans="1:9" ht="20.25" x14ac:dyDescent="0.25">
      <c r="A363" s="7">
        <f>IF(C363="","",SUBTOTAL(3,$C$2:C363))</f>
        <v>362</v>
      </c>
      <c r="B363" s="8" t="s">
        <v>1308</v>
      </c>
      <c r="C363" s="9" t="s">
        <v>691</v>
      </c>
      <c r="D363" s="10">
        <v>0</v>
      </c>
      <c r="E363" s="11">
        <v>13</v>
      </c>
      <c r="F363" s="12">
        <v>1</v>
      </c>
      <c r="G363" s="66">
        <f t="shared" si="12"/>
        <v>1.5416666666666665</v>
      </c>
      <c r="H363" s="67" t="str">
        <f t="shared" si="11"/>
        <v>من 1 إلى أقل من 3 فدان</v>
      </c>
      <c r="I363" s="68"/>
    </row>
    <row r="364" spans="1:9" ht="20.25" x14ac:dyDescent="0.25">
      <c r="A364" s="7">
        <f>IF(C364="","",SUBTOTAL(3,$C$2:C364))</f>
        <v>363</v>
      </c>
      <c r="B364" s="8" t="s">
        <v>1309</v>
      </c>
      <c r="C364" s="9" t="s">
        <v>692</v>
      </c>
      <c r="D364" s="10">
        <v>12</v>
      </c>
      <c r="E364" s="11">
        <v>11</v>
      </c>
      <c r="F364" s="12">
        <v>0</v>
      </c>
      <c r="G364" s="66">
        <f t="shared" si="12"/>
        <v>0.47916666666666663</v>
      </c>
      <c r="H364" s="67" t="str">
        <f t="shared" si="11"/>
        <v>أقل من فدان</v>
      </c>
      <c r="I364" s="68"/>
    </row>
    <row r="365" spans="1:9" ht="20.25" x14ac:dyDescent="0.25">
      <c r="A365" s="7">
        <f>IF(C365="","",SUBTOTAL(3,$C$2:C365))</f>
        <v>364</v>
      </c>
      <c r="B365" s="8" t="s">
        <v>1310</v>
      </c>
      <c r="C365" s="9" t="s">
        <v>693</v>
      </c>
      <c r="D365" s="10">
        <v>5</v>
      </c>
      <c r="E365" s="11">
        <v>14</v>
      </c>
      <c r="F365" s="12">
        <v>3</v>
      </c>
      <c r="G365" s="66">
        <f t="shared" si="12"/>
        <v>3.5920138888888888</v>
      </c>
      <c r="H365" s="67" t="str">
        <f t="shared" si="11"/>
        <v>من 3 إلى أقل من 5 فدان</v>
      </c>
      <c r="I365" s="68"/>
    </row>
    <row r="366" spans="1:9" ht="20.25" x14ac:dyDescent="0.25">
      <c r="A366" s="7">
        <f>IF(C366="","",SUBTOTAL(3,$C$2:C366))</f>
        <v>365</v>
      </c>
      <c r="B366" s="8" t="s">
        <v>1311</v>
      </c>
      <c r="C366" s="9" t="s">
        <v>694</v>
      </c>
      <c r="D366" s="10">
        <v>0</v>
      </c>
      <c r="E366" s="11">
        <v>7</v>
      </c>
      <c r="F366" s="12">
        <v>0</v>
      </c>
      <c r="G366" s="66">
        <f t="shared" si="12"/>
        <v>0.29166666666666669</v>
      </c>
      <c r="H366" s="67" t="str">
        <f t="shared" si="11"/>
        <v>أقل من فدان</v>
      </c>
      <c r="I366" s="68"/>
    </row>
    <row r="367" spans="1:9" ht="20.25" x14ac:dyDescent="0.25">
      <c r="A367" s="7">
        <f>IF(C367="","",SUBTOTAL(3,$C$2:C367))</f>
        <v>366</v>
      </c>
      <c r="B367" s="8" t="s">
        <v>1312</v>
      </c>
      <c r="C367" s="9" t="s">
        <v>695</v>
      </c>
      <c r="D367" s="10">
        <v>0</v>
      </c>
      <c r="E367" s="11">
        <v>12</v>
      </c>
      <c r="F367" s="12">
        <v>0</v>
      </c>
      <c r="G367" s="66">
        <f t="shared" si="12"/>
        <v>0.5</v>
      </c>
      <c r="H367" s="67" t="str">
        <f t="shared" si="11"/>
        <v>أقل من فدان</v>
      </c>
      <c r="I367" s="68"/>
    </row>
    <row r="368" spans="1:9" ht="20.25" x14ac:dyDescent="0.25">
      <c r="A368" s="7">
        <f>IF(C368="","",SUBTOTAL(3,$C$2:C368))</f>
        <v>367</v>
      </c>
      <c r="B368" s="8" t="s">
        <v>1313</v>
      </c>
      <c r="C368" s="9" t="s">
        <v>696</v>
      </c>
      <c r="D368" s="10">
        <v>16</v>
      </c>
      <c r="E368" s="11">
        <v>18</v>
      </c>
      <c r="F368" s="12">
        <v>0</v>
      </c>
      <c r="G368" s="66">
        <f t="shared" si="12"/>
        <v>0.77777777777777779</v>
      </c>
      <c r="H368" s="67" t="str">
        <f t="shared" si="11"/>
        <v>أقل من فدان</v>
      </c>
      <c r="I368" s="68"/>
    </row>
    <row r="369" spans="1:9" ht="20.25" x14ac:dyDescent="0.25">
      <c r="A369" s="7">
        <f>IF(C369="","",SUBTOTAL(3,$C$2:C369))</f>
        <v>368</v>
      </c>
      <c r="B369" s="8" t="s">
        <v>1314</v>
      </c>
      <c r="C369" s="9" t="s">
        <v>697</v>
      </c>
      <c r="D369" s="10">
        <v>9</v>
      </c>
      <c r="E369" s="11">
        <v>7</v>
      </c>
      <c r="F369" s="12">
        <v>1</v>
      </c>
      <c r="G369" s="66">
        <f t="shared" si="12"/>
        <v>1.3072916666666667</v>
      </c>
      <c r="H369" s="67" t="str">
        <f t="shared" si="11"/>
        <v>من 1 إلى أقل من 3 فدان</v>
      </c>
      <c r="I369" s="68"/>
    </row>
    <row r="370" spans="1:9" ht="20.25" x14ac:dyDescent="0.25">
      <c r="A370" s="7">
        <f>IF(C370="","",SUBTOTAL(3,$C$2:C370))</f>
        <v>369</v>
      </c>
      <c r="B370" s="8" t="s">
        <v>1315</v>
      </c>
      <c r="C370" s="9" t="s">
        <v>698</v>
      </c>
      <c r="D370" s="10">
        <v>17</v>
      </c>
      <c r="E370" s="11">
        <v>8</v>
      </c>
      <c r="F370" s="12">
        <v>11</v>
      </c>
      <c r="G370" s="66">
        <f t="shared" si="12"/>
        <v>11.362847222222223</v>
      </c>
      <c r="H370" s="67" t="str">
        <f t="shared" si="11"/>
        <v>من 10 إلى أقل من 20 فدان</v>
      </c>
      <c r="I370" s="68"/>
    </row>
    <row r="371" spans="1:9" ht="20.25" x14ac:dyDescent="0.25">
      <c r="A371" s="7">
        <f>IF(C371="","",SUBTOTAL(3,$C$2:C371))</f>
        <v>370</v>
      </c>
      <c r="B371" s="8" t="s">
        <v>1316</v>
      </c>
      <c r="C371" s="9" t="s">
        <v>699</v>
      </c>
      <c r="D371" s="10">
        <v>13</v>
      </c>
      <c r="E371" s="11">
        <v>19</v>
      </c>
      <c r="F371" s="12">
        <v>2</v>
      </c>
      <c r="G371" s="66">
        <f t="shared" si="12"/>
        <v>2.8142361111111112</v>
      </c>
      <c r="H371" s="67" t="str">
        <f t="shared" si="11"/>
        <v>من 1 إلى أقل من 3 فدان</v>
      </c>
      <c r="I371" s="68"/>
    </row>
    <row r="372" spans="1:9" ht="20.25" x14ac:dyDescent="0.25">
      <c r="A372" s="7">
        <f>IF(C372="","",SUBTOTAL(3,$C$2:C372))</f>
        <v>371</v>
      </c>
      <c r="B372" s="8" t="s">
        <v>1317</v>
      </c>
      <c r="C372" s="9" t="s">
        <v>700</v>
      </c>
      <c r="D372" s="10">
        <v>0</v>
      </c>
      <c r="E372" s="11">
        <v>15</v>
      </c>
      <c r="F372" s="12">
        <v>0</v>
      </c>
      <c r="G372" s="66">
        <f t="shared" si="12"/>
        <v>0.625</v>
      </c>
      <c r="H372" s="67" t="str">
        <f t="shared" si="11"/>
        <v>أقل من فدان</v>
      </c>
      <c r="I372" s="68"/>
    </row>
    <row r="373" spans="1:9" ht="20.25" x14ac:dyDescent="0.25">
      <c r="A373" s="7">
        <f>IF(C373="","",SUBTOTAL(3,$C$2:C373))</f>
        <v>372</v>
      </c>
      <c r="B373" s="8" t="s">
        <v>1318</v>
      </c>
      <c r="C373" s="9" t="s">
        <v>701</v>
      </c>
      <c r="D373" s="10">
        <v>0</v>
      </c>
      <c r="E373" s="11">
        <v>19</v>
      </c>
      <c r="F373" s="12">
        <v>1</v>
      </c>
      <c r="G373" s="66">
        <f t="shared" si="12"/>
        <v>1.7916666666666665</v>
      </c>
      <c r="H373" s="67" t="str">
        <f t="shared" si="11"/>
        <v>من 1 إلى أقل من 3 فدان</v>
      </c>
      <c r="I373" s="68"/>
    </row>
    <row r="374" spans="1:9" ht="20.25" x14ac:dyDescent="0.25">
      <c r="A374" s="7">
        <f>IF(C374="","",SUBTOTAL(3,$C$2:C374))</f>
        <v>373</v>
      </c>
      <c r="B374" s="8" t="s">
        <v>1319</v>
      </c>
      <c r="C374" s="9" t="s">
        <v>702</v>
      </c>
      <c r="D374" s="10">
        <v>0</v>
      </c>
      <c r="E374" s="11">
        <v>15</v>
      </c>
      <c r="F374" s="12">
        <v>0</v>
      </c>
      <c r="G374" s="66">
        <f t="shared" si="12"/>
        <v>0.625</v>
      </c>
      <c r="H374" s="67" t="str">
        <f t="shared" si="11"/>
        <v>أقل من فدان</v>
      </c>
      <c r="I374" s="68"/>
    </row>
    <row r="375" spans="1:9" ht="20.25" x14ac:dyDescent="0.25">
      <c r="A375" s="7">
        <f>IF(C375="","",SUBTOTAL(3,$C$2:C375))</f>
        <v>374</v>
      </c>
      <c r="B375" s="8" t="s">
        <v>1320</v>
      </c>
      <c r="C375" s="9" t="s">
        <v>703</v>
      </c>
      <c r="D375" s="10">
        <v>13</v>
      </c>
      <c r="E375" s="11">
        <v>8</v>
      </c>
      <c r="F375" s="12">
        <v>1</v>
      </c>
      <c r="G375" s="66">
        <f t="shared" si="12"/>
        <v>1.3559027777777777</v>
      </c>
      <c r="H375" s="67" t="str">
        <f t="shared" si="11"/>
        <v>من 1 إلى أقل من 3 فدان</v>
      </c>
      <c r="I375" s="68"/>
    </row>
    <row r="376" spans="1:9" ht="20.25" x14ac:dyDescent="0.25">
      <c r="A376" s="7">
        <f>IF(C376="","",SUBTOTAL(3,$C$2:C376))</f>
        <v>375</v>
      </c>
      <c r="B376" s="8" t="s">
        <v>1321</v>
      </c>
      <c r="C376" s="9" t="s">
        <v>704</v>
      </c>
      <c r="D376" s="10">
        <v>0</v>
      </c>
      <c r="E376" s="11">
        <v>13</v>
      </c>
      <c r="F376" s="12">
        <v>1</v>
      </c>
      <c r="G376" s="66">
        <f t="shared" si="12"/>
        <v>1.5416666666666665</v>
      </c>
      <c r="H376" s="67" t="str">
        <f t="shared" si="11"/>
        <v>من 1 إلى أقل من 3 فدان</v>
      </c>
      <c r="I376" s="68"/>
    </row>
    <row r="377" spans="1:9" ht="20.25" x14ac:dyDescent="0.25">
      <c r="A377" s="7">
        <f>IF(C377="","",SUBTOTAL(3,$C$2:C377))</f>
        <v>376</v>
      </c>
      <c r="B377" s="8" t="s">
        <v>1322</v>
      </c>
      <c r="C377" s="9" t="s">
        <v>705</v>
      </c>
      <c r="D377" s="10">
        <v>9</v>
      </c>
      <c r="E377" s="11">
        <v>7</v>
      </c>
      <c r="F377" s="12">
        <v>8</v>
      </c>
      <c r="G377" s="66">
        <f t="shared" si="12"/>
        <v>8.3072916666666661</v>
      </c>
      <c r="H377" s="67" t="str">
        <f t="shared" si="11"/>
        <v>من 5 إلى أقل من 10 فدان</v>
      </c>
      <c r="I377" s="68"/>
    </row>
    <row r="378" spans="1:9" ht="20.25" x14ac:dyDescent="0.25">
      <c r="A378" s="7">
        <f>IF(C378="","",SUBTOTAL(3,$C$2:C378))</f>
        <v>377</v>
      </c>
      <c r="B378" s="8" t="s">
        <v>1323</v>
      </c>
      <c r="C378" s="9" t="s">
        <v>706</v>
      </c>
      <c r="D378" s="10">
        <v>9</v>
      </c>
      <c r="E378" s="11">
        <v>8</v>
      </c>
      <c r="F378" s="12">
        <v>0</v>
      </c>
      <c r="G378" s="66">
        <f t="shared" si="12"/>
        <v>0.34895833333333331</v>
      </c>
      <c r="H378" s="67" t="str">
        <f t="shared" si="11"/>
        <v>أقل من فدان</v>
      </c>
      <c r="I378" s="68"/>
    </row>
    <row r="379" spans="1:9" ht="20.25" x14ac:dyDescent="0.25">
      <c r="A379" s="7">
        <f>IF(C379="","",SUBTOTAL(3,$C$2:C379))</f>
        <v>378</v>
      </c>
      <c r="B379" s="8" t="s">
        <v>1324</v>
      </c>
      <c r="C379" s="9" t="s">
        <v>707</v>
      </c>
      <c r="D379" s="10">
        <v>7.5</v>
      </c>
      <c r="E379" s="11">
        <v>8</v>
      </c>
      <c r="F379" s="12">
        <v>0</v>
      </c>
      <c r="G379" s="66">
        <f t="shared" si="12"/>
        <v>0.34635416666666663</v>
      </c>
      <c r="H379" s="67" t="str">
        <f t="shared" si="11"/>
        <v>أقل من فدان</v>
      </c>
      <c r="I379" s="68"/>
    </row>
    <row r="380" spans="1:9" ht="20.25" x14ac:dyDescent="0.25">
      <c r="A380" s="7">
        <f>IF(C380="","",SUBTOTAL(3,$C$2:C380))</f>
        <v>379</v>
      </c>
      <c r="B380" s="8" t="s">
        <v>1325</v>
      </c>
      <c r="C380" s="9" t="s">
        <v>708</v>
      </c>
      <c r="D380" s="10">
        <v>6</v>
      </c>
      <c r="E380" s="11">
        <v>5</v>
      </c>
      <c r="F380" s="12">
        <v>1</v>
      </c>
      <c r="G380" s="66">
        <f t="shared" si="12"/>
        <v>1.21875</v>
      </c>
      <c r="H380" s="67" t="str">
        <f t="shared" si="11"/>
        <v>من 1 إلى أقل من 3 فدان</v>
      </c>
      <c r="I380" s="68"/>
    </row>
    <row r="381" spans="1:9" ht="20.25" x14ac:dyDescent="0.25">
      <c r="A381" s="7">
        <f>IF(C381="","",SUBTOTAL(3,$C$2:C381))</f>
        <v>380</v>
      </c>
      <c r="B381" s="8" t="s">
        <v>1326</v>
      </c>
      <c r="C381" s="9" t="s">
        <v>709</v>
      </c>
      <c r="D381" s="10">
        <v>12</v>
      </c>
      <c r="E381" s="11">
        <v>16</v>
      </c>
      <c r="F381" s="12">
        <v>2</v>
      </c>
      <c r="G381" s="66">
        <f t="shared" si="12"/>
        <v>2.6875</v>
      </c>
      <c r="H381" s="67" t="str">
        <f t="shared" si="11"/>
        <v>من 1 إلى أقل من 3 فدان</v>
      </c>
      <c r="I381" s="68"/>
    </row>
    <row r="382" spans="1:9" ht="20.25" x14ac:dyDescent="0.25">
      <c r="A382" s="7">
        <f>IF(C382="","",SUBTOTAL(3,$C$2:C382))</f>
        <v>381</v>
      </c>
      <c r="B382" s="8" t="s">
        <v>1327</v>
      </c>
      <c r="C382" s="9" t="s">
        <v>710</v>
      </c>
      <c r="D382" s="10">
        <v>0</v>
      </c>
      <c r="E382" s="11">
        <v>0</v>
      </c>
      <c r="F382" s="12">
        <v>1</v>
      </c>
      <c r="G382" s="66">
        <f t="shared" si="12"/>
        <v>1</v>
      </c>
      <c r="H382" s="67" t="str">
        <f t="shared" si="11"/>
        <v>من 1 إلى أقل من 3 فدان</v>
      </c>
      <c r="I382" s="68"/>
    </row>
    <row r="383" spans="1:9" ht="20.25" x14ac:dyDescent="0.25">
      <c r="A383" s="7">
        <f>IF(C383="","",SUBTOTAL(3,$C$2:C383))</f>
        <v>382</v>
      </c>
      <c r="B383" s="8" t="s">
        <v>1328</v>
      </c>
      <c r="C383" s="9" t="s">
        <v>711</v>
      </c>
      <c r="D383" s="10">
        <v>21</v>
      </c>
      <c r="E383" s="11">
        <v>8</v>
      </c>
      <c r="F383" s="12">
        <v>1</v>
      </c>
      <c r="G383" s="66">
        <f t="shared" si="12"/>
        <v>1.3697916666666665</v>
      </c>
      <c r="H383" s="67" t="str">
        <f t="shared" si="11"/>
        <v>من 1 إلى أقل من 3 فدان</v>
      </c>
      <c r="I383" s="68"/>
    </row>
    <row r="384" spans="1:9" ht="20.25" x14ac:dyDescent="0.25">
      <c r="A384" s="7">
        <f>IF(C384="","",SUBTOTAL(3,$C$2:C384))</f>
        <v>383</v>
      </c>
      <c r="B384" s="8" t="s">
        <v>1329</v>
      </c>
      <c r="C384" s="9" t="s">
        <v>712</v>
      </c>
      <c r="D384" s="10">
        <v>22</v>
      </c>
      <c r="E384" s="11">
        <v>18</v>
      </c>
      <c r="F384" s="12">
        <v>0</v>
      </c>
      <c r="G384" s="66">
        <f t="shared" si="12"/>
        <v>0.78819444444444442</v>
      </c>
      <c r="H384" s="67" t="str">
        <f t="shared" si="11"/>
        <v>أقل من فدان</v>
      </c>
      <c r="I384" s="68"/>
    </row>
    <row r="385" spans="1:9" ht="20.25" x14ac:dyDescent="0.25">
      <c r="A385" s="7">
        <f>IF(C385="","",SUBTOTAL(3,$C$2:C385))</f>
        <v>384</v>
      </c>
      <c r="B385" s="8" t="s">
        <v>1330</v>
      </c>
      <c r="C385" s="9" t="s">
        <v>713</v>
      </c>
      <c r="D385" s="10">
        <v>3</v>
      </c>
      <c r="E385" s="11">
        <v>8</v>
      </c>
      <c r="F385" s="12">
        <v>0</v>
      </c>
      <c r="G385" s="66">
        <f t="shared" si="12"/>
        <v>0.33854166666666663</v>
      </c>
      <c r="H385" s="67" t="str">
        <f t="shared" si="11"/>
        <v>أقل من فدان</v>
      </c>
      <c r="I385" s="68"/>
    </row>
    <row r="386" spans="1:9" ht="20.25" x14ac:dyDescent="0.25">
      <c r="A386" s="7">
        <f>IF(C386="","",SUBTOTAL(3,$C$2:C386))</f>
        <v>385</v>
      </c>
      <c r="B386" s="8" t="s">
        <v>1331</v>
      </c>
      <c r="C386" s="9" t="s">
        <v>714</v>
      </c>
      <c r="D386" s="10">
        <v>23</v>
      </c>
      <c r="E386" s="11">
        <v>14</v>
      </c>
      <c r="F386" s="12">
        <v>0</v>
      </c>
      <c r="G386" s="66">
        <f t="shared" si="12"/>
        <v>0.62326388888888895</v>
      </c>
      <c r="H386" s="67" t="str">
        <f t="shared" ref="H386:H449" si="13">IF(G386=0,"00",IF(G386="x","x",
IF(G386&lt;1,"أقل من فدان",
IF(G386&lt;3,"من 1 إلى أقل من 3 فدان",
IF(G386&lt;5,"من 3 إلى أقل من 5 فدان",
IF(G386&lt;10,"من 5 إلى أقل من 10 فدان",
IF(G386&lt;20,"من 10 إلى أقل من 20 فدان",
IF(G386&lt;=25,"من 20 إلى 25 فدان","أكثر من 25 فدان"))))))
))</f>
        <v>أقل من فدان</v>
      </c>
      <c r="I386" s="68"/>
    </row>
    <row r="387" spans="1:9" ht="20.25" x14ac:dyDescent="0.25">
      <c r="A387" s="7">
        <f>IF(C387="","",SUBTOTAL(3,$C$2:C387))</f>
        <v>386</v>
      </c>
      <c r="B387" s="8" t="s">
        <v>1332</v>
      </c>
      <c r="C387" s="9" t="s">
        <v>715</v>
      </c>
      <c r="D387" s="10">
        <v>6</v>
      </c>
      <c r="E387" s="11">
        <v>13</v>
      </c>
      <c r="F387" s="12">
        <v>1</v>
      </c>
      <c r="G387" s="66">
        <f t="shared" ref="G387:G450" si="14">IF(AND(ISNUMBER(D387), ISNUMBER(E387), ISNUMBER(F387)), F387 + E387/24 + D387/576, "x")</f>
        <v>1.5520833333333333</v>
      </c>
      <c r="H387" s="67" t="str">
        <f t="shared" si="13"/>
        <v>من 1 إلى أقل من 3 فدان</v>
      </c>
      <c r="I387" s="68"/>
    </row>
    <row r="388" spans="1:9" ht="20.25" x14ac:dyDescent="0.25">
      <c r="A388" s="7">
        <f>IF(C388="","",SUBTOTAL(3,$C$2:C388))</f>
        <v>387</v>
      </c>
      <c r="B388" s="8" t="s">
        <v>1333</v>
      </c>
      <c r="C388" s="9" t="s">
        <v>716</v>
      </c>
      <c r="D388" s="10">
        <v>17</v>
      </c>
      <c r="E388" s="11">
        <v>14</v>
      </c>
      <c r="F388" s="12">
        <v>0</v>
      </c>
      <c r="G388" s="66">
        <f t="shared" si="14"/>
        <v>0.61284722222222221</v>
      </c>
      <c r="H388" s="67" t="str">
        <f t="shared" si="13"/>
        <v>أقل من فدان</v>
      </c>
      <c r="I388" s="68"/>
    </row>
    <row r="389" spans="1:9" ht="20.25" x14ac:dyDescent="0.25">
      <c r="A389" s="7">
        <f>IF(C389="","",SUBTOTAL(3,$C$2:C389))</f>
        <v>388</v>
      </c>
      <c r="B389" s="8" t="s">
        <v>1334</v>
      </c>
      <c r="C389" s="9" t="s">
        <v>717</v>
      </c>
      <c r="D389" s="10">
        <v>0</v>
      </c>
      <c r="E389" s="11">
        <v>10</v>
      </c>
      <c r="F389" s="12">
        <v>0</v>
      </c>
      <c r="G389" s="66">
        <f t="shared" si="14"/>
        <v>0.41666666666666669</v>
      </c>
      <c r="H389" s="67" t="str">
        <f t="shared" si="13"/>
        <v>أقل من فدان</v>
      </c>
      <c r="I389" s="68"/>
    </row>
    <row r="390" spans="1:9" ht="20.25" x14ac:dyDescent="0.25">
      <c r="A390" s="7">
        <f>IF(C390="","",SUBTOTAL(3,$C$2:C390))</f>
        <v>389</v>
      </c>
      <c r="B390" s="8" t="s">
        <v>1335</v>
      </c>
      <c r="C390" s="9" t="s">
        <v>718</v>
      </c>
      <c r="D390" s="10">
        <v>8</v>
      </c>
      <c r="E390" s="11">
        <v>0</v>
      </c>
      <c r="F390" s="12">
        <v>4</v>
      </c>
      <c r="G390" s="66">
        <f t="shared" si="14"/>
        <v>4.0138888888888893</v>
      </c>
      <c r="H390" s="67" t="str">
        <f t="shared" si="13"/>
        <v>من 3 إلى أقل من 5 فدان</v>
      </c>
      <c r="I390" s="68"/>
    </row>
    <row r="391" spans="1:9" ht="20.25" x14ac:dyDescent="0.25">
      <c r="A391" s="7">
        <f>IF(C391="","",SUBTOTAL(3,$C$2:C391))</f>
        <v>390</v>
      </c>
      <c r="B391" s="8" t="s">
        <v>1336</v>
      </c>
      <c r="C391" s="9" t="s">
        <v>719</v>
      </c>
      <c r="D391" s="10">
        <v>20</v>
      </c>
      <c r="E391" s="11">
        <v>20</v>
      </c>
      <c r="F391" s="12">
        <v>3</v>
      </c>
      <c r="G391" s="66">
        <f t="shared" si="14"/>
        <v>3.8680555555555558</v>
      </c>
      <c r="H391" s="67" t="str">
        <f t="shared" si="13"/>
        <v>من 3 إلى أقل من 5 فدان</v>
      </c>
      <c r="I391" s="68"/>
    </row>
    <row r="392" spans="1:9" ht="20.25" x14ac:dyDescent="0.25">
      <c r="A392" s="7">
        <f>IF(C392="","",SUBTOTAL(3,$C$2:C392))</f>
        <v>391</v>
      </c>
      <c r="B392" s="8" t="s">
        <v>1337</v>
      </c>
      <c r="C392" s="9" t="s">
        <v>720</v>
      </c>
      <c r="D392" s="10">
        <v>1</v>
      </c>
      <c r="E392" s="11">
        <v>18</v>
      </c>
      <c r="F392" s="12">
        <v>0</v>
      </c>
      <c r="G392" s="66">
        <f t="shared" si="14"/>
        <v>0.75173611111111116</v>
      </c>
      <c r="H392" s="67" t="str">
        <f t="shared" si="13"/>
        <v>أقل من فدان</v>
      </c>
      <c r="I392" s="68"/>
    </row>
    <row r="393" spans="1:9" ht="20.25" x14ac:dyDescent="0.25">
      <c r="A393" s="7">
        <f>IF(C393="","",SUBTOTAL(3,$C$2:C393))</f>
        <v>392</v>
      </c>
      <c r="B393" s="8" t="s">
        <v>1338</v>
      </c>
      <c r="C393" s="9" t="s">
        <v>721</v>
      </c>
      <c r="D393" s="10">
        <v>2</v>
      </c>
      <c r="E393" s="11">
        <v>10</v>
      </c>
      <c r="F393" s="12">
        <v>2</v>
      </c>
      <c r="G393" s="66">
        <f t="shared" si="14"/>
        <v>2.4201388888888888</v>
      </c>
      <c r="H393" s="67" t="str">
        <f t="shared" si="13"/>
        <v>من 1 إلى أقل من 3 فدان</v>
      </c>
      <c r="I393" s="68"/>
    </row>
    <row r="394" spans="1:9" ht="20.25" x14ac:dyDescent="0.25">
      <c r="A394" s="7">
        <f>IF(C394="","",SUBTOTAL(3,$C$2:C394))</f>
        <v>393</v>
      </c>
      <c r="B394" s="8" t="s">
        <v>1339</v>
      </c>
      <c r="C394" s="9" t="s">
        <v>722</v>
      </c>
      <c r="D394" s="10">
        <v>0</v>
      </c>
      <c r="E394" s="11">
        <v>10</v>
      </c>
      <c r="F394" s="12">
        <v>0</v>
      </c>
      <c r="G394" s="66">
        <f t="shared" si="14"/>
        <v>0.41666666666666669</v>
      </c>
      <c r="H394" s="67" t="str">
        <f t="shared" si="13"/>
        <v>أقل من فدان</v>
      </c>
      <c r="I394" s="68"/>
    </row>
    <row r="395" spans="1:9" ht="20.25" x14ac:dyDescent="0.25">
      <c r="A395" s="7">
        <f>IF(C395="","",SUBTOTAL(3,$C$2:C395))</f>
        <v>394</v>
      </c>
      <c r="B395" s="8" t="s">
        <v>1340</v>
      </c>
      <c r="C395" s="9" t="s">
        <v>723</v>
      </c>
      <c r="D395" s="10">
        <v>13</v>
      </c>
      <c r="E395" s="11">
        <v>8</v>
      </c>
      <c r="F395" s="12">
        <v>8</v>
      </c>
      <c r="G395" s="66">
        <f t="shared" si="14"/>
        <v>8.3559027777777786</v>
      </c>
      <c r="H395" s="67" t="str">
        <f t="shared" si="13"/>
        <v>من 5 إلى أقل من 10 فدان</v>
      </c>
      <c r="I395" s="68"/>
    </row>
    <row r="396" spans="1:9" ht="20.25" x14ac:dyDescent="0.25">
      <c r="A396" s="7">
        <f>IF(C396="","",SUBTOTAL(3,$C$2:C396))</f>
        <v>395</v>
      </c>
      <c r="B396" s="8" t="s">
        <v>1341</v>
      </c>
      <c r="C396" s="9" t="s">
        <v>724</v>
      </c>
      <c r="D396" s="10">
        <v>2</v>
      </c>
      <c r="E396" s="11">
        <v>3</v>
      </c>
      <c r="F396" s="12">
        <v>1</v>
      </c>
      <c r="G396" s="66">
        <f t="shared" si="14"/>
        <v>1.1284722222222223</v>
      </c>
      <c r="H396" s="67" t="str">
        <f t="shared" si="13"/>
        <v>من 1 إلى أقل من 3 فدان</v>
      </c>
      <c r="I396" s="68"/>
    </row>
    <row r="397" spans="1:9" ht="20.25" x14ac:dyDescent="0.25">
      <c r="A397" s="7">
        <f>IF(C397="","",SUBTOTAL(3,$C$2:C397))</f>
        <v>396</v>
      </c>
      <c r="B397" s="8" t="s">
        <v>1342</v>
      </c>
      <c r="C397" s="9" t="s">
        <v>725</v>
      </c>
      <c r="D397" s="10">
        <v>12</v>
      </c>
      <c r="E397" s="11">
        <v>1</v>
      </c>
      <c r="F397" s="12">
        <v>2</v>
      </c>
      <c r="G397" s="66">
        <f t="shared" si="14"/>
        <v>2.0625</v>
      </c>
      <c r="H397" s="67" t="str">
        <f t="shared" si="13"/>
        <v>من 1 إلى أقل من 3 فدان</v>
      </c>
      <c r="I397" s="68"/>
    </row>
    <row r="398" spans="1:9" ht="20.25" x14ac:dyDescent="0.25">
      <c r="A398" s="7">
        <f>IF(C398="","",SUBTOTAL(3,$C$2:C398))</f>
        <v>397</v>
      </c>
      <c r="B398" s="8" t="s">
        <v>1343</v>
      </c>
      <c r="C398" s="9" t="s">
        <v>726</v>
      </c>
      <c r="D398" s="10">
        <v>0</v>
      </c>
      <c r="E398" s="11">
        <v>1</v>
      </c>
      <c r="F398" s="12">
        <v>1</v>
      </c>
      <c r="G398" s="66">
        <f t="shared" si="14"/>
        <v>1.0416666666666667</v>
      </c>
      <c r="H398" s="67" t="str">
        <f t="shared" si="13"/>
        <v>من 1 إلى أقل من 3 فدان</v>
      </c>
      <c r="I398" s="68"/>
    </row>
    <row r="399" spans="1:9" ht="20.25" x14ac:dyDescent="0.25">
      <c r="A399" s="7">
        <f>IF(C399="","",SUBTOTAL(3,$C$2:C399))</f>
        <v>398</v>
      </c>
      <c r="B399" s="8" t="s">
        <v>1344</v>
      </c>
      <c r="C399" s="9" t="s">
        <v>727</v>
      </c>
      <c r="D399" s="10">
        <v>18</v>
      </c>
      <c r="E399" s="11">
        <v>11</v>
      </c>
      <c r="F399" s="12">
        <v>2</v>
      </c>
      <c r="G399" s="66">
        <f t="shared" si="14"/>
        <v>2.4895833333333335</v>
      </c>
      <c r="H399" s="67" t="str">
        <f t="shared" si="13"/>
        <v>من 1 إلى أقل من 3 فدان</v>
      </c>
      <c r="I399" s="68"/>
    </row>
    <row r="400" spans="1:9" ht="20.25" x14ac:dyDescent="0.25">
      <c r="A400" s="7">
        <f>IF(C400="","",SUBTOTAL(3,$C$2:C400))</f>
        <v>399</v>
      </c>
      <c r="B400" s="8" t="s">
        <v>1345</v>
      </c>
      <c r="C400" s="9" t="s">
        <v>728</v>
      </c>
      <c r="D400" s="10">
        <v>1</v>
      </c>
      <c r="E400" s="11">
        <v>17</v>
      </c>
      <c r="F400" s="12">
        <v>0</v>
      </c>
      <c r="G400" s="66">
        <f t="shared" si="14"/>
        <v>0.71006944444444453</v>
      </c>
      <c r="H400" s="67" t="str">
        <f t="shared" si="13"/>
        <v>أقل من فدان</v>
      </c>
      <c r="I400" s="68"/>
    </row>
    <row r="401" spans="1:9" ht="20.25" x14ac:dyDescent="0.25">
      <c r="A401" s="7">
        <f>IF(C401="","",SUBTOTAL(3,$C$2:C401))</f>
        <v>400</v>
      </c>
      <c r="B401" s="8" t="s">
        <v>1346</v>
      </c>
      <c r="C401" s="9" t="s">
        <v>729</v>
      </c>
      <c r="D401" s="10">
        <v>5</v>
      </c>
      <c r="E401" s="11">
        <v>22</v>
      </c>
      <c r="F401" s="12">
        <v>0</v>
      </c>
      <c r="G401" s="66">
        <f t="shared" si="14"/>
        <v>0.92534722222222221</v>
      </c>
      <c r="H401" s="67" t="str">
        <f t="shared" si="13"/>
        <v>أقل من فدان</v>
      </c>
      <c r="I401" s="68"/>
    </row>
    <row r="402" spans="1:9" ht="20.25" x14ac:dyDescent="0.25">
      <c r="A402" s="7">
        <f>IF(C402="","",SUBTOTAL(3,$C$2:C402))</f>
        <v>401</v>
      </c>
      <c r="B402" s="8" t="s">
        <v>1347</v>
      </c>
      <c r="C402" s="9" t="s">
        <v>730</v>
      </c>
      <c r="D402" s="10">
        <v>0</v>
      </c>
      <c r="E402" s="11">
        <v>6</v>
      </c>
      <c r="F402" s="12">
        <v>0</v>
      </c>
      <c r="G402" s="66">
        <f t="shared" si="14"/>
        <v>0.25</v>
      </c>
      <c r="H402" s="67" t="str">
        <f t="shared" si="13"/>
        <v>أقل من فدان</v>
      </c>
      <c r="I402" s="68"/>
    </row>
    <row r="403" spans="1:9" ht="20.25" x14ac:dyDescent="0.25">
      <c r="A403" s="7">
        <f>IF(C403="","",SUBTOTAL(3,$C$2:C403))</f>
        <v>402</v>
      </c>
      <c r="B403" s="8" t="s">
        <v>1348</v>
      </c>
      <c r="C403" s="9" t="s">
        <v>731</v>
      </c>
      <c r="D403" s="10">
        <v>12</v>
      </c>
      <c r="E403" s="11">
        <v>6</v>
      </c>
      <c r="F403" s="12">
        <v>3</v>
      </c>
      <c r="G403" s="66">
        <f t="shared" si="14"/>
        <v>3.2708333333333335</v>
      </c>
      <c r="H403" s="67" t="str">
        <f t="shared" si="13"/>
        <v>من 3 إلى أقل من 5 فدان</v>
      </c>
      <c r="I403" s="68"/>
    </row>
    <row r="404" spans="1:9" ht="20.25" x14ac:dyDescent="0.25">
      <c r="A404" s="7">
        <f>IF(C404="","",SUBTOTAL(3,$C$2:C404))</f>
        <v>403</v>
      </c>
      <c r="B404" s="8" t="s">
        <v>1349</v>
      </c>
      <c r="C404" s="9" t="s">
        <v>732</v>
      </c>
      <c r="D404" s="10">
        <v>22</v>
      </c>
      <c r="E404" s="11">
        <v>11</v>
      </c>
      <c r="F404" s="12">
        <v>1</v>
      </c>
      <c r="G404" s="66">
        <f t="shared" si="14"/>
        <v>1.4965277777777777</v>
      </c>
      <c r="H404" s="67" t="str">
        <f t="shared" si="13"/>
        <v>من 1 إلى أقل من 3 فدان</v>
      </c>
      <c r="I404" s="68"/>
    </row>
    <row r="405" spans="1:9" ht="20.25" x14ac:dyDescent="0.25">
      <c r="A405" s="7">
        <f>IF(C405="","",SUBTOTAL(3,$C$2:C405))</f>
        <v>404</v>
      </c>
      <c r="B405" s="8" t="s">
        <v>1350</v>
      </c>
      <c r="C405" s="9" t="s">
        <v>733</v>
      </c>
      <c r="D405" s="10">
        <v>0</v>
      </c>
      <c r="E405" s="11">
        <v>10</v>
      </c>
      <c r="F405" s="12">
        <v>0</v>
      </c>
      <c r="G405" s="66">
        <f t="shared" si="14"/>
        <v>0.41666666666666669</v>
      </c>
      <c r="H405" s="67" t="str">
        <f t="shared" si="13"/>
        <v>أقل من فدان</v>
      </c>
      <c r="I405" s="68"/>
    </row>
    <row r="406" spans="1:9" ht="20.25" x14ac:dyDescent="0.25">
      <c r="A406" s="7">
        <f>IF(C406="","",SUBTOTAL(3,$C$2:C406))</f>
        <v>405</v>
      </c>
      <c r="B406" s="8" t="s">
        <v>1351</v>
      </c>
      <c r="C406" s="9" t="s">
        <v>734</v>
      </c>
      <c r="D406" s="10">
        <v>0</v>
      </c>
      <c r="E406" s="11">
        <v>16</v>
      </c>
      <c r="F406" s="12">
        <v>1</v>
      </c>
      <c r="G406" s="66">
        <f t="shared" si="14"/>
        <v>1.6666666666666665</v>
      </c>
      <c r="H406" s="67" t="str">
        <f t="shared" si="13"/>
        <v>من 1 إلى أقل من 3 فدان</v>
      </c>
      <c r="I406" s="68"/>
    </row>
    <row r="407" spans="1:9" ht="20.25" x14ac:dyDescent="0.25">
      <c r="A407" s="7">
        <f>IF(C407="","",SUBTOTAL(3,$C$2:C407))</f>
        <v>406</v>
      </c>
      <c r="B407" s="8" t="s">
        <v>1352</v>
      </c>
      <c r="C407" s="9" t="s">
        <v>735</v>
      </c>
      <c r="D407" s="10">
        <v>12</v>
      </c>
      <c r="E407" s="11">
        <v>14</v>
      </c>
      <c r="F407" s="12">
        <v>4</v>
      </c>
      <c r="G407" s="66">
        <f t="shared" si="14"/>
        <v>4.6041666666666661</v>
      </c>
      <c r="H407" s="67" t="str">
        <f t="shared" si="13"/>
        <v>من 3 إلى أقل من 5 فدان</v>
      </c>
      <c r="I407" s="68"/>
    </row>
    <row r="408" spans="1:9" ht="20.25" x14ac:dyDescent="0.25">
      <c r="A408" s="7">
        <f>IF(C408="","",SUBTOTAL(3,$C$2:C408))</f>
        <v>407</v>
      </c>
      <c r="B408" s="8" t="s">
        <v>1353</v>
      </c>
      <c r="C408" s="9" t="s">
        <v>736</v>
      </c>
      <c r="D408" s="10">
        <v>2</v>
      </c>
      <c r="E408" s="11">
        <v>3</v>
      </c>
      <c r="F408" s="12">
        <v>1</v>
      </c>
      <c r="G408" s="66">
        <f t="shared" si="14"/>
        <v>1.1284722222222223</v>
      </c>
      <c r="H408" s="67" t="str">
        <f t="shared" si="13"/>
        <v>من 1 إلى أقل من 3 فدان</v>
      </c>
      <c r="I408" s="68"/>
    </row>
    <row r="409" spans="1:9" ht="20.25" x14ac:dyDescent="0.25">
      <c r="A409" s="7">
        <f>IF(C409="","",SUBTOTAL(3,$C$2:C409))</f>
        <v>408</v>
      </c>
      <c r="B409" s="8" t="s">
        <v>1354</v>
      </c>
      <c r="C409" s="9" t="s">
        <v>737</v>
      </c>
      <c r="D409" s="10">
        <v>8</v>
      </c>
      <c r="E409" s="11">
        <v>3</v>
      </c>
      <c r="F409" s="12">
        <v>1</v>
      </c>
      <c r="G409" s="66">
        <f t="shared" si="14"/>
        <v>1.1388888888888888</v>
      </c>
      <c r="H409" s="67" t="str">
        <f t="shared" si="13"/>
        <v>من 1 إلى أقل من 3 فدان</v>
      </c>
      <c r="I409" s="68"/>
    </row>
    <row r="410" spans="1:9" ht="20.25" x14ac:dyDescent="0.25">
      <c r="A410" s="7">
        <f>IF(C410="","",SUBTOTAL(3,$C$2:C410))</f>
        <v>409</v>
      </c>
      <c r="B410" s="8" t="s">
        <v>1355</v>
      </c>
      <c r="C410" s="9" t="s">
        <v>738</v>
      </c>
      <c r="D410" s="10">
        <v>1</v>
      </c>
      <c r="E410" s="11">
        <v>22</v>
      </c>
      <c r="F410" s="12">
        <v>0</v>
      </c>
      <c r="G410" s="66">
        <f t="shared" si="14"/>
        <v>0.91840277777777779</v>
      </c>
      <c r="H410" s="67" t="str">
        <f t="shared" si="13"/>
        <v>أقل من فدان</v>
      </c>
      <c r="I410" s="68"/>
    </row>
    <row r="411" spans="1:9" ht="20.25" x14ac:dyDescent="0.25">
      <c r="A411" s="7">
        <f>IF(C411="","",SUBTOTAL(3,$C$2:C411))</f>
        <v>410</v>
      </c>
      <c r="B411" s="8" t="s">
        <v>1356</v>
      </c>
      <c r="C411" s="9" t="s">
        <v>739</v>
      </c>
      <c r="D411" s="10">
        <v>15</v>
      </c>
      <c r="E411" s="11">
        <v>14</v>
      </c>
      <c r="F411" s="12">
        <v>3</v>
      </c>
      <c r="G411" s="66">
        <f t="shared" si="14"/>
        <v>3.609375</v>
      </c>
      <c r="H411" s="67" t="str">
        <f t="shared" si="13"/>
        <v>من 3 إلى أقل من 5 فدان</v>
      </c>
      <c r="I411" s="68"/>
    </row>
    <row r="412" spans="1:9" ht="20.25" x14ac:dyDescent="0.25">
      <c r="A412" s="7">
        <f>IF(C412="","",SUBTOTAL(3,$C$2:C412))</f>
        <v>411</v>
      </c>
      <c r="B412" s="8" t="s">
        <v>1357</v>
      </c>
      <c r="C412" s="9" t="s">
        <v>740</v>
      </c>
      <c r="D412" s="10">
        <v>0</v>
      </c>
      <c r="E412" s="11">
        <v>11</v>
      </c>
      <c r="F412" s="12">
        <v>0</v>
      </c>
      <c r="G412" s="66">
        <f t="shared" si="14"/>
        <v>0.45833333333333331</v>
      </c>
      <c r="H412" s="67" t="str">
        <f t="shared" si="13"/>
        <v>أقل من فدان</v>
      </c>
      <c r="I412" s="68"/>
    </row>
    <row r="413" spans="1:9" ht="20.25" x14ac:dyDescent="0.25">
      <c r="A413" s="7">
        <f>IF(C413="","",SUBTOTAL(3,$C$2:C413))</f>
        <v>412</v>
      </c>
      <c r="B413" s="8" t="s">
        <v>1358</v>
      </c>
      <c r="C413" s="9" t="s">
        <v>741</v>
      </c>
      <c r="D413" s="10">
        <v>8</v>
      </c>
      <c r="E413" s="11">
        <v>22</v>
      </c>
      <c r="F413" s="12">
        <v>1</v>
      </c>
      <c r="G413" s="66">
        <f t="shared" si="14"/>
        <v>1.9305555555555554</v>
      </c>
      <c r="H413" s="67" t="str">
        <f t="shared" si="13"/>
        <v>من 1 إلى أقل من 3 فدان</v>
      </c>
      <c r="I413" s="68"/>
    </row>
    <row r="414" spans="1:9" ht="20.25" x14ac:dyDescent="0.25">
      <c r="A414" s="7">
        <f>IF(C414="","",SUBTOTAL(3,$C$2:C414))</f>
        <v>413</v>
      </c>
      <c r="B414" s="8" t="s">
        <v>1359</v>
      </c>
      <c r="C414" s="9" t="s">
        <v>742</v>
      </c>
      <c r="D414" s="10">
        <v>8</v>
      </c>
      <c r="E414" s="11">
        <v>6</v>
      </c>
      <c r="F414" s="12">
        <v>1</v>
      </c>
      <c r="G414" s="66">
        <f t="shared" si="14"/>
        <v>1.2638888888888888</v>
      </c>
      <c r="H414" s="67" t="str">
        <f t="shared" si="13"/>
        <v>من 1 إلى أقل من 3 فدان</v>
      </c>
      <c r="I414" s="68"/>
    </row>
    <row r="415" spans="1:9" ht="20.25" x14ac:dyDescent="0.25">
      <c r="A415" s="7">
        <f>IF(C415="","",SUBTOTAL(3,$C$2:C415))</f>
        <v>414</v>
      </c>
      <c r="B415" s="8" t="s">
        <v>1360</v>
      </c>
      <c r="C415" s="9" t="s">
        <v>743</v>
      </c>
      <c r="D415" s="10">
        <v>19</v>
      </c>
      <c r="E415" s="11">
        <v>15</v>
      </c>
      <c r="F415" s="12">
        <v>0</v>
      </c>
      <c r="G415" s="66">
        <f t="shared" si="14"/>
        <v>0.65798611111111116</v>
      </c>
      <c r="H415" s="67" t="str">
        <f t="shared" si="13"/>
        <v>أقل من فدان</v>
      </c>
      <c r="I415" s="68"/>
    </row>
    <row r="416" spans="1:9" ht="20.25" x14ac:dyDescent="0.25">
      <c r="A416" s="7">
        <f>IF(C416="","",SUBTOTAL(3,$C$2:C416))</f>
        <v>415</v>
      </c>
      <c r="B416" s="8" t="s">
        <v>1361</v>
      </c>
      <c r="C416" s="9" t="s">
        <v>744</v>
      </c>
      <c r="D416" s="10">
        <v>12</v>
      </c>
      <c r="E416" s="11">
        <v>15</v>
      </c>
      <c r="F416" s="12">
        <v>3</v>
      </c>
      <c r="G416" s="66">
        <f t="shared" si="14"/>
        <v>3.6458333333333335</v>
      </c>
      <c r="H416" s="67" t="str">
        <f t="shared" si="13"/>
        <v>من 3 إلى أقل من 5 فدان</v>
      </c>
      <c r="I416" s="68"/>
    </row>
    <row r="417" spans="1:9" ht="20.25" x14ac:dyDescent="0.25">
      <c r="A417" s="7">
        <f>IF(C417="","",SUBTOTAL(3,$C$2:C417))</f>
        <v>416</v>
      </c>
      <c r="B417" s="8" t="s">
        <v>1362</v>
      </c>
      <c r="C417" s="9" t="s">
        <v>745</v>
      </c>
      <c r="D417" s="10">
        <v>10</v>
      </c>
      <c r="E417" s="11">
        <v>0</v>
      </c>
      <c r="F417" s="12">
        <v>1</v>
      </c>
      <c r="G417" s="66">
        <f t="shared" si="14"/>
        <v>1.0173611111111112</v>
      </c>
      <c r="H417" s="67" t="str">
        <f t="shared" si="13"/>
        <v>من 1 إلى أقل من 3 فدان</v>
      </c>
      <c r="I417" s="68"/>
    </row>
    <row r="418" spans="1:9" ht="20.25" x14ac:dyDescent="0.25">
      <c r="A418" s="7">
        <f>IF(C418="","",SUBTOTAL(3,$C$2:C418))</f>
        <v>417</v>
      </c>
      <c r="B418" s="8" t="s">
        <v>1363</v>
      </c>
      <c r="C418" s="9" t="s">
        <v>746</v>
      </c>
      <c r="D418" s="10">
        <v>3</v>
      </c>
      <c r="E418" s="11">
        <v>19</v>
      </c>
      <c r="F418" s="12">
        <v>0</v>
      </c>
      <c r="G418" s="66">
        <f t="shared" si="14"/>
        <v>0.796875</v>
      </c>
      <c r="H418" s="67" t="str">
        <f t="shared" si="13"/>
        <v>أقل من فدان</v>
      </c>
      <c r="I418" s="68"/>
    </row>
    <row r="419" spans="1:9" ht="20.25" x14ac:dyDescent="0.25">
      <c r="A419" s="7">
        <f>IF(C419="","",SUBTOTAL(3,$C$2:C419))</f>
        <v>418</v>
      </c>
      <c r="B419" s="8" t="s">
        <v>1364</v>
      </c>
      <c r="C419" s="9" t="s">
        <v>747</v>
      </c>
      <c r="D419" s="10">
        <v>13</v>
      </c>
      <c r="E419" s="11">
        <v>18</v>
      </c>
      <c r="F419" s="12">
        <v>1</v>
      </c>
      <c r="G419" s="66">
        <f t="shared" si="14"/>
        <v>1.7725694444444444</v>
      </c>
      <c r="H419" s="67" t="str">
        <f t="shared" si="13"/>
        <v>من 1 إلى أقل من 3 فدان</v>
      </c>
      <c r="I419" s="68"/>
    </row>
    <row r="420" spans="1:9" ht="20.25" x14ac:dyDescent="0.25">
      <c r="A420" s="7">
        <f>IF(C420="","",SUBTOTAL(3,$C$2:C420))</f>
        <v>419</v>
      </c>
      <c r="B420" s="8" t="s">
        <v>1365</v>
      </c>
      <c r="C420" s="9" t="s">
        <v>748</v>
      </c>
      <c r="D420" s="10">
        <v>7</v>
      </c>
      <c r="E420" s="11">
        <v>12</v>
      </c>
      <c r="F420" s="12">
        <v>0</v>
      </c>
      <c r="G420" s="66">
        <f t="shared" si="14"/>
        <v>0.51215277777777779</v>
      </c>
      <c r="H420" s="67" t="str">
        <f t="shared" si="13"/>
        <v>أقل من فدان</v>
      </c>
      <c r="I420" s="68"/>
    </row>
    <row r="421" spans="1:9" ht="20.25" x14ac:dyDescent="0.25">
      <c r="A421" s="7">
        <f>IF(C421="","",SUBTOTAL(3,$C$2:C421))</f>
        <v>420</v>
      </c>
      <c r="B421" s="8" t="s">
        <v>1366</v>
      </c>
      <c r="C421" s="9" t="s">
        <v>749</v>
      </c>
      <c r="D421" s="10">
        <v>22</v>
      </c>
      <c r="E421" s="11">
        <v>22</v>
      </c>
      <c r="F421" s="12">
        <v>0</v>
      </c>
      <c r="G421" s="66">
        <f t="shared" si="14"/>
        <v>0.95486111111111105</v>
      </c>
      <c r="H421" s="67" t="str">
        <f t="shared" si="13"/>
        <v>أقل من فدان</v>
      </c>
      <c r="I421" s="68"/>
    </row>
    <row r="422" spans="1:9" ht="20.25" x14ac:dyDescent="0.25">
      <c r="A422" s="7">
        <f>IF(C422="","",SUBTOTAL(3,$C$2:C422))</f>
        <v>421</v>
      </c>
      <c r="B422" s="8" t="s">
        <v>1367</v>
      </c>
      <c r="C422" s="9" t="s">
        <v>750</v>
      </c>
      <c r="D422" s="10">
        <v>0</v>
      </c>
      <c r="E422" s="11">
        <v>5</v>
      </c>
      <c r="F422" s="12">
        <v>1</v>
      </c>
      <c r="G422" s="66">
        <f t="shared" si="14"/>
        <v>1.2083333333333333</v>
      </c>
      <c r="H422" s="67" t="str">
        <f t="shared" si="13"/>
        <v>من 1 إلى أقل من 3 فدان</v>
      </c>
      <c r="I422" s="68"/>
    </row>
    <row r="423" spans="1:9" ht="20.25" x14ac:dyDescent="0.25">
      <c r="A423" s="7">
        <f>IF(C423="","",SUBTOTAL(3,$C$2:C423))</f>
        <v>422</v>
      </c>
      <c r="B423" s="8" t="s">
        <v>1368</v>
      </c>
      <c r="C423" s="9" t="s">
        <v>751</v>
      </c>
      <c r="D423" s="10">
        <v>7</v>
      </c>
      <c r="E423" s="11">
        <v>0</v>
      </c>
      <c r="F423" s="12">
        <v>2</v>
      </c>
      <c r="G423" s="66">
        <f t="shared" si="14"/>
        <v>2.0121527777777777</v>
      </c>
      <c r="H423" s="67" t="str">
        <f t="shared" si="13"/>
        <v>من 1 إلى أقل من 3 فدان</v>
      </c>
      <c r="I423" s="68"/>
    </row>
    <row r="424" spans="1:9" ht="20.25" x14ac:dyDescent="0.25">
      <c r="A424" s="7">
        <f>IF(C424="","",SUBTOTAL(3,$C$2:C424))</f>
        <v>423</v>
      </c>
      <c r="B424" s="8" t="s">
        <v>1369</v>
      </c>
      <c r="C424" s="9" t="s">
        <v>752</v>
      </c>
      <c r="D424" s="10">
        <v>14</v>
      </c>
      <c r="E424" s="11">
        <v>18</v>
      </c>
      <c r="F424" s="12">
        <v>0</v>
      </c>
      <c r="G424" s="66">
        <f t="shared" si="14"/>
        <v>0.77430555555555558</v>
      </c>
      <c r="H424" s="67" t="str">
        <f t="shared" si="13"/>
        <v>أقل من فدان</v>
      </c>
      <c r="I424" s="68"/>
    </row>
    <row r="425" spans="1:9" ht="20.25" x14ac:dyDescent="0.25">
      <c r="A425" s="7">
        <f>IF(C425="","",SUBTOTAL(3,$C$2:C425))</f>
        <v>424</v>
      </c>
      <c r="B425" s="8" t="s">
        <v>1370</v>
      </c>
      <c r="C425" s="9" t="s">
        <v>753</v>
      </c>
      <c r="D425" s="10">
        <v>16</v>
      </c>
      <c r="E425" s="11">
        <v>22</v>
      </c>
      <c r="F425" s="12">
        <v>5</v>
      </c>
      <c r="G425" s="66">
        <f t="shared" si="14"/>
        <v>5.9444444444444446</v>
      </c>
      <c r="H425" s="67" t="str">
        <f t="shared" si="13"/>
        <v>من 5 إلى أقل من 10 فدان</v>
      </c>
      <c r="I425" s="68"/>
    </row>
    <row r="426" spans="1:9" ht="20.25" x14ac:dyDescent="0.25">
      <c r="A426" s="7">
        <f>IF(C426="","",SUBTOTAL(3,$C$2:C426))</f>
        <v>425</v>
      </c>
      <c r="B426" s="8" t="s">
        <v>1371</v>
      </c>
      <c r="C426" s="9" t="s">
        <v>754</v>
      </c>
      <c r="D426" s="10">
        <v>21</v>
      </c>
      <c r="E426" s="11">
        <v>20</v>
      </c>
      <c r="F426" s="12">
        <v>4</v>
      </c>
      <c r="G426" s="66">
        <f t="shared" si="14"/>
        <v>4.8697916666666661</v>
      </c>
      <c r="H426" s="67" t="str">
        <f t="shared" si="13"/>
        <v>من 3 إلى أقل من 5 فدان</v>
      </c>
      <c r="I426" s="68"/>
    </row>
    <row r="427" spans="1:9" ht="20.25" x14ac:dyDescent="0.25">
      <c r="A427" s="7">
        <f>IF(C427="","",SUBTOTAL(3,$C$2:C427))</f>
        <v>426</v>
      </c>
      <c r="B427" s="8" t="s">
        <v>1372</v>
      </c>
      <c r="C427" s="9" t="s">
        <v>755</v>
      </c>
      <c r="D427" s="10">
        <v>8</v>
      </c>
      <c r="E427" s="11">
        <v>19</v>
      </c>
      <c r="F427" s="12">
        <v>1</v>
      </c>
      <c r="G427" s="66">
        <f t="shared" si="14"/>
        <v>1.8055555555555554</v>
      </c>
      <c r="H427" s="67" t="str">
        <f t="shared" si="13"/>
        <v>من 1 إلى أقل من 3 فدان</v>
      </c>
      <c r="I427" s="68"/>
    </row>
    <row r="428" spans="1:9" ht="20.25" x14ac:dyDescent="0.25">
      <c r="A428" s="7">
        <f>IF(C428="","",SUBTOTAL(3,$C$2:C428))</f>
        <v>427</v>
      </c>
      <c r="B428" s="8" t="s">
        <v>1373</v>
      </c>
      <c r="C428" s="9" t="s">
        <v>756</v>
      </c>
      <c r="D428" s="10">
        <v>0</v>
      </c>
      <c r="E428" s="11">
        <v>6</v>
      </c>
      <c r="F428" s="12">
        <v>2</v>
      </c>
      <c r="G428" s="66">
        <f t="shared" si="14"/>
        <v>2.25</v>
      </c>
      <c r="H428" s="67" t="str">
        <f t="shared" si="13"/>
        <v>من 1 إلى أقل من 3 فدان</v>
      </c>
      <c r="I428" s="68"/>
    </row>
    <row r="429" spans="1:9" ht="20.25" x14ac:dyDescent="0.25">
      <c r="A429" s="7">
        <f>IF(C429="","",SUBTOTAL(3,$C$2:C429))</f>
        <v>428</v>
      </c>
      <c r="B429" s="8" t="s">
        <v>1374</v>
      </c>
      <c r="C429" s="9" t="s">
        <v>757</v>
      </c>
      <c r="D429" s="10">
        <v>12</v>
      </c>
      <c r="E429" s="11">
        <v>18</v>
      </c>
      <c r="F429" s="12">
        <v>0</v>
      </c>
      <c r="G429" s="66">
        <f t="shared" si="14"/>
        <v>0.77083333333333337</v>
      </c>
      <c r="H429" s="67" t="str">
        <f t="shared" si="13"/>
        <v>أقل من فدان</v>
      </c>
      <c r="I429" s="68"/>
    </row>
    <row r="430" spans="1:9" ht="20.25" x14ac:dyDescent="0.25">
      <c r="A430" s="7">
        <f>IF(C430="","",SUBTOTAL(3,$C$2:C430))</f>
        <v>429</v>
      </c>
      <c r="B430" s="8" t="s">
        <v>1375</v>
      </c>
      <c r="C430" s="9" t="s">
        <v>758</v>
      </c>
      <c r="D430" s="10">
        <v>1</v>
      </c>
      <c r="E430" s="11">
        <v>1</v>
      </c>
      <c r="F430" s="12">
        <v>1</v>
      </c>
      <c r="G430" s="66">
        <f t="shared" si="14"/>
        <v>1.0434027777777779</v>
      </c>
      <c r="H430" s="67" t="str">
        <f t="shared" si="13"/>
        <v>من 1 إلى أقل من 3 فدان</v>
      </c>
      <c r="I430" s="68"/>
    </row>
    <row r="431" spans="1:9" ht="20.25" x14ac:dyDescent="0.25">
      <c r="A431" s="7">
        <f>IF(C431="","",SUBTOTAL(3,$C$2:C431))</f>
        <v>430</v>
      </c>
      <c r="B431" s="8" t="s">
        <v>1376</v>
      </c>
      <c r="C431" s="9" t="s">
        <v>759</v>
      </c>
      <c r="D431" s="10">
        <v>7</v>
      </c>
      <c r="E431" s="11">
        <v>3</v>
      </c>
      <c r="F431" s="12">
        <v>1</v>
      </c>
      <c r="G431" s="66">
        <f t="shared" si="14"/>
        <v>1.1371527777777777</v>
      </c>
      <c r="H431" s="67" t="str">
        <f t="shared" si="13"/>
        <v>من 1 إلى أقل من 3 فدان</v>
      </c>
      <c r="I431" s="68"/>
    </row>
    <row r="432" spans="1:9" ht="20.25" x14ac:dyDescent="0.25">
      <c r="A432" s="7">
        <f>IF(C432="","",SUBTOTAL(3,$C$2:C432))</f>
        <v>431</v>
      </c>
      <c r="B432" s="8" t="s">
        <v>1377</v>
      </c>
      <c r="C432" s="9" t="s">
        <v>760</v>
      </c>
      <c r="D432" s="10">
        <v>3</v>
      </c>
      <c r="E432" s="11">
        <v>23</v>
      </c>
      <c r="F432" s="12">
        <v>0</v>
      </c>
      <c r="G432" s="66">
        <f t="shared" si="14"/>
        <v>0.96354166666666674</v>
      </c>
      <c r="H432" s="67" t="str">
        <f t="shared" si="13"/>
        <v>أقل من فدان</v>
      </c>
      <c r="I432" s="68"/>
    </row>
    <row r="433" spans="1:9" ht="20.25" x14ac:dyDescent="0.25">
      <c r="A433" s="7">
        <f>IF(C433="","",SUBTOTAL(3,$C$2:C433))</f>
        <v>432</v>
      </c>
      <c r="B433" s="8" t="s">
        <v>1378</v>
      </c>
      <c r="C433" s="9" t="s">
        <v>761</v>
      </c>
      <c r="D433" s="10">
        <v>3</v>
      </c>
      <c r="E433" s="11">
        <v>20</v>
      </c>
      <c r="F433" s="12">
        <v>3</v>
      </c>
      <c r="G433" s="66">
        <f t="shared" si="14"/>
        <v>3.838541666666667</v>
      </c>
      <c r="H433" s="67" t="str">
        <f t="shared" si="13"/>
        <v>من 3 إلى أقل من 5 فدان</v>
      </c>
      <c r="I433" s="68"/>
    </row>
    <row r="434" spans="1:9" ht="20.25" x14ac:dyDescent="0.25">
      <c r="A434" s="7">
        <f>IF(C434="","",SUBTOTAL(3,$C$2:C434))</f>
        <v>433</v>
      </c>
      <c r="B434" s="8" t="s">
        <v>1379</v>
      </c>
      <c r="C434" s="9" t="s">
        <v>762</v>
      </c>
      <c r="D434" s="10">
        <v>12</v>
      </c>
      <c r="E434" s="11">
        <v>6</v>
      </c>
      <c r="F434" s="12">
        <v>1</v>
      </c>
      <c r="G434" s="66">
        <f t="shared" si="14"/>
        <v>1.2708333333333333</v>
      </c>
      <c r="H434" s="67" t="str">
        <f t="shared" si="13"/>
        <v>من 1 إلى أقل من 3 فدان</v>
      </c>
      <c r="I434" s="68"/>
    </row>
    <row r="435" spans="1:9" ht="20.25" x14ac:dyDescent="0.25">
      <c r="A435" s="7">
        <f>IF(C435="","",SUBTOTAL(3,$C$2:C435))</f>
        <v>434</v>
      </c>
      <c r="B435" s="8" t="s">
        <v>1380</v>
      </c>
      <c r="C435" s="9" t="s">
        <v>763</v>
      </c>
      <c r="D435" s="10">
        <v>7</v>
      </c>
      <c r="E435" s="11">
        <v>6</v>
      </c>
      <c r="F435" s="12">
        <v>3</v>
      </c>
      <c r="G435" s="66">
        <f t="shared" si="14"/>
        <v>3.2621527777777777</v>
      </c>
      <c r="H435" s="67" t="str">
        <f t="shared" si="13"/>
        <v>من 3 إلى أقل من 5 فدان</v>
      </c>
      <c r="I435" s="68"/>
    </row>
    <row r="436" spans="1:9" ht="20.25" x14ac:dyDescent="0.25">
      <c r="A436" s="7">
        <f>IF(C436="","",SUBTOTAL(3,$C$2:C436))</f>
        <v>435</v>
      </c>
      <c r="B436" s="8" t="s">
        <v>1381</v>
      </c>
      <c r="C436" s="9" t="s">
        <v>764</v>
      </c>
      <c r="D436" s="10">
        <v>9</v>
      </c>
      <c r="E436" s="11">
        <v>3</v>
      </c>
      <c r="F436" s="12">
        <v>1</v>
      </c>
      <c r="G436" s="66">
        <f t="shared" si="14"/>
        <v>1.140625</v>
      </c>
      <c r="H436" s="67" t="str">
        <f t="shared" si="13"/>
        <v>من 1 إلى أقل من 3 فدان</v>
      </c>
      <c r="I436" s="68"/>
    </row>
    <row r="437" spans="1:9" ht="20.25" x14ac:dyDescent="0.25">
      <c r="A437" s="7">
        <f>IF(C437="","",SUBTOTAL(3,$C$2:C437))</f>
        <v>436</v>
      </c>
      <c r="B437" s="8" t="s">
        <v>1382</v>
      </c>
      <c r="C437" s="9" t="s">
        <v>765</v>
      </c>
      <c r="D437" s="10">
        <v>0</v>
      </c>
      <c r="E437" s="11">
        <v>5</v>
      </c>
      <c r="F437" s="12">
        <v>1</v>
      </c>
      <c r="G437" s="66">
        <f t="shared" si="14"/>
        <v>1.2083333333333333</v>
      </c>
      <c r="H437" s="67" t="str">
        <f t="shared" si="13"/>
        <v>من 1 إلى أقل من 3 فدان</v>
      </c>
      <c r="I437" s="68"/>
    </row>
    <row r="438" spans="1:9" ht="20.25" x14ac:dyDescent="0.25">
      <c r="A438" s="7">
        <f>IF(C438="","",SUBTOTAL(3,$C$2:C438))</f>
        <v>437</v>
      </c>
      <c r="B438" s="8" t="s">
        <v>1383</v>
      </c>
      <c r="C438" s="9" t="s">
        <v>766</v>
      </c>
      <c r="D438" s="10">
        <v>0</v>
      </c>
      <c r="E438" s="11">
        <v>11</v>
      </c>
      <c r="F438" s="12">
        <v>0</v>
      </c>
      <c r="G438" s="66">
        <f t="shared" si="14"/>
        <v>0.45833333333333331</v>
      </c>
      <c r="H438" s="67" t="str">
        <f t="shared" si="13"/>
        <v>أقل من فدان</v>
      </c>
      <c r="I438" s="68"/>
    </row>
    <row r="439" spans="1:9" ht="20.25" x14ac:dyDescent="0.25">
      <c r="A439" s="7">
        <f>IF(C439="","",SUBTOTAL(3,$C$2:C439))</f>
        <v>438</v>
      </c>
      <c r="B439" s="8" t="s">
        <v>1384</v>
      </c>
      <c r="C439" s="9" t="s">
        <v>767</v>
      </c>
      <c r="D439" s="10">
        <v>14</v>
      </c>
      <c r="E439" s="11">
        <v>11</v>
      </c>
      <c r="F439" s="12">
        <v>0</v>
      </c>
      <c r="G439" s="66">
        <f t="shared" si="14"/>
        <v>0.4826388888888889</v>
      </c>
      <c r="H439" s="67" t="str">
        <f t="shared" si="13"/>
        <v>أقل من فدان</v>
      </c>
      <c r="I439" s="68"/>
    </row>
    <row r="440" spans="1:9" ht="20.25" x14ac:dyDescent="0.25">
      <c r="A440" s="7">
        <f>IF(C440="","",SUBTOTAL(3,$C$2:C440))</f>
        <v>439</v>
      </c>
      <c r="B440" s="8" t="s">
        <v>1385</v>
      </c>
      <c r="C440" s="9" t="s">
        <v>768</v>
      </c>
      <c r="D440" s="10">
        <v>15</v>
      </c>
      <c r="E440" s="11">
        <v>14</v>
      </c>
      <c r="F440" s="12">
        <v>1</v>
      </c>
      <c r="G440" s="66">
        <f t="shared" si="14"/>
        <v>1.6093750000000002</v>
      </c>
      <c r="H440" s="67" t="str">
        <f t="shared" si="13"/>
        <v>من 1 إلى أقل من 3 فدان</v>
      </c>
      <c r="I440" s="68"/>
    </row>
    <row r="441" spans="1:9" ht="20.25" x14ac:dyDescent="0.25">
      <c r="A441" s="7">
        <f>IF(C441="","",SUBTOTAL(3,$C$2:C441))</f>
        <v>440</v>
      </c>
      <c r="B441" s="8" t="s">
        <v>1386</v>
      </c>
      <c r="C441" s="9" t="s">
        <v>769</v>
      </c>
      <c r="D441" s="10">
        <v>9</v>
      </c>
      <c r="E441" s="11">
        <v>13</v>
      </c>
      <c r="F441" s="12">
        <v>0</v>
      </c>
      <c r="G441" s="66">
        <f t="shared" si="14"/>
        <v>0.55729166666666663</v>
      </c>
      <c r="H441" s="67" t="str">
        <f t="shared" si="13"/>
        <v>أقل من فدان</v>
      </c>
      <c r="I441" s="68"/>
    </row>
    <row r="442" spans="1:9" ht="20.25" x14ac:dyDescent="0.25">
      <c r="A442" s="7">
        <f>IF(C442="","",SUBTOTAL(3,$C$2:C442))</f>
        <v>441</v>
      </c>
      <c r="B442" s="8" t="s">
        <v>1387</v>
      </c>
      <c r="C442" s="9" t="s">
        <v>770</v>
      </c>
      <c r="D442" s="10">
        <v>21</v>
      </c>
      <c r="E442" s="11">
        <v>4</v>
      </c>
      <c r="F442" s="12">
        <v>3</v>
      </c>
      <c r="G442" s="66">
        <f t="shared" si="14"/>
        <v>3.203125</v>
      </c>
      <c r="H442" s="67" t="str">
        <f t="shared" si="13"/>
        <v>من 3 إلى أقل من 5 فدان</v>
      </c>
      <c r="I442" s="68"/>
    </row>
    <row r="443" spans="1:9" ht="20.25" x14ac:dyDescent="0.25">
      <c r="A443" s="7">
        <f>IF(C443="","",SUBTOTAL(3,$C$2:C443))</f>
        <v>442</v>
      </c>
      <c r="B443" s="8" t="s">
        <v>1388</v>
      </c>
      <c r="C443" s="9" t="s">
        <v>771</v>
      </c>
      <c r="D443" s="10">
        <v>14</v>
      </c>
      <c r="E443" s="11">
        <v>20</v>
      </c>
      <c r="F443" s="12">
        <v>0</v>
      </c>
      <c r="G443" s="66">
        <f t="shared" si="14"/>
        <v>0.85763888888888895</v>
      </c>
      <c r="H443" s="67" t="str">
        <f t="shared" si="13"/>
        <v>أقل من فدان</v>
      </c>
      <c r="I443" s="68"/>
    </row>
    <row r="444" spans="1:9" ht="20.25" x14ac:dyDescent="0.25">
      <c r="A444" s="7">
        <f>IF(C444="","",SUBTOTAL(3,$C$2:C444))</f>
        <v>443</v>
      </c>
      <c r="B444" s="8" t="s">
        <v>1389</v>
      </c>
      <c r="C444" s="9" t="s">
        <v>772</v>
      </c>
      <c r="D444" s="10">
        <v>14</v>
      </c>
      <c r="E444" s="11">
        <v>18</v>
      </c>
      <c r="F444" s="12">
        <v>0</v>
      </c>
      <c r="G444" s="66">
        <f t="shared" si="14"/>
        <v>0.77430555555555558</v>
      </c>
      <c r="H444" s="67" t="str">
        <f t="shared" si="13"/>
        <v>أقل من فدان</v>
      </c>
      <c r="I444" s="68"/>
    </row>
    <row r="445" spans="1:9" ht="20.25" x14ac:dyDescent="0.25">
      <c r="A445" s="7">
        <f>IF(C445="","",SUBTOTAL(3,$C$2:C445))</f>
        <v>444</v>
      </c>
      <c r="B445" s="8" t="s">
        <v>1390</v>
      </c>
      <c r="C445" s="9" t="s">
        <v>773</v>
      </c>
      <c r="D445" s="10">
        <v>18</v>
      </c>
      <c r="E445" s="11">
        <v>1</v>
      </c>
      <c r="F445" s="12">
        <v>4</v>
      </c>
      <c r="G445" s="66">
        <f t="shared" si="14"/>
        <v>4.072916666666667</v>
      </c>
      <c r="H445" s="67" t="str">
        <f t="shared" si="13"/>
        <v>من 3 إلى أقل من 5 فدان</v>
      </c>
      <c r="I445" s="68"/>
    </row>
    <row r="446" spans="1:9" ht="20.25" x14ac:dyDescent="0.25">
      <c r="A446" s="7">
        <f>IF(C446="","",SUBTOTAL(3,$C$2:C446))</f>
        <v>445</v>
      </c>
      <c r="B446" s="8" t="s">
        <v>1391</v>
      </c>
      <c r="C446" s="9" t="s">
        <v>774</v>
      </c>
      <c r="D446" s="10">
        <v>15</v>
      </c>
      <c r="E446" s="11">
        <v>14</v>
      </c>
      <c r="F446" s="12">
        <v>0</v>
      </c>
      <c r="G446" s="66">
        <f t="shared" si="14"/>
        <v>0.609375</v>
      </c>
      <c r="H446" s="67" t="str">
        <f t="shared" si="13"/>
        <v>أقل من فدان</v>
      </c>
      <c r="I446" s="68"/>
    </row>
    <row r="447" spans="1:9" ht="20.25" x14ac:dyDescent="0.25">
      <c r="A447" s="7">
        <f>IF(C447="","",SUBTOTAL(3,$C$2:C447))</f>
        <v>446</v>
      </c>
      <c r="B447" s="8" t="s">
        <v>1392</v>
      </c>
      <c r="C447" s="9" t="s">
        <v>775</v>
      </c>
      <c r="D447" s="10">
        <v>12</v>
      </c>
      <c r="E447" s="11">
        <v>23</v>
      </c>
      <c r="F447" s="12">
        <v>1</v>
      </c>
      <c r="G447" s="66">
        <f t="shared" si="14"/>
        <v>1.9791666666666667</v>
      </c>
      <c r="H447" s="67" t="str">
        <f t="shared" si="13"/>
        <v>من 1 إلى أقل من 3 فدان</v>
      </c>
      <c r="I447" s="68"/>
    </row>
    <row r="448" spans="1:9" ht="20.25" x14ac:dyDescent="0.25">
      <c r="A448" s="7">
        <f>IF(C448="","",SUBTOTAL(3,$C$2:C448))</f>
        <v>447</v>
      </c>
      <c r="B448" s="8" t="s">
        <v>1393</v>
      </c>
      <c r="C448" s="9" t="s">
        <v>776</v>
      </c>
      <c r="D448" s="10">
        <v>10</v>
      </c>
      <c r="E448" s="11">
        <v>11</v>
      </c>
      <c r="F448" s="12">
        <v>1</v>
      </c>
      <c r="G448" s="66">
        <f t="shared" si="14"/>
        <v>1.4756944444444444</v>
      </c>
      <c r="H448" s="67" t="str">
        <f t="shared" si="13"/>
        <v>من 1 إلى أقل من 3 فدان</v>
      </c>
      <c r="I448" s="68"/>
    </row>
    <row r="449" spans="1:9" ht="20.25" x14ac:dyDescent="0.25">
      <c r="A449" s="7">
        <f>IF(C449="","",SUBTOTAL(3,$C$2:C449))</f>
        <v>448</v>
      </c>
      <c r="B449" s="8" t="s">
        <v>1394</v>
      </c>
      <c r="C449" s="9" t="s">
        <v>777</v>
      </c>
      <c r="D449" s="10">
        <v>16</v>
      </c>
      <c r="E449" s="11">
        <v>3</v>
      </c>
      <c r="F449" s="12">
        <v>1</v>
      </c>
      <c r="G449" s="66">
        <f t="shared" si="14"/>
        <v>1.1527777777777777</v>
      </c>
      <c r="H449" s="67" t="str">
        <f t="shared" si="13"/>
        <v>من 1 إلى أقل من 3 فدان</v>
      </c>
      <c r="I449" s="68"/>
    </row>
    <row r="450" spans="1:9" ht="20.25" x14ac:dyDescent="0.25">
      <c r="A450" s="7">
        <f>IF(C450="","",SUBTOTAL(3,$C$2:C450))</f>
        <v>449</v>
      </c>
      <c r="B450" s="8" t="s">
        <v>1395</v>
      </c>
      <c r="C450" s="9" t="s">
        <v>778</v>
      </c>
      <c r="D450" s="10">
        <v>13</v>
      </c>
      <c r="E450" s="11">
        <v>17</v>
      </c>
      <c r="F450" s="12">
        <v>1</v>
      </c>
      <c r="G450" s="66">
        <f t="shared" si="14"/>
        <v>1.7309027777777779</v>
      </c>
      <c r="H450" s="67" t="str">
        <f t="shared" ref="H450:H513" si="15">IF(G450=0,"00",IF(G450="x","x",
IF(G450&lt;1,"أقل من فدان",
IF(G450&lt;3,"من 1 إلى أقل من 3 فدان",
IF(G450&lt;5,"من 3 إلى أقل من 5 فدان",
IF(G450&lt;10,"من 5 إلى أقل من 10 فدان",
IF(G450&lt;20,"من 10 إلى أقل من 20 فدان",
IF(G450&lt;=25,"من 20 إلى 25 فدان","أكثر من 25 فدان"))))))
))</f>
        <v>من 1 إلى أقل من 3 فدان</v>
      </c>
      <c r="I450" s="68"/>
    </row>
    <row r="451" spans="1:9" ht="20.25" x14ac:dyDescent="0.25">
      <c r="A451" s="7">
        <f>IF(C451="","",SUBTOTAL(3,$C$2:C451))</f>
        <v>450</v>
      </c>
      <c r="B451" s="8" t="s">
        <v>1396</v>
      </c>
      <c r="C451" s="9" t="s">
        <v>779</v>
      </c>
      <c r="D451" s="10">
        <v>1</v>
      </c>
      <c r="E451" s="11">
        <v>7</v>
      </c>
      <c r="F451" s="12">
        <v>1</v>
      </c>
      <c r="G451" s="66">
        <f t="shared" ref="G451:G514" si="16">IF(AND(ISNUMBER(D451), ISNUMBER(E451), ISNUMBER(F451)), F451 + E451/24 + D451/576, "x")</f>
        <v>1.2934027777777779</v>
      </c>
      <c r="H451" s="67" t="str">
        <f t="shared" si="15"/>
        <v>من 1 إلى أقل من 3 فدان</v>
      </c>
      <c r="I451" s="68"/>
    </row>
    <row r="452" spans="1:9" ht="20.25" x14ac:dyDescent="0.25">
      <c r="A452" s="7">
        <f>IF(C452="","",SUBTOTAL(3,$C$2:C452))</f>
        <v>451</v>
      </c>
      <c r="B452" s="8" t="s">
        <v>1397</v>
      </c>
      <c r="C452" s="9" t="s">
        <v>780</v>
      </c>
      <c r="D452" s="10">
        <v>2</v>
      </c>
      <c r="E452" s="11">
        <v>12</v>
      </c>
      <c r="F452" s="12">
        <v>4</v>
      </c>
      <c r="G452" s="66">
        <f t="shared" si="16"/>
        <v>4.5034722222222223</v>
      </c>
      <c r="H452" s="67" t="str">
        <f t="shared" si="15"/>
        <v>من 3 إلى أقل من 5 فدان</v>
      </c>
      <c r="I452" s="68"/>
    </row>
    <row r="453" spans="1:9" ht="20.25" x14ac:dyDescent="0.25">
      <c r="A453" s="7">
        <f>IF(C453="","",SUBTOTAL(3,$C$2:C453))</f>
        <v>452</v>
      </c>
      <c r="B453" s="8" t="s">
        <v>1398</v>
      </c>
      <c r="C453" s="9" t="s">
        <v>781</v>
      </c>
      <c r="D453" s="10">
        <v>13</v>
      </c>
      <c r="E453" s="11">
        <v>22</v>
      </c>
      <c r="F453" s="12">
        <v>1</v>
      </c>
      <c r="G453" s="66">
        <f t="shared" si="16"/>
        <v>1.9392361111111109</v>
      </c>
      <c r="H453" s="67" t="str">
        <f t="shared" si="15"/>
        <v>من 1 إلى أقل من 3 فدان</v>
      </c>
      <c r="I453" s="68"/>
    </row>
    <row r="454" spans="1:9" ht="20.25" x14ac:dyDescent="0.25">
      <c r="A454" s="7">
        <f>IF(C454="","",SUBTOTAL(3,$C$2:C454))</f>
        <v>453</v>
      </c>
      <c r="B454" s="8" t="s">
        <v>1399</v>
      </c>
      <c r="C454" s="9" t="s">
        <v>782</v>
      </c>
      <c r="D454" s="10">
        <v>6</v>
      </c>
      <c r="E454" s="11">
        <v>4</v>
      </c>
      <c r="F454" s="12">
        <v>0</v>
      </c>
      <c r="G454" s="66">
        <f t="shared" si="16"/>
        <v>0.17708333333333331</v>
      </c>
      <c r="H454" s="67" t="str">
        <f t="shared" si="15"/>
        <v>أقل من فدان</v>
      </c>
      <c r="I454" s="68"/>
    </row>
    <row r="455" spans="1:9" ht="20.25" x14ac:dyDescent="0.25">
      <c r="A455" s="7">
        <f>IF(C455="","",SUBTOTAL(3,$C$2:C455))</f>
        <v>454</v>
      </c>
      <c r="B455" s="8" t="s">
        <v>1400</v>
      </c>
      <c r="C455" s="9" t="s">
        <v>783</v>
      </c>
      <c r="D455" s="10">
        <v>21</v>
      </c>
      <c r="E455" s="11">
        <v>3</v>
      </c>
      <c r="F455" s="12">
        <v>1</v>
      </c>
      <c r="G455" s="66">
        <f t="shared" si="16"/>
        <v>1.1614583333333333</v>
      </c>
      <c r="H455" s="67" t="str">
        <f t="shared" si="15"/>
        <v>من 1 إلى أقل من 3 فدان</v>
      </c>
      <c r="I455" s="68"/>
    </row>
    <row r="456" spans="1:9" ht="20.25" x14ac:dyDescent="0.25">
      <c r="A456" s="7">
        <f>IF(C456="","",SUBTOTAL(3,$C$2:C456))</f>
        <v>455</v>
      </c>
      <c r="B456" s="8" t="s">
        <v>1401</v>
      </c>
      <c r="C456" s="9" t="s">
        <v>784</v>
      </c>
      <c r="D456" s="10">
        <v>19</v>
      </c>
      <c r="E456" s="11">
        <v>13</v>
      </c>
      <c r="F456" s="12">
        <v>4</v>
      </c>
      <c r="G456" s="66">
        <f t="shared" si="16"/>
        <v>4.5746527777777777</v>
      </c>
      <c r="H456" s="67" t="str">
        <f t="shared" si="15"/>
        <v>من 3 إلى أقل من 5 فدان</v>
      </c>
      <c r="I456" s="68"/>
    </row>
    <row r="457" spans="1:9" ht="20.25" x14ac:dyDescent="0.25">
      <c r="A457" s="7">
        <f>IF(C457="","",SUBTOTAL(3,$C$2:C457))</f>
        <v>456</v>
      </c>
      <c r="B457" s="8" t="s">
        <v>1402</v>
      </c>
      <c r="C457" s="9" t="s">
        <v>785</v>
      </c>
      <c r="D457" s="10">
        <v>10</v>
      </c>
      <c r="E457" s="11">
        <v>12</v>
      </c>
      <c r="F457" s="12">
        <v>1</v>
      </c>
      <c r="G457" s="66">
        <f t="shared" si="16"/>
        <v>1.5173611111111112</v>
      </c>
      <c r="H457" s="67" t="str">
        <f t="shared" si="15"/>
        <v>من 1 إلى أقل من 3 فدان</v>
      </c>
      <c r="I457" s="68"/>
    </row>
    <row r="458" spans="1:9" ht="20.25" x14ac:dyDescent="0.25">
      <c r="A458" s="7">
        <f>IF(C458="","",SUBTOTAL(3,$C$2:C458))</f>
        <v>457</v>
      </c>
      <c r="B458" s="8" t="s">
        <v>1403</v>
      </c>
      <c r="C458" s="9" t="s">
        <v>786</v>
      </c>
      <c r="D458" s="10">
        <v>7</v>
      </c>
      <c r="E458" s="11">
        <v>6</v>
      </c>
      <c r="F458" s="12">
        <v>1</v>
      </c>
      <c r="G458" s="66">
        <f t="shared" si="16"/>
        <v>1.2621527777777777</v>
      </c>
      <c r="H458" s="67" t="str">
        <f t="shared" si="15"/>
        <v>من 1 إلى أقل من 3 فدان</v>
      </c>
      <c r="I458" s="68"/>
    </row>
    <row r="459" spans="1:9" ht="20.25" x14ac:dyDescent="0.25">
      <c r="A459" s="7">
        <f>IF(C459="","",SUBTOTAL(3,$C$2:C459))</f>
        <v>458</v>
      </c>
      <c r="B459" s="8" t="s">
        <v>1404</v>
      </c>
      <c r="C459" s="9" t="s">
        <v>787</v>
      </c>
      <c r="D459" s="10">
        <v>0</v>
      </c>
      <c r="E459" s="11">
        <v>19</v>
      </c>
      <c r="F459" s="12">
        <v>1</v>
      </c>
      <c r="G459" s="66">
        <f t="shared" si="16"/>
        <v>1.7916666666666665</v>
      </c>
      <c r="H459" s="67" t="str">
        <f t="shared" si="15"/>
        <v>من 1 إلى أقل من 3 فدان</v>
      </c>
      <c r="I459" s="68"/>
    </row>
    <row r="460" spans="1:9" ht="20.25" x14ac:dyDescent="0.25">
      <c r="A460" s="7">
        <f>IF(C460="","",SUBTOTAL(3,$C$2:C460))</f>
        <v>459</v>
      </c>
      <c r="B460" s="8" t="s">
        <v>1405</v>
      </c>
      <c r="C460" s="9" t="s">
        <v>788</v>
      </c>
      <c r="D460" s="10">
        <v>0</v>
      </c>
      <c r="E460" s="11">
        <v>0</v>
      </c>
      <c r="F460" s="12">
        <v>2</v>
      </c>
      <c r="G460" s="66">
        <f t="shared" si="16"/>
        <v>2</v>
      </c>
      <c r="H460" s="67" t="str">
        <f t="shared" si="15"/>
        <v>من 1 إلى أقل من 3 فدان</v>
      </c>
      <c r="I460" s="68"/>
    </row>
    <row r="461" spans="1:9" ht="20.25" x14ac:dyDescent="0.25">
      <c r="A461" s="7">
        <f>IF(C461="","",SUBTOTAL(3,$C$2:C461))</f>
        <v>460</v>
      </c>
      <c r="B461" s="8" t="s">
        <v>1406</v>
      </c>
      <c r="C461" s="9" t="s">
        <v>789</v>
      </c>
      <c r="D461" s="10">
        <v>0</v>
      </c>
      <c r="E461" s="11">
        <v>22</v>
      </c>
      <c r="F461" s="12">
        <v>0</v>
      </c>
      <c r="G461" s="66">
        <f t="shared" si="16"/>
        <v>0.91666666666666663</v>
      </c>
      <c r="H461" s="67" t="str">
        <f t="shared" si="15"/>
        <v>أقل من فدان</v>
      </c>
      <c r="I461" s="68"/>
    </row>
    <row r="462" spans="1:9" ht="20.25" x14ac:dyDescent="0.25">
      <c r="A462" s="7">
        <f>IF(C462="","",SUBTOTAL(3,$C$2:C462))</f>
        <v>461</v>
      </c>
      <c r="B462" s="8" t="s">
        <v>1407</v>
      </c>
      <c r="C462" s="9" t="s">
        <v>790</v>
      </c>
      <c r="D462" s="10">
        <v>0</v>
      </c>
      <c r="E462" s="11">
        <v>23</v>
      </c>
      <c r="F462" s="12">
        <v>1</v>
      </c>
      <c r="G462" s="66">
        <f t="shared" si="16"/>
        <v>1.9583333333333335</v>
      </c>
      <c r="H462" s="67" t="str">
        <f t="shared" si="15"/>
        <v>من 1 إلى أقل من 3 فدان</v>
      </c>
      <c r="I462" s="68"/>
    </row>
    <row r="463" spans="1:9" ht="20.25" x14ac:dyDescent="0.25">
      <c r="A463" s="7">
        <f>IF(C463="","",SUBTOTAL(3,$C$2:C463))</f>
        <v>462</v>
      </c>
      <c r="B463" s="8" t="s">
        <v>1408</v>
      </c>
      <c r="C463" s="9" t="s">
        <v>791</v>
      </c>
      <c r="D463" s="10">
        <v>0</v>
      </c>
      <c r="E463" s="11">
        <v>18</v>
      </c>
      <c r="F463" s="12">
        <v>0</v>
      </c>
      <c r="G463" s="66">
        <f t="shared" si="16"/>
        <v>0.75</v>
      </c>
      <c r="H463" s="67" t="str">
        <f t="shared" si="15"/>
        <v>أقل من فدان</v>
      </c>
      <c r="I463" s="68"/>
    </row>
    <row r="464" spans="1:9" ht="20.25" x14ac:dyDescent="0.25">
      <c r="A464" s="7">
        <f>IF(C464="","",SUBTOTAL(3,$C$2:C464))</f>
        <v>463</v>
      </c>
      <c r="B464" s="8" t="s">
        <v>1409</v>
      </c>
      <c r="C464" s="9" t="s">
        <v>792</v>
      </c>
      <c r="D464" s="10">
        <v>10</v>
      </c>
      <c r="E464" s="11">
        <v>23</v>
      </c>
      <c r="F464" s="12">
        <v>0</v>
      </c>
      <c r="G464" s="66">
        <f t="shared" si="16"/>
        <v>0.97569444444444453</v>
      </c>
      <c r="H464" s="67" t="str">
        <f t="shared" si="15"/>
        <v>أقل من فدان</v>
      </c>
      <c r="I464" s="68"/>
    </row>
    <row r="465" spans="1:9" ht="20.25" x14ac:dyDescent="0.25">
      <c r="A465" s="7">
        <f>IF(C465="","",SUBTOTAL(3,$C$2:C465))</f>
        <v>464</v>
      </c>
      <c r="B465" s="8" t="s">
        <v>1410</v>
      </c>
      <c r="C465" s="9" t="s">
        <v>793</v>
      </c>
      <c r="D465" s="10">
        <v>20</v>
      </c>
      <c r="E465" s="11">
        <v>6</v>
      </c>
      <c r="F465" s="12">
        <v>9</v>
      </c>
      <c r="G465" s="66">
        <f t="shared" si="16"/>
        <v>9.2847222222222214</v>
      </c>
      <c r="H465" s="67" t="str">
        <f t="shared" si="15"/>
        <v>من 5 إلى أقل من 10 فدان</v>
      </c>
      <c r="I465" s="68"/>
    </row>
    <row r="466" spans="1:9" ht="20.25" x14ac:dyDescent="0.25">
      <c r="A466" s="7">
        <f>IF(C466="","",SUBTOTAL(3,$C$2:C466))</f>
        <v>465</v>
      </c>
      <c r="B466" s="8" t="s">
        <v>1411</v>
      </c>
      <c r="C466" s="9" t="s">
        <v>794</v>
      </c>
      <c r="D466" s="10">
        <v>0</v>
      </c>
      <c r="E466" s="11">
        <v>10</v>
      </c>
      <c r="F466" s="12">
        <v>0</v>
      </c>
      <c r="G466" s="66">
        <f t="shared" si="16"/>
        <v>0.41666666666666669</v>
      </c>
      <c r="H466" s="67" t="str">
        <f t="shared" si="15"/>
        <v>أقل من فدان</v>
      </c>
      <c r="I466" s="68"/>
    </row>
    <row r="467" spans="1:9" ht="20.25" x14ac:dyDescent="0.25">
      <c r="A467" s="7">
        <f>IF(C467="","",SUBTOTAL(3,$C$2:C467))</f>
        <v>466</v>
      </c>
      <c r="B467" s="8" t="s">
        <v>1412</v>
      </c>
      <c r="C467" s="9" t="s">
        <v>795</v>
      </c>
      <c r="D467" s="10">
        <v>2</v>
      </c>
      <c r="E467" s="11">
        <v>18</v>
      </c>
      <c r="F467" s="12">
        <v>1</v>
      </c>
      <c r="G467" s="66">
        <f t="shared" si="16"/>
        <v>1.7534722222222223</v>
      </c>
      <c r="H467" s="67" t="str">
        <f t="shared" si="15"/>
        <v>من 1 إلى أقل من 3 فدان</v>
      </c>
      <c r="I467" s="68"/>
    </row>
    <row r="468" spans="1:9" ht="20.25" x14ac:dyDescent="0.25">
      <c r="A468" s="7">
        <f>IF(C468="","",SUBTOTAL(3,$C$2:C468))</f>
        <v>467</v>
      </c>
      <c r="B468" s="8" t="s">
        <v>1413</v>
      </c>
      <c r="C468" s="9" t="s">
        <v>796</v>
      </c>
      <c r="D468" s="10">
        <v>6</v>
      </c>
      <c r="E468" s="11">
        <v>6</v>
      </c>
      <c r="F468" s="12">
        <v>1</v>
      </c>
      <c r="G468" s="66">
        <f t="shared" si="16"/>
        <v>1.2604166666666667</v>
      </c>
      <c r="H468" s="67" t="str">
        <f t="shared" si="15"/>
        <v>من 1 إلى أقل من 3 فدان</v>
      </c>
      <c r="I468" s="68"/>
    </row>
    <row r="469" spans="1:9" ht="20.25" x14ac:dyDescent="0.25">
      <c r="A469" s="7">
        <f>IF(C469="","",SUBTOTAL(3,$C$2:C469))</f>
        <v>468</v>
      </c>
      <c r="B469" s="8" t="s">
        <v>1414</v>
      </c>
      <c r="C469" s="9" t="s">
        <v>797</v>
      </c>
      <c r="D469" s="10">
        <v>4</v>
      </c>
      <c r="E469" s="11">
        <v>8</v>
      </c>
      <c r="F469" s="12">
        <v>1</v>
      </c>
      <c r="G469" s="66">
        <f t="shared" si="16"/>
        <v>1.3402777777777777</v>
      </c>
      <c r="H469" s="67" t="str">
        <f t="shared" si="15"/>
        <v>من 1 إلى أقل من 3 فدان</v>
      </c>
      <c r="I469" s="68"/>
    </row>
    <row r="470" spans="1:9" ht="20.25" x14ac:dyDescent="0.25">
      <c r="A470" s="7">
        <f>IF(C470="","",SUBTOTAL(3,$C$2:C470))</f>
        <v>469</v>
      </c>
      <c r="B470" s="8" t="s">
        <v>1415</v>
      </c>
      <c r="C470" s="9" t="s">
        <v>798</v>
      </c>
      <c r="D470" s="10">
        <v>21</v>
      </c>
      <c r="E470" s="11">
        <v>14</v>
      </c>
      <c r="F470" s="12">
        <v>1</v>
      </c>
      <c r="G470" s="66">
        <f t="shared" si="16"/>
        <v>1.6197916666666667</v>
      </c>
      <c r="H470" s="67" t="str">
        <f t="shared" si="15"/>
        <v>من 1 إلى أقل من 3 فدان</v>
      </c>
      <c r="I470" s="68"/>
    </row>
    <row r="471" spans="1:9" ht="20.25" x14ac:dyDescent="0.25">
      <c r="A471" s="7">
        <f>IF(C471="","",SUBTOTAL(3,$C$2:C471))</f>
        <v>470</v>
      </c>
      <c r="B471" s="8" t="s">
        <v>1416</v>
      </c>
      <c r="C471" s="9" t="s">
        <v>799</v>
      </c>
      <c r="D471" s="10">
        <v>13</v>
      </c>
      <c r="E471" s="11">
        <v>20</v>
      </c>
      <c r="F471" s="12">
        <v>3</v>
      </c>
      <c r="G471" s="66">
        <f t="shared" si="16"/>
        <v>3.8559027777777781</v>
      </c>
      <c r="H471" s="67" t="str">
        <f t="shared" si="15"/>
        <v>من 3 إلى أقل من 5 فدان</v>
      </c>
      <c r="I471" s="68"/>
    </row>
    <row r="472" spans="1:9" ht="20.25" x14ac:dyDescent="0.25">
      <c r="A472" s="7">
        <f>IF(C472="","",SUBTOTAL(3,$C$2:C472))</f>
        <v>471</v>
      </c>
      <c r="B472" s="8" t="s">
        <v>1417</v>
      </c>
      <c r="C472" s="9" t="s">
        <v>800</v>
      </c>
      <c r="D472" s="10">
        <v>10</v>
      </c>
      <c r="E472" s="11">
        <v>17</v>
      </c>
      <c r="F472" s="12">
        <v>0</v>
      </c>
      <c r="G472" s="66">
        <f t="shared" si="16"/>
        <v>0.72569444444444453</v>
      </c>
      <c r="H472" s="67" t="str">
        <f t="shared" si="15"/>
        <v>أقل من فدان</v>
      </c>
      <c r="I472" s="68"/>
    </row>
    <row r="473" spans="1:9" ht="20.25" x14ac:dyDescent="0.25">
      <c r="A473" s="7">
        <f>IF(C473="","",SUBTOTAL(3,$C$2:C473))</f>
        <v>472</v>
      </c>
      <c r="B473" s="8" t="s">
        <v>1418</v>
      </c>
      <c r="C473" s="9" t="s">
        <v>801</v>
      </c>
      <c r="D473" s="10">
        <v>12</v>
      </c>
      <c r="E473" s="11">
        <v>23</v>
      </c>
      <c r="F473" s="12">
        <v>0</v>
      </c>
      <c r="G473" s="66">
        <f t="shared" si="16"/>
        <v>0.97916666666666674</v>
      </c>
      <c r="H473" s="67" t="str">
        <f t="shared" si="15"/>
        <v>أقل من فدان</v>
      </c>
      <c r="I473" s="68"/>
    </row>
    <row r="474" spans="1:9" ht="20.25" x14ac:dyDescent="0.25">
      <c r="A474" s="7">
        <f>IF(C474="","",SUBTOTAL(3,$C$2:C474))</f>
        <v>473</v>
      </c>
      <c r="B474" s="8" t="s">
        <v>1419</v>
      </c>
      <c r="C474" s="9" t="s">
        <v>802</v>
      </c>
      <c r="D474" s="10">
        <v>5</v>
      </c>
      <c r="E474" s="11">
        <v>10</v>
      </c>
      <c r="F474" s="12">
        <v>3</v>
      </c>
      <c r="G474" s="66">
        <f t="shared" si="16"/>
        <v>3.4253472222222219</v>
      </c>
      <c r="H474" s="67" t="str">
        <f t="shared" si="15"/>
        <v>من 3 إلى أقل من 5 فدان</v>
      </c>
      <c r="I474" s="68"/>
    </row>
    <row r="475" spans="1:9" ht="20.25" x14ac:dyDescent="0.25">
      <c r="A475" s="7">
        <f>IF(C475="","",SUBTOTAL(3,$C$2:C475))</f>
        <v>474</v>
      </c>
      <c r="B475" s="8" t="s">
        <v>1420</v>
      </c>
      <c r="C475" s="9" t="s">
        <v>803</v>
      </c>
      <c r="D475" s="10">
        <v>7</v>
      </c>
      <c r="E475" s="11">
        <v>20</v>
      </c>
      <c r="F475" s="12">
        <v>0</v>
      </c>
      <c r="G475" s="66">
        <f t="shared" si="16"/>
        <v>0.84548611111111116</v>
      </c>
      <c r="H475" s="67" t="str">
        <f t="shared" si="15"/>
        <v>أقل من فدان</v>
      </c>
      <c r="I475" s="68"/>
    </row>
    <row r="476" spans="1:9" ht="20.25" x14ac:dyDescent="0.25">
      <c r="A476" s="7">
        <f>IF(C476="","",SUBTOTAL(3,$C$2:C476))</f>
        <v>475</v>
      </c>
      <c r="B476" s="8" t="s">
        <v>1421</v>
      </c>
      <c r="C476" s="9" t="s">
        <v>804</v>
      </c>
      <c r="D476" s="10">
        <v>0</v>
      </c>
      <c r="E476" s="11">
        <v>16</v>
      </c>
      <c r="F476" s="12">
        <v>0</v>
      </c>
      <c r="G476" s="66">
        <f t="shared" si="16"/>
        <v>0.66666666666666663</v>
      </c>
      <c r="H476" s="67" t="str">
        <f t="shared" si="15"/>
        <v>أقل من فدان</v>
      </c>
      <c r="I476" s="68"/>
    </row>
    <row r="477" spans="1:9" ht="20.25" x14ac:dyDescent="0.25">
      <c r="A477" s="7">
        <f>IF(C477="","",SUBTOTAL(3,$C$2:C477))</f>
        <v>476</v>
      </c>
      <c r="B477" s="8" t="s">
        <v>1422</v>
      </c>
      <c r="C477" s="9" t="s">
        <v>805</v>
      </c>
      <c r="D477" s="10">
        <v>16.5</v>
      </c>
      <c r="E477" s="11">
        <v>2</v>
      </c>
      <c r="F477" s="12">
        <v>1</v>
      </c>
      <c r="G477" s="66">
        <f t="shared" si="16"/>
        <v>1.1119791666666665</v>
      </c>
      <c r="H477" s="67" t="str">
        <f t="shared" si="15"/>
        <v>من 1 إلى أقل من 3 فدان</v>
      </c>
      <c r="I477" s="68"/>
    </row>
    <row r="478" spans="1:9" ht="20.25" x14ac:dyDescent="0.25">
      <c r="A478" s="7">
        <f>IF(C478="","",SUBTOTAL(3,$C$2:C478))</f>
        <v>477</v>
      </c>
      <c r="B478" s="8" t="s">
        <v>1423</v>
      </c>
      <c r="C478" s="9" t="s">
        <v>806</v>
      </c>
      <c r="D478" s="10">
        <v>22</v>
      </c>
      <c r="E478" s="11">
        <v>5</v>
      </c>
      <c r="F478" s="12">
        <v>0</v>
      </c>
      <c r="G478" s="66">
        <f t="shared" si="16"/>
        <v>0.24652777777777779</v>
      </c>
      <c r="H478" s="67" t="str">
        <f t="shared" si="15"/>
        <v>أقل من فدان</v>
      </c>
      <c r="I478" s="68"/>
    </row>
    <row r="479" spans="1:9" ht="20.25" x14ac:dyDescent="0.25">
      <c r="A479" s="7">
        <f>IF(C479="","",SUBTOTAL(3,$C$2:C479))</f>
        <v>478</v>
      </c>
      <c r="B479" s="8" t="s">
        <v>1424</v>
      </c>
      <c r="C479" s="9" t="s">
        <v>807</v>
      </c>
      <c r="D479" s="10">
        <v>19</v>
      </c>
      <c r="E479" s="11">
        <v>6</v>
      </c>
      <c r="F479" s="12">
        <v>1</v>
      </c>
      <c r="G479" s="66">
        <f t="shared" si="16"/>
        <v>1.2829861111111112</v>
      </c>
      <c r="H479" s="67" t="str">
        <f t="shared" si="15"/>
        <v>من 1 إلى أقل من 3 فدان</v>
      </c>
      <c r="I479" s="68"/>
    </row>
    <row r="480" spans="1:9" ht="20.25" x14ac:dyDescent="0.25">
      <c r="A480" s="7">
        <f>IF(C480="","",SUBTOTAL(3,$C$2:C480))</f>
        <v>479</v>
      </c>
      <c r="B480" s="8" t="s">
        <v>1425</v>
      </c>
      <c r="C480" s="9" t="s">
        <v>808</v>
      </c>
      <c r="D480" s="10">
        <v>0</v>
      </c>
      <c r="E480" s="11">
        <v>18</v>
      </c>
      <c r="F480" s="12">
        <v>1</v>
      </c>
      <c r="G480" s="66">
        <f t="shared" si="16"/>
        <v>1.75</v>
      </c>
      <c r="H480" s="67" t="str">
        <f t="shared" si="15"/>
        <v>من 1 إلى أقل من 3 فدان</v>
      </c>
      <c r="I480" s="68"/>
    </row>
    <row r="481" spans="1:9" ht="20.25" x14ac:dyDescent="0.25">
      <c r="A481" s="7">
        <f>IF(C481="","",SUBTOTAL(3,$C$2:C481))</f>
        <v>480</v>
      </c>
      <c r="B481" s="8" t="s">
        <v>1426</v>
      </c>
      <c r="C481" s="9" t="s">
        <v>809</v>
      </c>
      <c r="D481" s="10">
        <v>0</v>
      </c>
      <c r="E481" s="11">
        <v>17</v>
      </c>
      <c r="F481" s="12">
        <v>0</v>
      </c>
      <c r="G481" s="66">
        <f t="shared" si="16"/>
        <v>0.70833333333333337</v>
      </c>
      <c r="H481" s="67" t="str">
        <f t="shared" si="15"/>
        <v>أقل من فدان</v>
      </c>
      <c r="I481" s="68"/>
    </row>
    <row r="482" spans="1:9" ht="20.25" x14ac:dyDescent="0.25">
      <c r="A482" s="7">
        <f>IF(C482="","",SUBTOTAL(3,$C$2:C482))</f>
        <v>481</v>
      </c>
      <c r="B482" s="8" t="s">
        <v>1427</v>
      </c>
      <c r="C482" s="9" t="s">
        <v>810</v>
      </c>
      <c r="D482" s="10">
        <v>0</v>
      </c>
      <c r="E482" s="11">
        <v>10</v>
      </c>
      <c r="F482" s="12">
        <v>0</v>
      </c>
      <c r="G482" s="66">
        <f t="shared" si="16"/>
        <v>0.41666666666666669</v>
      </c>
      <c r="H482" s="67" t="str">
        <f t="shared" si="15"/>
        <v>أقل من فدان</v>
      </c>
      <c r="I482" s="68"/>
    </row>
    <row r="483" spans="1:9" ht="20.25" x14ac:dyDescent="0.25">
      <c r="A483" s="7">
        <f>IF(C483="","",SUBTOTAL(3,$C$2:C483))</f>
        <v>482</v>
      </c>
      <c r="B483" s="8" t="s">
        <v>1428</v>
      </c>
      <c r="C483" s="9" t="s">
        <v>811</v>
      </c>
      <c r="D483" s="10">
        <v>11</v>
      </c>
      <c r="E483" s="11">
        <v>19</v>
      </c>
      <c r="F483" s="12">
        <v>0</v>
      </c>
      <c r="G483" s="66">
        <f t="shared" si="16"/>
        <v>0.81076388888888884</v>
      </c>
      <c r="H483" s="67" t="str">
        <f t="shared" si="15"/>
        <v>أقل من فدان</v>
      </c>
      <c r="I483" s="68"/>
    </row>
    <row r="484" spans="1:9" ht="20.25" x14ac:dyDescent="0.25">
      <c r="A484" s="7">
        <f>IF(C484="","",SUBTOTAL(3,$C$2:C484))</f>
        <v>483</v>
      </c>
      <c r="B484" s="8" t="s">
        <v>1429</v>
      </c>
      <c r="C484" s="9" t="s">
        <v>812</v>
      </c>
      <c r="D484" s="10">
        <v>0</v>
      </c>
      <c r="E484" s="11">
        <v>21</v>
      </c>
      <c r="F484" s="12">
        <v>0</v>
      </c>
      <c r="G484" s="66">
        <f t="shared" si="16"/>
        <v>0.875</v>
      </c>
      <c r="H484" s="67" t="str">
        <f t="shared" si="15"/>
        <v>أقل من فدان</v>
      </c>
      <c r="I484" s="68"/>
    </row>
    <row r="485" spans="1:9" ht="20.25" x14ac:dyDescent="0.25">
      <c r="A485" s="7">
        <f>IF(C485="","",SUBTOTAL(3,$C$2:C485))</f>
        <v>484</v>
      </c>
      <c r="B485" s="8" t="s">
        <v>1430</v>
      </c>
      <c r="C485" s="9" t="s">
        <v>813</v>
      </c>
      <c r="D485" s="10">
        <v>14</v>
      </c>
      <c r="E485" s="11">
        <v>6</v>
      </c>
      <c r="F485" s="12">
        <v>1</v>
      </c>
      <c r="G485" s="66">
        <f t="shared" si="16"/>
        <v>1.2743055555555556</v>
      </c>
      <c r="H485" s="67" t="str">
        <f t="shared" si="15"/>
        <v>من 1 إلى أقل من 3 فدان</v>
      </c>
      <c r="I485" s="68"/>
    </row>
    <row r="486" spans="1:9" ht="20.25" x14ac:dyDescent="0.25">
      <c r="A486" s="7">
        <f>IF(C486="","",SUBTOTAL(3,$C$2:C486))</f>
        <v>485</v>
      </c>
      <c r="B486" s="8" t="s">
        <v>1431</v>
      </c>
      <c r="C486" s="9" t="s">
        <v>814</v>
      </c>
      <c r="D486" s="10">
        <v>11</v>
      </c>
      <c r="E486" s="11">
        <v>18</v>
      </c>
      <c r="F486" s="12">
        <v>1</v>
      </c>
      <c r="G486" s="66">
        <f t="shared" si="16"/>
        <v>1.7690972222222223</v>
      </c>
      <c r="H486" s="67" t="str">
        <f t="shared" si="15"/>
        <v>من 1 إلى أقل من 3 فدان</v>
      </c>
      <c r="I486" s="68"/>
    </row>
    <row r="487" spans="1:9" ht="20.25" x14ac:dyDescent="0.25">
      <c r="A487" s="7">
        <f>IF(C487="","",SUBTOTAL(3,$C$2:C487))</f>
        <v>486</v>
      </c>
      <c r="B487" s="8" t="s">
        <v>1432</v>
      </c>
      <c r="C487" s="9" t="s">
        <v>815</v>
      </c>
      <c r="D487" s="10">
        <v>0</v>
      </c>
      <c r="E487" s="11">
        <v>21</v>
      </c>
      <c r="F487" s="12">
        <v>0</v>
      </c>
      <c r="G487" s="66">
        <f t="shared" si="16"/>
        <v>0.875</v>
      </c>
      <c r="H487" s="67" t="str">
        <f t="shared" si="15"/>
        <v>أقل من فدان</v>
      </c>
      <c r="I487" s="68"/>
    </row>
    <row r="488" spans="1:9" ht="20.25" x14ac:dyDescent="0.25">
      <c r="A488" s="7">
        <f>IF(C488="","",SUBTOTAL(3,$C$2:C488))</f>
        <v>487</v>
      </c>
      <c r="B488" s="8" t="s">
        <v>1433</v>
      </c>
      <c r="C488" s="9" t="s">
        <v>816</v>
      </c>
      <c r="D488" s="10">
        <v>20</v>
      </c>
      <c r="E488" s="11">
        <v>15</v>
      </c>
      <c r="F488" s="12">
        <v>1</v>
      </c>
      <c r="G488" s="66">
        <f t="shared" si="16"/>
        <v>1.6597222222222223</v>
      </c>
      <c r="H488" s="67" t="str">
        <f t="shared" si="15"/>
        <v>من 1 إلى أقل من 3 فدان</v>
      </c>
      <c r="I488" s="68"/>
    </row>
    <row r="489" spans="1:9" ht="20.25" x14ac:dyDescent="0.25">
      <c r="A489" s="7">
        <f>IF(C489="","",SUBTOTAL(3,$C$2:C489))</f>
        <v>488</v>
      </c>
      <c r="B489" s="8" t="s">
        <v>1434</v>
      </c>
      <c r="C489" s="9" t="s">
        <v>817</v>
      </c>
      <c r="D489" s="10">
        <v>8</v>
      </c>
      <c r="E489" s="11">
        <v>12</v>
      </c>
      <c r="F489" s="12">
        <v>1</v>
      </c>
      <c r="G489" s="66">
        <f t="shared" si="16"/>
        <v>1.5138888888888888</v>
      </c>
      <c r="H489" s="67" t="str">
        <f t="shared" si="15"/>
        <v>من 1 إلى أقل من 3 فدان</v>
      </c>
      <c r="I489" s="68"/>
    </row>
    <row r="490" spans="1:9" ht="20.25" x14ac:dyDescent="0.25">
      <c r="A490" s="7">
        <f>IF(C490="","",SUBTOTAL(3,$C$2:C490))</f>
        <v>489</v>
      </c>
      <c r="B490" s="8" t="s">
        <v>1435</v>
      </c>
      <c r="C490" s="9" t="s">
        <v>818</v>
      </c>
      <c r="D490" s="10">
        <v>0</v>
      </c>
      <c r="E490" s="11">
        <v>6</v>
      </c>
      <c r="F490" s="12">
        <v>3</v>
      </c>
      <c r="G490" s="66">
        <f t="shared" si="16"/>
        <v>3.25</v>
      </c>
      <c r="H490" s="67" t="str">
        <f t="shared" si="15"/>
        <v>من 3 إلى أقل من 5 فدان</v>
      </c>
      <c r="I490" s="68"/>
    </row>
    <row r="491" spans="1:9" ht="20.25" x14ac:dyDescent="0.25">
      <c r="A491" s="7">
        <f>IF(C491="","",SUBTOTAL(3,$C$2:C491))</f>
        <v>490</v>
      </c>
      <c r="B491" s="8" t="s">
        <v>1436</v>
      </c>
      <c r="C491" s="9" t="s">
        <v>819</v>
      </c>
      <c r="D491" s="10">
        <v>23</v>
      </c>
      <c r="E491" s="11">
        <v>0</v>
      </c>
      <c r="F491" s="12">
        <v>1</v>
      </c>
      <c r="G491" s="66">
        <f t="shared" si="16"/>
        <v>1.0399305555555556</v>
      </c>
      <c r="H491" s="67" t="str">
        <f t="shared" si="15"/>
        <v>من 1 إلى أقل من 3 فدان</v>
      </c>
      <c r="I491" s="68"/>
    </row>
    <row r="492" spans="1:9" ht="20.25" x14ac:dyDescent="0.25">
      <c r="A492" s="7">
        <f>IF(C492="","",SUBTOTAL(3,$C$2:C492))</f>
        <v>491</v>
      </c>
      <c r="B492" s="8" t="s">
        <v>1437</v>
      </c>
      <c r="C492" s="9" t="s">
        <v>820</v>
      </c>
      <c r="D492" s="10">
        <v>12</v>
      </c>
      <c r="E492" s="11">
        <v>20</v>
      </c>
      <c r="F492" s="12">
        <v>0</v>
      </c>
      <c r="G492" s="66">
        <f t="shared" si="16"/>
        <v>0.85416666666666674</v>
      </c>
      <c r="H492" s="67" t="str">
        <f t="shared" si="15"/>
        <v>أقل من فدان</v>
      </c>
      <c r="I492" s="68"/>
    </row>
    <row r="493" spans="1:9" ht="20.25" x14ac:dyDescent="0.25">
      <c r="A493" s="7">
        <f>IF(C493="","",SUBTOTAL(3,$C$2:C493))</f>
        <v>492</v>
      </c>
      <c r="B493" s="8" t="s">
        <v>1438</v>
      </c>
      <c r="C493" s="9" t="s">
        <v>821</v>
      </c>
      <c r="D493" s="10">
        <v>12</v>
      </c>
      <c r="E493" s="11">
        <v>11</v>
      </c>
      <c r="F493" s="12">
        <v>0</v>
      </c>
      <c r="G493" s="66">
        <f t="shared" si="16"/>
        <v>0.47916666666666663</v>
      </c>
      <c r="H493" s="67" t="str">
        <f t="shared" si="15"/>
        <v>أقل من فدان</v>
      </c>
      <c r="I493" s="68"/>
    </row>
    <row r="494" spans="1:9" ht="20.25" x14ac:dyDescent="0.25">
      <c r="A494" s="7">
        <f>IF(C494="","",SUBTOTAL(3,$C$2:C494))</f>
        <v>493</v>
      </c>
      <c r="B494" s="8" t="s">
        <v>1439</v>
      </c>
      <c r="C494" s="9" t="s">
        <v>822</v>
      </c>
      <c r="D494" s="10">
        <v>12</v>
      </c>
      <c r="E494" s="11">
        <v>11</v>
      </c>
      <c r="F494" s="12">
        <v>0</v>
      </c>
      <c r="G494" s="66">
        <f t="shared" si="16"/>
        <v>0.47916666666666663</v>
      </c>
      <c r="H494" s="67" t="str">
        <f t="shared" si="15"/>
        <v>أقل من فدان</v>
      </c>
      <c r="I494" s="68"/>
    </row>
    <row r="495" spans="1:9" ht="20.25" x14ac:dyDescent="0.25">
      <c r="A495" s="7">
        <f>IF(C495="","",SUBTOTAL(3,$C$2:C495))</f>
        <v>494</v>
      </c>
      <c r="B495" s="8" t="s">
        <v>1440</v>
      </c>
      <c r="C495" s="9" t="s">
        <v>823</v>
      </c>
      <c r="D495" s="10">
        <v>21</v>
      </c>
      <c r="E495" s="11">
        <v>0</v>
      </c>
      <c r="F495" s="12">
        <v>1</v>
      </c>
      <c r="G495" s="66">
        <f t="shared" si="16"/>
        <v>1.0364583333333333</v>
      </c>
      <c r="H495" s="67" t="str">
        <f t="shared" si="15"/>
        <v>من 1 إلى أقل من 3 فدان</v>
      </c>
      <c r="I495" s="68"/>
    </row>
    <row r="496" spans="1:9" ht="20.25" x14ac:dyDescent="0.25">
      <c r="A496" s="7">
        <f>IF(C496="","",SUBTOTAL(3,$C$2:C496))</f>
        <v>495</v>
      </c>
      <c r="B496" s="8" t="s">
        <v>1441</v>
      </c>
      <c r="C496" s="9" t="s">
        <v>824</v>
      </c>
      <c r="D496" s="10">
        <v>13</v>
      </c>
      <c r="E496" s="11">
        <v>3</v>
      </c>
      <c r="F496" s="12">
        <v>6</v>
      </c>
      <c r="G496" s="66">
        <f t="shared" si="16"/>
        <v>6.1475694444444446</v>
      </c>
      <c r="H496" s="67" t="str">
        <f t="shared" si="15"/>
        <v>من 5 إلى أقل من 10 فدان</v>
      </c>
      <c r="I496" s="68"/>
    </row>
    <row r="497" spans="1:9" ht="20.25" x14ac:dyDescent="0.25">
      <c r="A497" s="7">
        <f>IF(C497="","",SUBTOTAL(3,$C$2:C497))</f>
        <v>496</v>
      </c>
      <c r="B497" s="8" t="s">
        <v>1442</v>
      </c>
      <c r="C497" s="9" t="s">
        <v>825</v>
      </c>
      <c r="D497" s="10">
        <v>10</v>
      </c>
      <c r="E497" s="11">
        <v>0</v>
      </c>
      <c r="F497" s="12">
        <v>1</v>
      </c>
      <c r="G497" s="66">
        <f t="shared" si="16"/>
        <v>1.0173611111111112</v>
      </c>
      <c r="H497" s="67" t="str">
        <f t="shared" si="15"/>
        <v>من 1 إلى أقل من 3 فدان</v>
      </c>
      <c r="I497" s="68"/>
    </row>
    <row r="498" spans="1:9" ht="20.25" x14ac:dyDescent="0.25">
      <c r="A498" s="7">
        <f>IF(C498="","",SUBTOTAL(3,$C$2:C498))</f>
        <v>497</v>
      </c>
      <c r="B498" s="8" t="s">
        <v>1443</v>
      </c>
      <c r="C498" s="9" t="s">
        <v>826</v>
      </c>
      <c r="D498" s="10">
        <v>4</v>
      </c>
      <c r="E498" s="11">
        <v>12</v>
      </c>
      <c r="F498" s="12">
        <v>0</v>
      </c>
      <c r="G498" s="66">
        <f t="shared" si="16"/>
        <v>0.50694444444444442</v>
      </c>
      <c r="H498" s="67" t="str">
        <f t="shared" si="15"/>
        <v>أقل من فدان</v>
      </c>
      <c r="I498" s="68"/>
    </row>
    <row r="499" spans="1:9" ht="20.25" x14ac:dyDescent="0.25">
      <c r="A499" s="7">
        <f>IF(C499="","",SUBTOTAL(3,$C$2:C499))</f>
        <v>498</v>
      </c>
      <c r="B499" s="8" t="s">
        <v>1444</v>
      </c>
      <c r="C499" s="9" t="s">
        <v>827</v>
      </c>
      <c r="D499" s="10">
        <v>10</v>
      </c>
      <c r="E499" s="11">
        <v>18</v>
      </c>
      <c r="F499" s="12">
        <v>0</v>
      </c>
      <c r="G499" s="66">
        <f t="shared" si="16"/>
        <v>0.76736111111111116</v>
      </c>
      <c r="H499" s="67" t="str">
        <f t="shared" si="15"/>
        <v>أقل من فدان</v>
      </c>
      <c r="I499" s="68"/>
    </row>
    <row r="500" spans="1:9" ht="20.25" x14ac:dyDescent="0.25">
      <c r="A500" s="7">
        <f>IF(C500="","",SUBTOTAL(3,$C$2:C500))</f>
        <v>499</v>
      </c>
      <c r="B500" s="8" t="s">
        <v>1445</v>
      </c>
      <c r="C500" s="9" t="s">
        <v>828</v>
      </c>
      <c r="D500" s="10">
        <v>17</v>
      </c>
      <c r="E500" s="11">
        <v>10</v>
      </c>
      <c r="F500" s="12">
        <v>0</v>
      </c>
      <c r="G500" s="66">
        <f t="shared" si="16"/>
        <v>0.44618055555555558</v>
      </c>
      <c r="H500" s="67" t="str">
        <f t="shared" si="15"/>
        <v>أقل من فدان</v>
      </c>
      <c r="I500" s="68"/>
    </row>
    <row r="501" spans="1:9" ht="20.25" x14ac:dyDescent="0.25">
      <c r="A501" s="7">
        <f>IF(C501="","",SUBTOTAL(3,$C$2:C501))</f>
        <v>500</v>
      </c>
      <c r="B501" s="8" t="s">
        <v>1446</v>
      </c>
      <c r="C501" s="9" t="s">
        <v>829</v>
      </c>
      <c r="D501" s="10">
        <v>21</v>
      </c>
      <c r="E501" s="11">
        <v>4</v>
      </c>
      <c r="F501" s="12">
        <v>1</v>
      </c>
      <c r="G501" s="66">
        <f t="shared" si="16"/>
        <v>1.203125</v>
      </c>
      <c r="H501" s="67" t="str">
        <f t="shared" si="15"/>
        <v>من 1 إلى أقل من 3 فدان</v>
      </c>
      <c r="I501" s="68"/>
    </row>
    <row r="502" spans="1:9" ht="20.25" x14ac:dyDescent="0.25">
      <c r="A502" s="7">
        <f>IF(C502="","",SUBTOTAL(3,$C$2:C502))</f>
        <v>501</v>
      </c>
      <c r="B502" s="8" t="s">
        <v>1447</v>
      </c>
      <c r="C502" s="9" t="s">
        <v>830</v>
      </c>
      <c r="D502" s="10">
        <v>0</v>
      </c>
      <c r="E502" s="11">
        <v>8</v>
      </c>
      <c r="F502" s="12">
        <v>1</v>
      </c>
      <c r="G502" s="66">
        <f t="shared" si="16"/>
        <v>1.3333333333333333</v>
      </c>
      <c r="H502" s="67" t="str">
        <f t="shared" si="15"/>
        <v>من 1 إلى أقل من 3 فدان</v>
      </c>
      <c r="I502" s="68"/>
    </row>
    <row r="503" spans="1:9" ht="20.25" x14ac:dyDescent="0.25">
      <c r="A503" s="7">
        <f>IF(C503="","",SUBTOTAL(3,$C$2:C503))</f>
        <v>502</v>
      </c>
      <c r="B503" s="8" t="s">
        <v>1448</v>
      </c>
      <c r="C503" s="9" t="s">
        <v>831</v>
      </c>
      <c r="D503" s="10">
        <v>20</v>
      </c>
      <c r="E503" s="11">
        <v>15</v>
      </c>
      <c r="F503" s="12">
        <v>0</v>
      </c>
      <c r="G503" s="66">
        <f t="shared" si="16"/>
        <v>0.65972222222222221</v>
      </c>
      <c r="H503" s="67" t="str">
        <f t="shared" si="15"/>
        <v>أقل من فدان</v>
      </c>
      <c r="I503" s="68"/>
    </row>
    <row r="504" spans="1:9" ht="20.25" x14ac:dyDescent="0.25">
      <c r="A504" s="7">
        <f>IF(C504="","",SUBTOTAL(3,$C$2:C504))</f>
        <v>503</v>
      </c>
      <c r="B504" s="8" t="s">
        <v>1449</v>
      </c>
      <c r="C504" s="9" t="s">
        <v>832</v>
      </c>
      <c r="D504" s="10">
        <v>9</v>
      </c>
      <c r="E504" s="11">
        <v>0</v>
      </c>
      <c r="F504" s="12">
        <v>1</v>
      </c>
      <c r="G504" s="66">
        <f t="shared" si="16"/>
        <v>1.015625</v>
      </c>
      <c r="H504" s="67" t="str">
        <f t="shared" si="15"/>
        <v>من 1 إلى أقل من 3 فدان</v>
      </c>
      <c r="I504" s="68"/>
    </row>
    <row r="505" spans="1:9" ht="20.25" x14ac:dyDescent="0.25">
      <c r="A505" s="7">
        <f>IF(C505="","",SUBTOTAL(3,$C$2:C505))</f>
        <v>504</v>
      </c>
      <c r="B505" s="8" t="s">
        <v>1450</v>
      </c>
      <c r="C505" s="9" t="s">
        <v>833</v>
      </c>
      <c r="D505" s="10">
        <v>15</v>
      </c>
      <c r="E505" s="11">
        <v>22</v>
      </c>
      <c r="F505" s="12">
        <v>0</v>
      </c>
      <c r="G505" s="66">
        <f t="shared" si="16"/>
        <v>0.94270833333333326</v>
      </c>
      <c r="H505" s="67" t="str">
        <f t="shared" si="15"/>
        <v>أقل من فدان</v>
      </c>
      <c r="I505" s="68"/>
    </row>
    <row r="506" spans="1:9" ht="20.25" x14ac:dyDescent="0.25">
      <c r="A506" s="7">
        <f>IF(C506="","",SUBTOTAL(3,$C$2:C506))</f>
        <v>505</v>
      </c>
      <c r="B506" s="8" t="s">
        <v>1451</v>
      </c>
      <c r="C506" s="9" t="s">
        <v>834</v>
      </c>
      <c r="D506" s="10">
        <v>11</v>
      </c>
      <c r="E506" s="11">
        <v>16</v>
      </c>
      <c r="F506" s="12">
        <v>2</v>
      </c>
      <c r="G506" s="66">
        <f t="shared" si="16"/>
        <v>2.6857638888888888</v>
      </c>
      <c r="H506" s="67" t="str">
        <f t="shared" si="15"/>
        <v>من 1 إلى أقل من 3 فدان</v>
      </c>
      <c r="I506" s="68"/>
    </row>
    <row r="507" spans="1:9" ht="20.25" x14ac:dyDescent="0.25">
      <c r="A507" s="7">
        <f>IF(C507="","",SUBTOTAL(3,$C$2:C507))</f>
        <v>506</v>
      </c>
      <c r="B507" s="8" t="s">
        <v>1452</v>
      </c>
      <c r="C507" s="9" t="s">
        <v>835</v>
      </c>
      <c r="D507" s="10">
        <v>0</v>
      </c>
      <c r="E507" s="11">
        <v>16</v>
      </c>
      <c r="F507" s="12">
        <v>0</v>
      </c>
      <c r="G507" s="66">
        <f t="shared" si="16"/>
        <v>0.66666666666666663</v>
      </c>
      <c r="H507" s="67" t="str">
        <f t="shared" si="15"/>
        <v>أقل من فدان</v>
      </c>
      <c r="I507" s="68"/>
    </row>
    <row r="508" spans="1:9" ht="20.25" x14ac:dyDescent="0.25">
      <c r="A508" s="7">
        <f>IF(C508="","",SUBTOTAL(3,$C$2:C508))</f>
        <v>507</v>
      </c>
      <c r="B508" s="8" t="s">
        <v>1453</v>
      </c>
      <c r="C508" s="9" t="s">
        <v>836</v>
      </c>
      <c r="D508" s="10">
        <v>0</v>
      </c>
      <c r="E508" s="11">
        <v>0</v>
      </c>
      <c r="F508" s="12">
        <v>1</v>
      </c>
      <c r="G508" s="66">
        <f t="shared" si="16"/>
        <v>1</v>
      </c>
      <c r="H508" s="67" t="str">
        <f t="shared" si="15"/>
        <v>من 1 إلى أقل من 3 فدان</v>
      </c>
      <c r="I508" s="68"/>
    </row>
    <row r="509" spans="1:9" ht="20.25" x14ac:dyDescent="0.25">
      <c r="A509" s="7">
        <f>IF(C509="","",SUBTOTAL(3,$C$2:C509))</f>
        <v>508</v>
      </c>
      <c r="B509" s="8" t="s">
        <v>1454</v>
      </c>
      <c r="C509" s="9" t="s">
        <v>837</v>
      </c>
      <c r="D509" s="10">
        <v>8</v>
      </c>
      <c r="E509" s="11">
        <v>21</v>
      </c>
      <c r="F509" s="12">
        <v>0</v>
      </c>
      <c r="G509" s="66">
        <f t="shared" si="16"/>
        <v>0.88888888888888884</v>
      </c>
      <c r="H509" s="67" t="str">
        <f t="shared" si="15"/>
        <v>أقل من فدان</v>
      </c>
      <c r="I509" s="68"/>
    </row>
    <row r="510" spans="1:9" ht="20.25" x14ac:dyDescent="0.25">
      <c r="A510" s="7">
        <f>IF(C510="","",SUBTOTAL(3,$C$2:C510))</f>
        <v>509</v>
      </c>
      <c r="B510" s="8" t="s">
        <v>1455</v>
      </c>
      <c r="C510" s="9" t="s">
        <v>838</v>
      </c>
      <c r="D510" s="10">
        <v>23</v>
      </c>
      <c r="E510" s="11">
        <v>8</v>
      </c>
      <c r="F510" s="12">
        <v>1</v>
      </c>
      <c r="G510" s="66">
        <f t="shared" si="16"/>
        <v>1.3732638888888888</v>
      </c>
      <c r="H510" s="67" t="str">
        <f t="shared" si="15"/>
        <v>من 1 إلى أقل من 3 فدان</v>
      </c>
      <c r="I510" s="68"/>
    </row>
    <row r="511" spans="1:9" ht="20.25" x14ac:dyDescent="0.25">
      <c r="A511" s="7">
        <f>IF(C511="","",SUBTOTAL(3,$C$2:C511))</f>
        <v>510</v>
      </c>
      <c r="B511" s="8" t="s">
        <v>1456</v>
      </c>
      <c r="C511" s="9" t="s">
        <v>839</v>
      </c>
      <c r="D511" s="10">
        <v>0</v>
      </c>
      <c r="E511" s="11">
        <v>9</v>
      </c>
      <c r="F511" s="12">
        <v>0</v>
      </c>
      <c r="G511" s="66">
        <f t="shared" si="16"/>
        <v>0.375</v>
      </c>
      <c r="H511" s="67" t="str">
        <f t="shared" si="15"/>
        <v>أقل من فدان</v>
      </c>
      <c r="I511" s="68"/>
    </row>
    <row r="512" spans="1:9" ht="20.25" x14ac:dyDescent="0.25">
      <c r="A512" s="7">
        <f>IF(C512="","",SUBTOTAL(3,$C$2:C512))</f>
        <v>511</v>
      </c>
      <c r="B512" s="8" t="s">
        <v>1457</v>
      </c>
      <c r="C512" s="9" t="s">
        <v>840</v>
      </c>
      <c r="D512" s="10">
        <v>0</v>
      </c>
      <c r="E512" s="11">
        <v>17</v>
      </c>
      <c r="F512" s="12">
        <v>1</v>
      </c>
      <c r="G512" s="66">
        <f t="shared" si="16"/>
        <v>1.7083333333333335</v>
      </c>
      <c r="H512" s="67" t="str">
        <f t="shared" si="15"/>
        <v>من 1 إلى أقل من 3 فدان</v>
      </c>
      <c r="I512" s="68"/>
    </row>
    <row r="513" spans="1:9" ht="20.25" x14ac:dyDescent="0.25">
      <c r="A513" s="7">
        <f>IF(C513="","",SUBTOTAL(3,$C$2:C513))</f>
        <v>512</v>
      </c>
      <c r="B513" s="8" t="s">
        <v>1458</v>
      </c>
      <c r="C513" s="9" t="s">
        <v>841</v>
      </c>
      <c r="D513" s="10">
        <v>16</v>
      </c>
      <c r="E513" s="11">
        <v>21</v>
      </c>
      <c r="F513" s="12">
        <v>2</v>
      </c>
      <c r="G513" s="66">
        <f t="shared" si="16"/>
        <v>2.9027777777777777</v>
      </c>
      <c r="H513" s="67" t="str">
        <f t="shared" si="15"/>
        <v>من 1 إلى أقل من 3 فدان</v>
      </c>
      <c r="I513" s="68"/>
    </row>
    <row r="514" spans="1:9" ht="20.25" x14ac:dyDescent="0.25">
      <c r="A514" s="7">
        <f>IF(C514="","",SUBTOTAL(3,$C$2:C514))</f>
        <v>513</v>
      </c>
      <c r="B514" s="8" t="s">
        <v>1459</v>
      </c>
      <c r="C514" s="9" t="s">
        <v>842</v>
      </c>
      <c r="D514" s="10">
        <v>2</v>
      </c>
      <c r="E514" s="11">
        <v>12</v>
      </c>
      <c r="F514" s="12">
        <v>0</v>
      </c>
      <c r="G514" s="66">
        <f t="shared" si="16"/>
        <v>0.50347222222222221</v>
      </c>
      <c r="H514" s="67" t="str">
        <f t="shared" ref="H514:H577" si="17">IF(G514=0,"00",IF(G514="x","x",
IF(G514&lt;1,"أقل من فدان",
IF(G514&lt;3,"من 1 إلى أقل من 3 فدان",
IF(G514&lt;5,"من 3 إلى أقل من 5 فدان",
IF(G514&lt;10,"من 5 إلى أقل من 10 فدان",
IF(G514&lt;20,"من 10 إلى أقل من 20 فدان",
IF(G514&lt;=25,"من 20 إلى 25 فدان","أكثر من 25 فدان"))))))
))</f>
        <v>أقل من فدان</v>
      </c>
      <c r="I514" s="68"/>
    </row>
    <row r="515" spans="1:9" ht="20.25" x14ac:dyDescent="0.25">
      <c r="A515" s="7">
        <f>IF(C515="","",SUBTOTAL(3,$C$2:C515))</f>
        <v>514</v>
      </c>
      <c r="B515" s="8" t="s">
        <v>1460</v>
      </c>
      <c r="C515" s="9" t="s">
        <v>843</v>
      </c>
      <c r="D515" s="10">
        <v>18</v>
      </c>
      <c r="E515" s="11">
        <v>17</v>
      </c>
      <c r="F515" s="12">
        <v>0</v>
      </c>
      <c r="G515" s="66">
        <f t="shared" ref="G515:G578" si="18">IF(AND(ISNUMBER(D515), ISNUMBER(E515), ISNUMBER(F515)), F515 + E515/24 + D515/576, "x")</f>
        <v>0.73958333333333337</v>
      </c>
      <c r="H515" s="67" t="str">
        <f t="shared" si="17"/>
        <v>أقل من فدان</v>
      </c>
      <c r="I515" s="68"/>
    </row>
    <row r="516" spans="1:9" ht="20.25" x14ac:dyDescent="0.25">
      <c r="A516" s="7">
        <f>IF(C516="","",SUBTOTAL(3,$C$2:C516))</f>
        <v>515</v>
      </c>
      <c r="B516" s="8" t="s">
        <v>1461</v>
      </c>
      <c r="C516" s="9" t="s">
        <v>844</v>
      </c>
      <c r="D516" s="10">
        <v>19</v>
      </c>
      <c r="E516" s="11">
        <v>3</v>
      </c>
      <c r="F516" s="12">
        <v>3</v>
      </c>
      <c r="G516" s="66">
        <f t="shared" si="18"/>
        <v>3.1579861111111112</v>
      </c>
      <c r="H516" s="67" t="str">
        <f t="shared" si="17"/>
        <v>من 3 إلى أقل من 5 فدان</v>
      </c>
      <c r="I516" s="68"/>
    </row>
    <row r="517" spans="1:9" ht="20.25" x14ac:dyDescent="0.25">
      <c r="A517" s="7">
        <f>IF(C517="","",SUBTOTAL(3,$C$2:C517))</f>
        <v>516</v>
      </c>
      <c r="B517" s="8" t="s">
        <v>1462</v>
      </c>
      <c r="C517" s="9" t="s">
        <v>845</v>
      </c>
      <c r="D517" s="10">
        <v>18</v>
      </c>
      <c r="E517" s="11">
        <v>17</v>
      </c>
      <c r="F517" s="12">
        <v>0</v>
      </c>
      <c r="G517" s="66">
        <f t="shared" si="18"/>
        <v>0.73958333333333337</v>
      </c>
      <c r="H517" s="67" t="str">
        <f t="shared" si="17"/>
        <v>أقل من فدان</v>
      </c>
      <c r="I517" s="68"/>
    </row>
    <row r="518" spans="1:9" ht="20.25" x14ac:dyDescent="0.25">
      <c r="A518" s="7">
        <f>IF(C518="","",SUBTOTAL(3,$C$2:C518))</f>
        <v>517</v>
      </c>
      <c r="B518" s="8" t="s">
        <v>1463</v>
      </c>
      <c r="C518" s="9" t="s">
        <v>846</v>
      </c>
      <c r="D518" s="10">
        <v>6</v>
      </c>
      <c r="E518" s="11">
        <v>12</v>
      </c>
      <c r="F518" s="12">
        <v>0</v>
      </c>
      <c r="G518" s="66">
        <f t="shared" si="18"/>
        <v>0.51041666666666663</v>
      </c>
      <c r="H518" s="67" t="str">
        <f t="shared" si="17"/>
        <v>أقل من فدان</v>
      </c>
      <c r="I518" s="68"/>
    </row>
    <row r="519" spans="1:9" ht="20.25" x14ac:dyDescent="0.25">
      <c r="A519" s="7">
        <f>IF(C519="","",SUBTOTAL(3,$C$2:C519))</f>
        <v>518</v>
      </c>
      <c r="B519" s="8" t="s">
        <v>1464</v>
      </c>
      <c r="C519" s="9" t="s">
        <v>847</v>
      </c>
      <c r="D519" s="10">
        <v>17</v>
      </c>
      <c r="E519" s="11">
        <v>14</v>
      </c>
      <c r="F519" s="12">
        <v>0</v>
      </c>
      <c r="G519" s="66">
        <f t="shared" si="18"/>
        <v>0.61284722222222221</v>
      </c>
      <c r="H519" s="67" t="str">
        <f t="shared" si="17"/>
        <v>أقل من فدان</v>
      </c>
      <c r="I519" s="68"/>
    </row>
    <row r="520" spans="1:9" ht="20.25" x14ac:dyDescent="0.25">
      <c r="A520" s="7">
        <f>IF(C520="","",SUBTOTAL(3,$C$2:C520))</f>
        <v>519</v>
      </c>
      <c r="B520" s="8" t="s">
        <v>1465</v>
      </c>
      <c r="C520" s="9" t="s">
        <v>848</v>
      </c>
      <c r="D520" s="10">
        <v>16</v>
      </c>
      <c r="E520" s="11">
        <v>19</v>
      </c>
      <c r="F520" s="12">
        <v>2</v>
      </c>
      <c r="G520" s="66">
        <f t="shared" si="18"/>
        <v>2.8194444444444442</v>
      </c>
      <c r="H520" s="67" t="str">
        <f t="shared" si="17"/>
        <v>من 1 إلى أقل من 3 فدان</v>
      </c>
      <c r="I520" s="68"/>
    </row>
    <row r="521" spans="1:9" ht="20.25" x14ac:dyDescent="0.25">
      <c r="A521" s="7">
        <f>IF(C521="","",SUBTOTAL(3,$C$2:C521))</f>
        <v>520</v>
      </c>
      <c r="B521" s="8" t="s">
        <v>1466</v>
      </c>
      <c r="C521" s="9" t="s">
        <v>849</v>
      </c>
      <c r="D521" s="10">
        <v>13</v>
      </c>
      <c r="E521" s="11">
        <v>11</v>
      </c>
      <c r="F521" s="12">
        <v>0</v>
      </c>
      <c r="G521" s="66">
        <f t="shared" si="18"/>
        <v>0.48090277777777773</v>
      </c>
      <c r="H521" s="67" t="str">
        <f t="shared" si="17"/>
        <v>أقل من فدان</v>
      </c>
      <c r="I521" s="68"/>
    </row>
    <row r="522" spans="1:9" ht="20.25" x14ac:dyDescent="0.25">
      <c r="A522" s="7">
        <f>IF(C522="","",SUBTOTAL(3,$C$2:C522))</f>
        <v>521</v>
      </c>
      <c r="B522" s="8" t="s">
        <v>1467</v>
      </c>
      <c r="C522" s="9" t="s">
        <v>850</v>
      </c>
      <c r="D522" s="10">
        <v>9</v>
      </c>
      <c r="E522" s="11">
        <v>17</v>
      </c>
      <c r="F522" s="12">
        <v>0</v>
      </c>
      <c r="G522" s="66">
        <f t="shared" si="18"/>
        <v>0.72395833333333337</v>
      </c>
      <c r="H522" s="67" t="str">
        <f t="shared" si="17"/>
        <v>أقل من فدان</v>
      </c>
      <c r="I522" s="68"/>
    </row>
    <row r="523" spans="1:9" ht="20.25" x14ac:dyDescent="0.25">
      <c r="A523" s="7">
        <f>IF(C523="","",SUBTOTAL(3,$C$2:C523))</f>
        <v>522</v>
      </c>
      <c r="B523" s="8" t="s">
        <v>1468</v>
      </c>
      <c r="C523" s="9" t="s">
        <v>851</v>
      </c>
      <c r="D523" s="10">
        <v>9</v>
      </c>
      <c r="E523" s="11">
        <v>16</v>
      </c>
      <c r="F523" s="12">
        <v>2</v>
      </c>
      <c r="G523" s="66">
        <f t="shared" si="18"/>
        <v>2.6822916666666665</v>
      </c>
      <c r="H523" s="67" t="str">
        <f t="shared" si="17"/>
        <v>من 1 إلى أقل من 3 فدان</v>
      </c>
      <c r="I523" s="68"/>
    </row>
    <row r="524" spans="1:9" ht="20.25" x14ac:dyDescent="0.25">
      <c r="A524" s="7">
        <f>IF(C524="","",SUBTOTAL(3,$C$2:C524))</f>
        <v>523</v>
      </c>
      <c r="B524" s="8" t="s">
        <v>1469</v>
      </c>
      <c r="C524" s="9" t="s">
        <v>852</v>
      </c>
      <c r="D524" s="10">
        <v>15</v>
      </c>
      <c r="E524" s="11">
        <v>4</v>
      </c>
      <c r="F524" s="12">
        <v>1</v>
      </c>
      <c r="G524" s="66">
        <f t="shared" si="18"/>
        <v>1.1927083333333335</v>
      </c>
      <c r="H524" s="67" t="str">
        <f t="shared" si="17"/>
        <v>من 1 إلى أقل من 3 فدان</v>
      </c>
      <c r="I524" s="68"/>
    </row>
    <row r="525" spans="1:9" ht="20.25" x14ac:dyDescent="0.25">
      <c r="A525" s="7">
        <f>IF(C525="","",SUBTOTAL(3,$C$2:C525))</f>
        <v>524</v>
      </c>
      <c r="B525" s="8" t="s">
        <v>1470</v>
      </c>
      <c r="C525" s="9" t="s">
        <v>853</v>
      </c>
      <c r="D525" s="10">
        <v>5</v>
      </c>
      <c r="E525" s="11">
        <v>13</v>
      </c>
      <c r="F525" s="12">
        <v>0</v>
      </c>
      <c r="G525" s="66">
        <f t="shared" si="18"/>
        <v>0.55034722222222221</v>
      </c>
      <c r="H525" s="67" t="str">
        <f t="shared" si="17"/>
        <v>أقل من فدان</v>
      </c>
      <c r="I525" s="68"/>
    </row>
    <row r="526" spans="1:9" ht="20.25" x14ac:dyDescent="0.25">
      <c r="A526" s="7">
        <f>IF(C526="","",SUBTOTAL(3,$C$2:C526))</f>
        <v>525</v>
      </c>
      <c r="B526" s="8" t="s">
        <v>1471</v>
      </c>
      <c r="C526" s="9" t="s">
        <v>854</v>
      </c>
      <c r="D526" s="10">
        <v>13</v>
      </c>
      <c r="E526" s="11">
        <v>11</v>
      </c>
      <c r="F526" s="12">
        <v>0</v>
      </c>
      <c r="G526" s="66">
        <f t="shared" si="18"/>
        <v>0.48090277777777773</v>
      </c>
      <c r="H526" s="67" t="str">
        <f t="shared" si="17"/>
        <v>أقل من فدان</v>
      </c>
      <c r="I526" s="68"/>
    </row>
    <row r="527" spans="1:9" ht="20.25" x14ac:dyDescent="0.25">
      <c r="A527" s="7">
        <f>IF(C527="","",SUBTOTAL(3,$C$2:C527))</f>
        <v>526</v>
      </c>
      <c r="B527" s="8" t="s">
        <v>1472</v>
      </c>
      <c r="C527" s="9" t="s">
        <v>855</v>
      </c>
      <c r="D527" s="10">
        <v>0</v>
      </c>
      <c r="E527" s="11">
        <v>16</v>
      </c>
      <c r="F527" s="12">
        <v>1</v>
      </c>
      <c r="G527" s="66">
        <f t="shared" si="18"/>
        <v>1.6666666666666665</v>
      </c>
      <c r="H527" s="67" t="str">
        <f t="shared" si="17"/>
        <v>من 1 إلى أقل من 3 فدان</v>
      </c>
      <c r="I527" s="68"/>
    </row>
    <row r="528" spans="1:9" ht="20.25" x14ac:dyDescent="0.25">
      <c r="A528" s="7">
        <f>IF(C528="","",SUBTOTAL(3,$C$2:C528))</f>
        <v>527</v>
      </c>
      <c r="B528" s="8" t="s">
        <v>1473</v>
      </c>
      <c r="C528" s="9" t="s">
        <v>856</v>
      </c>
      <c r="D528" s="10">
        <v>22</v>
      </c>
      <c r="E528" s="11">
        <v>14</v>
      </c>
      <c r="F528" s="12">
        <v>3</v>
      </c>
      <c r="G528" s="66">
        <f t="shared" si="18"/>
        <v>3.6215277777777781</v>
      </c>
      <c r="H528" s="67" t="str">
        <f t="shared" si="17"/>
        <v>من 3 إلى أقل من 5 فدان</v>
      </c>
      <c r="I528" s="68"/>
    </row>
    <row r="529" spans="1:9" ht="20.25" x14ac:dyDescent="0.25">
      <c r="A529" s="7">
        <f>IF(C529="","",SUBTOTAL(3,$C$2:C529))</f>
        <v>528</v>
      </c>
      <c r="B529" s="8" t="s">
        <v>1474</v>
      </c>
      <c r="C529" s="9" t="s">
        <v>857</v>
      </c>
      <c r="D529" s="10">
        <v>7</v>
      </c>
      <c r="E529" s="11">
        <v>2</v>
      </c>
      <c r="F529" s="12">
        <v>4</v>
      </c>
      <c r="G529" s="66">
        <f t="shared" si="18"/>
        <v>4.0954861111111107</v>
      </c>
      <c r="H529" s="67" t="str">
        <f t="shared" si="17"/>
        <v>من 3 إلى أقل من 5 فدان</v>
      </c>
      <c r="I529" s="68"/>
    </row>
    <row r="530" spans="1:9" ht="20.25" x14ac:dyDescent="0.25">
      <c r="A530" s="7">
        <f>IF(C530="","",SUBTOTAL(3,$C$2:C530))</f>
        <v>529</v>
      </c>
      <c r="B530" s="8" t="s">
        <v>1475</v>
      </c>
      <c r="C530" s="9" t="s">
        <v>858</v>
      </c>
      <c r="D530" s="10">
        <v>2</v>
      </c>
      <c r="E530" s="11">
        <v>12</v>
      </c>
      <c r="F530" s="12">
        <v>3</v>
      </c>
      <c r="G530" s="66">
        <f t="shared" si="18"/>
        <v>3.5034722222222223</v>
      </c>
      <c r="H530" s="67" t="str">
        <f t="shared" si="17"/>
        <v>من 3 إلى أقل من 5 فدان</v>
      </c>
      <c r="I530" s="68"/>
    </row>
    <row r="531" spans="1:9" ht="20.25" x14ac:dyDescent="0.25">
      <c r="A531" s="7">
        <f>IF(C531="","",SUBTOTAL(3,$C$2:C531))</f>
        <v>530</v>
      </c>
      <c r="B531" s="8" t="s">
        <v>1476</v>
      </c>
      <c r="C531" s="9" t="s">
        <v>859</v>
      </c>
      <c r="D531" s="10">
        <v>22</v>
      </c>
      <c r="E531" s="11">
        <v>0</v>
      </c>
      <c r="F531" s="12">
        <v>2</v>
      </c>
      <c r="G531" s="66">
        <f t="shared" si="18"/>
        <v>2.0381944444444446</v>
      </c>
      <c r="H531" s="67" t="str">
        <f t="shared" si="17"/>
        <v>من 1 إلى أقل من 3 فدان</v>
      </c>
      <c r="I531" s="68"/>
    </row>
    <row r="532" spans="1:9" ht="20.25" x14ac:dyDescent="0.25">
      <c r="A532" s="7">
        <f>IF(C532="","",SUBTOTAL(3,$C$2:C532))</f>
        <v>531</v>
      </c>
      <c r="B532" s="8" t="s">
        <v>1477</v>
      </c>
      <c r="C532" s="9" t="s">
        <v>860</v>
      </c>
      <c r="D532" s="10">
        <v>11</v>
      </c>
      <c r="E532" s="11">
        <v>19</v>
      </c>
      <c r="F532" s="12">
        <v>0</v>
      </c>
      <c r="G532" s="66">
        <f t="shared" si="18"/>
        <v>0.81076388888888884</v>
      </c>
      <c r="H532" s="67" t="str">
        <f t="shared" si="17"/>
        <v>أقل من فدان</v>
      </c>
      <c r="I532" s="68"/>
    </row>
    <row r="533" spans="1:9" ht="20.25" x14ac:dyDescent="0.25">
      <c r="A533" s="7">
        <f>IF(C533="","",SUBTOTAL(3,$C$2:C533))</f>
        <v>532</v>
      </c>
      <c r="B533" s="8" t="s">
        <v>1478</v>
      </c>
      <c r="C533" s="9" t="s">
        <v>861</v>
      </c>
      <c r="D533" s="10">
        <v>8</v>
      </c>
      <c r="E533" s="11">
        <v>3</v>
      </c>
      <c r="F533" s="12">
        <v>1</v>
      </c>
      <c r="G533" s="66">
        <f t="shared" si="18"/>
        <v>1.1388888888888888</v>
      </c>
      <c r="H533" s="67" t="str">
        <f t="shared" si="17"/>
        <v>من 1 إلى أقل من 3 فدان</v>
      </c>
      <c r="I533" s="68"/>
    </row>
    <row r="534" spans="1:9" ht="20.25" x14ac:dyDescent="0.25">
      <c r="A534" s="7">
        <f>IF(C534="","",SUBTOTAL(3,$C$2:C534))</f>
        <v>533</v>
      </c>
      <c r="B534" s="8" t="s">
        <v>1479</v>
      </c>
      <c r="C534" s="9" t="s">
        <v>862</v>
      </c>
      <c r="D534" s="10">
        <v>22</v>
      </c>
      <c r="E534" s="11">
        <v>11</v>
      </c>
      <c r="F534" s="12">
        <v>0</v>
      </c>
      <c r="G534" s="66">
        <f t="shared" si="18"/>
        <v>0.49652777777777779</v>
      </c>
      <c r="H534" s="67" t="str">
        <f t="shared" si="17"/>
        <v>أقل من فدان</v>
      </c>
      <c r="I534" s="68"/>
    </row>
    <row r="535" spans="1:9" ht="20.25" x14ac:dyDescent="0.25">
      <c r="A535" s="7">
        <f>IF(C535="","",SUBTOTAL(3,$C$2:C535))</f>
        <v>534</v>
      </c>
      <c r="B535" s="8" t="s">
        <v>1480</v>
      </c>
      <c r="C535" s="9" t="s">
        <v>863</v>
      </c>
      <c r="D535" s="10">
        <v>17</v>
      </c>
      <c r="E535" s="11">
        <v>13</v>
      </c>
      <c r="F535" s="12">
        <v>0</v>
      </c>
      <c r="G535" s="66">
        <f t="shared" si="18"/>
        <v>0.57118055555555547</v>
      </c>
      <c r="H535" s="67" t="str">
        <f t="shared" si="17"/>
        <v>أقل من فدان</v>
      </c>
      <c r="I535" s="68"/>
    </row>
    <row r="536" spans="1:9" ht="20.25" x14ac:dyDescent="0.25">
      <c r="A536" s="7">
        <f>IF(C536="","",SUBTOTAL(3,$C$2:C536))</f>
        <v>535</v>
      </c>
      <c r="B536" s="8" t="s">
        <v>1481</v>
      </c>
      <c r="C536" s="9" t="s">
        <v>864</v>
      </c>
      <c r="D536" s="10">
        <v>8</v>
      </c>
      <c r="E536" s="11">
        <v>15</v>
      </c>
      <c r="F536" s="12">
        <v>1</v>
      </c>
      <c r="G536" s="66">
        <f t="shared" si="18"/>
        <v>1.6388888888888888</v>
      </c>
      <c r="H536" s="67" t="str">
        <f t="shared" si="17"/>
        <v>من 1 إلى أقل من 3 فدان</v>
      </c>
      <c r="I536" s="68"/>
    </row>
    <row r="537" spans="1:9" ht="20.25" x14ac:dyDescent="0.25">
      <c r="A537" s="7">
        <f>IF(C537="","",SUBTOTAL(3,$C$2:C537))</f>
        <v>536</v>
      </c>
      <c r="B537" s="8" t="s">
        <v>1482</v>
      </c>
      <c r="C537" s="9" t="s">
        <v>865</v>
      </c>
      <c r="D537" s="10">
        <v>1</v>
      </c>
      <c r="E537" s="11">
        <v>8</v>
      </c>
      <c r="F537" s="12">
        <v>0</v>
      </c>
      <c r="G537" s="66">
        <f t="shared" si="18"/>
        <v>0.33506944444444442</v>
      </c>
      <c r="H537" s="67" t="str">
        <f t="shared" si="17"/>
        <v>أقل من فدان</v>
      </c>
      <c r="I537" s="68"/>
    </row>
    <row r="538" spans="1:9" ht="20.25" x14ac:dyDescent="0.25">
      <c r="A538" s="7">
        <f>IF(C538="","",SUBTOTAL(3,$C$2:C538))</f>
        <v>537</v>
      </c>
      <c r="B538" s="8" t="s">
        <v>1483</v>
      </c>
      <c r="C538" s="9" t="s">
        <v>866</v>
      </c>
      <c r="D538" s="10">
        <v>0</v>
      </c>
      <c r="E538" s="11">
        <v>2</v>
      </c>
      <c r="F538" s="12">
        <v>1</v>
      </c>
      <c r="G538" s="66">
        <f t="shared" si="18"/>
        <v>1.0833333333333333</v>
      </c>
      <c r="H538" s="67" t="str">
        <f t="shared" si="17"/>
        <v>من 1 إلى أقل من 3 فدان</v>
      </c>
      <c r="I538" s="68"/>
    </row>
    <row r="539" spans="1:9" ht="20.25" x14ac:dyDescent="0.25">
      <c r="A539" s="7">
        <f>IF(C539="","",SUBTOTAL(3,$C$2:C539))</f>
        <v>538</v>
      </c>
      <c r="B539" s="8" t="s">
        <v>1484</v>
      </c>
      <c r="C539" s="9" t="s">
        <v>867</v>
      </c>
      <c r="D539" s="10">
        <v>2</v>
      </c>
      <c r="E539" s="11">
        <v>7</v>
      </c>
      <c r="F539" s="12">
        <v>0</v>
      </c>
      <c r="G539" s="66">
        <f t="shared" si="18"/>
        <v>0.2951388888888889</v>
      </c>
      <c r="H539" s="67" t="str">
        <f t="shared" si="17"/>
        <v>أقل من فدان</v>
      </c>
      <c r="I539" s="68"/>
    </row>
    <row r="540" spans="1:9" ht="20.25" x14ac:dyDescent="0.25">
      <c r="A540" s="7">
        <f>IF(C540="","",SUBTOTAL(3,$C$2:C540))</f>
        <v>539</v>
      </c>
      <c r="B540" s="8" t="s">
        <v>1485</v>
      </c>
      <c r="C540" s="9" t="s">
        <v>868</v>
      </c>
      <c r="D540" s="10">
        <v>0</v>
      </c>
      <c r="E540" s="11">
        <v>11</v>
      </c>
      <c r="F540" s="12">
        <v>0</v>
      </c>
      <c r="G540" s="66">
        <f t="shared" si="18"/>
        <v>0.45833333333333331</v>
      </c>
      <c r="H540" s="67" t="str">
        <f t="shared" si="17"/>
        <v>أقل من فدان</v>
      </c>
      <c r="I540" s="68"/>
    </row>
    <row r="541" spans="1:9" ht="20.25" x14ac:dyDescent="0.25">
      <c r="A541" s="7">
        <f>IF(C541="","",SUBTOTAL(3,$C$2:C541))</f>
        <v>540</v>
      </c>
      <c r="B541" s="8" t="s">
        <v>1486</v>
      </c>
      <c r="C541" s="9" t="s">
        <v>869</v>
      </c>
      <c r="D541" s="10">
        <v>0</v>
      </c>
      <c r="E541" s="11">
        <v>6</v>
      </c>
      <c r="F541" s="12">
        <v>0</v>
      </c>
      <c r="G541" s="66">
        <f t="shared" si="18"/>
        <v>0.25</v>
      </c>
      <c r="H541" s="67" t="str">
        <f t="shared" si="17"/>
        <v>أقل من فدان</v>
      </c>
      <c r="I541" s="68"/>
    </row>
    <row r="542" spans="1:9" ht="20.25" x14ac:dyDescent="0.25">
      <c r="A542" s="7">
        <f>IF(C542="","",SUBTOTAL(3,$C$2:C542))</f>
        <v>541</v>
      </c>
      <c r="B542" s="8" t="s">
        <v>1487</v>
      </c>
      <c r="C542" s="9" t="s">
        <v>870</v>
      </c>
      <c r="D542" s="10">
        <v>10</v>
      </c>
      <c r="E542" s="11">
        <v>0</v>
      </c>
      <c r="F542" s="12">
        <v>1</v>
      </c>
      <c r="G542" s="66">
        <f t="shared" si="18"/>
        <v>1.0173611111111112</v>
      </c>
      <c r="H542" s="67" t="str">
        <f t="shared" si="17"/>
        <v>من 1 إلى أقل من 3 فدان</v>
      </c>
      <c r="I542" s="68"/>
    </row>
    <row r="543" spans="1:9" ht="20.25" x14ac:dyDescent="0.25">
      <c r="A543" s="7">
        <f>IF(C543="","",SUBTOTAL(3,$C$2:C543))</f>
        <v>542</v>
      </c>
      <c r="B543" s="8" t="s">
        <v>1488</v>
      </c>
      <c r="C543" s="9" t="s">
        <v>871</v>
      </c>
      <c r="D543" s="10">
        <v>9</v>
      </c>
      <c r="E543" s="11">
        <v>1</v>
      </c>
      <c r="F543" s="12">
        <v>1</v>
      </c>
      <c r="G543" s="66">
        <f t="shared" si="18"/>
        <v>1.0572916666666667</v>
      </c>
      <c r="H543" s="67" t="str">
        <f t="shared" si="17"/>
        <v>من 1 إلى أقل من 3 فدان</v>
      </c>
      <c r="I543" s="68"/>
    </row>
    <row r="544" spans="1:9" ht="20.25" x14ac:dyDescent="0.25">
      <c r="A544" s="7">
        <f>IF(C544="","",SUBTOTAL(3,$C$2:C544))</f>
        <v>543</v>
      </c>
      <c r="B544" s="8" t="s">
        <v>1489</v>
      </c>
      <c r="C544" s="9" t="s">
        <v>872</v>
      </c>
      <c r="D544" s="10">
        <v>15</v>
      </c>
      <c r="E544" s="11">
        <v>15</v>
      </c>
      <c r="F544" s="12">
        <v>0</v>
      </c>
      <c r="G544" s="66">
        <f t="shared" si="18"/>
        <v>0.65104166666666663</v>
      </c>
      <c r="H544" s="67" t="str">
        <f t="shared" si="17"/>
        <v>أقل من فدان</v>
      </c>
      <c r="I544" s="68"/>
    </row>
    <row r="545" spans="1:9" ht="20.25" x14ac:dyDescent="0.25">
      <c r="A545" s="7">
        <f>IF(C545="","",SUBTOTAL(3,$C$2:C545))</f>
        <v>544</v>
      </c>
      <c r="B545" s="8" t="s">
        <v>1490</v>
      </c>
      <c r="C545" s="9" t="s">
        <v>873</v>
      </c>
      <c r="D545" s="10">
        <v>12</v>
      </c>
      <c r="E545" s="11">
        <v>3</v>
      </c>
      <c r="F545" s="12">
        <v>0</v>
      </c>
      <c r="G545" s="66">
        <f t="shared" si="18"/>
        <v>0.14583333333333334</v>
      </c>
      <c r="H545" s="67" t="str">
        <f t="shared" si="17"/>
        <v>أقل من فدان</v>
      </c>
      <c r="I545" s="68"/>
    </row>
    <row r="546" spans="1:9" ht="20.25" x14ac:dyDescent="0.25">
      <c r="A546" s="7">
        <f>IF(C546="","",SUBTOTAL(3,$C$2:C546))</f>
        <v>545</v>
      </c>
      <c r="B546" s="8" t="s">
        <v>1491</v>
      </c>
      <c r="C546" s="9" t="s">
        <v>874</v>
      </c>
      <c r="D546" s="10">
        <v>9</v>
      </c>
      <c r="E546" s="11">
        <v>18</v>
      </c>
      <c r="F546" s="12">
        <v>1</v>
      </c>
      <c r="G546" s="66">
        <f t="shared" si="18"/>
        <v>1.765625</v>
      </c>
      <c r="H546" s="67" t="str">
        <f t="shared" si="17"/>
        <v>من 1 إلى أقل من 3 فدان</v>
      </c>
      <c r="I546" s="68"/>
    </row>
    <row r="547" spans="1:9" ht="20.25" x14ac:dyDescent="0.25">
      <c r="A547" s="7">
        <f>IF(C547="","",SUBTOTAL(3,$C$2:C547))</f>
        <v>546</v>
      </c>
      <c r="B547" s="8" t="s">
        <v>1492</v>
      </c>
      <c r="C547" s="9" t="s">
        <v>875</v>
      </c>
      <c r="D547" s="10">
        <v>7</v>
      </c>
      <c r="E547" s="11">
        <v>2</v>
      </c>
      <c r="F547" s="12">
        <v>3</v>
      </c>
      <c r="G547" s="66">
        <f t="shared" si="18"/>
        <v>3.0954861111111112</v>
      </c>
      <c r="H547" s="67" t="str">
        <f t="shared" si="17"/>
        <v>من 3 إلى أقل من 5 فدان</v>
      </c>
      <c r="I547" s="68"/>
    </row>
    <row r="548" spans="1:9" ht="20.25" x14ac:dyDescent="0.25">
      <c r="A548" s="7">
        <f>IF(C548="","",SUBTOTAL(3,$C$2:C548))</f>
        <v>547</v>
      </c>
      <c r="B548" s="8" t="s">
        <v>1493</v>
      </c>
      <c r="C548" s="9" t="s">
        <v>876</v>
      </c>
      <c r="D548" s="10">
        <v>0</v>
      </c>
      <c r="E548" s="11">
        <v>0</v>
      </c>
      <c r="F548" s="12">
        <v>1</v>
      </c>
      <c r="G548" s="66">
        <f t="shared" si="18"/>
        <v>1</v>
      </c>
      <c r="H548" s="67" t="str">
        <f t="shared" si="17"/>
        <v>من 1 إلى أقل من 3 فدان</v>
      </c>
      <c r="I548" s="68"/>
    </row>
    <row r="549" spans="1:9" ht="20.25" x14ac:dyDescent="0.25">
      <c r="A549" s="7">
        <f>IF(C549="","",SUBTOTAL(3,$C$2:C549))</f>
        <v>548</v>
      </c>
      <c r="B549" s="8" t="s">
        <v>1494</v>
      </c>
      <c r="C549" s="9" t="s">
        <v>877</v>
      </c>
      <c r="D549" s="10">
        <v>9</v>
      </c>
      <c r="E549" s="11">
        <v>18</v>
      </c>
      <c r="F549" s="12">
        <v>0</v>
      </c>
      <c r="G549" s="66">
        <f t="shared" si="18"/>
        <v>0.765625</v>
      </c>
      <c r="H549" s="67" t="str">
        <f t="shared" si="17"/>
        <v>أقل من فدان</v>
      </c>
      <c r="I549" s="68"/>
    </row>
    <row r="550" spans="1:9" ht="20.25" x14ac:dyDescent="0.25">
      <c r="A550" s="7">
        <f>IF(C550="","",SUBTOTAL(3,$C$2:C550))</f>
        <v>549</v>
      </c>
      <c r="B550" s="8" t="s">
        <v>1495</v>
      </c>
      <c r="C550" s="9" t="s">
        <v>878</v>
      </c>
      <c r="D550" s="10">
        <v>7</v>
      </c>
      <c r="E550" s="11">
        <v>10</v>
      </c>
      <c r="F550" s="12">
        <v>0</v>
      </c>
      <c r="G550" s="66">
        <f t="shared" si="18"/>
        <v>0.42881944444444448</v>
      </c>
      <c r="H550" s="67" t="str">
        <f t="shared" si="17"/>
        <v>أقل من فدان</v>
      </c>
      <c r="I550" s="68"/>
    </row>
    <row r="551" spans="1:9" ht="20.25" x14ac:dyDescent="0.25">
      <c r="A551" s="7">
        <f>IF(C551="","",SUBTOTAL(3,$C$2:C551))</f>
        <v>550</v>
      </c>
      <c r="B551" s="8" t="s">
        <v>1496</v>
      </c>
      <c r="C551" s="9" t="s">
        <v>879</v>
      </c>
      <c r="D551" s="10">
        <v>12</v>
      </c>
      <c r="E551" s="11">
        <v>4</v>
      </c>
      <c r="F551" s="12">
        <v>0</v>
      </c>
      <c r="G551" s="66">
        <f t="shared" si="18"/>
        <v>0.1875</v>
      </c>
      <c r="H551" s="67" t="str">
        <f t="shared" si="17"/>
        <v>أقل من فدان</v>
      </c>
      <c r="I551" s="68"/>
    </row>
    <row r="552" spans="1:9" ht="20.25" x14ac:dyDescent="0.25">
      <c r="A552" s="7">
        <f>IF(C552="","",SUBTOTAL(3,$C$2:C552))</f>
        <v>551</v>
      </c>
      <c r="B552" s="8" t="s">
        <v>1497</v>
      </c>
      <c r="C552" s="9" t="s">
        <v>880</v>
      </c>
      <c r="D552" s="10">
        <v>11</v>
      </c>
      <c r="E552" s="11">
        <v>13</v>
      </c>
      <c r="F552" s="12">
        <v>1</v>
      </c>
      <c r="G552" s="66">
        <f t="shared" si="18"/>
        <v>1.5607638888888888</v>
      </c>
      <c r="H552" s="67" t="str">
        <f t="shared" si="17"/>
        <v>من 1 إلى أقل من 3 فدان</v>
      </c>
      <c r="I552" s="68"/>
    </row>
    <row r="553" spans="1:9" ht="20.25" x14ac:dyDescent="0.25">
      <c r="A553" s="7">
        <f>IF(C553="","",SUBTOTAL(3,$C$2:C553))</f>
        <v>552</v>
      </c>
      <c r="B553" s="8" t="s">
        <v>1498</v>
      </c>
      <c r="C553" s="9" t="s">
        <v>881</v>
      </c>
      <c r="D553" s="10">
        <v>12</v>
      </c>
      <c r="E553" s="11">
        <v>10</v>
      </c>
      <c r="F553" s="12">
        <v>0</v>
      </c>
      <c r="G553" s="66">
        <f t="shared" si="18"/>
        <v>0.4375</v>
      </c>
      <c r="H553" s="67" t="str">
        <f t="shared" si="17"/>
        <v>أقل من فدان</v>
      </c>
      <c r="I553" s="68"/>
    </row>
    <row r="554" spans="1:9" ht="20.25" x14ac:dyDescent="0.25">
      <c r="A554" s="7">
        <f>IF(C554="","",SUBTOTAL(3,$C$2:C554))</f>
        <v>553</v>
      </c>
      <c r="B554" s="8" t="s">
        <v>1499</v>
      </c>
      <c r="C554" s="9" t="s">
        <v>882</v>
      </c>
      <c r="D554" s="10">
        <v>18</v>
      </c>
      <c r="E554" s="11">
        <v>1</v>
      </c>
      <c r="F554" s="12">
        <v>1</v>
      </c>
      <c r="G554" s="66">
        <f t="shared" si="18"/>
        <v>1.0729166666666667</v>
      </c>
      <c r="H554" s="67" t="str">
        <f t="shared" si="17"/>
        <v>من 1 إلى أقل من 3 فدان</v>
      </c>
      <c r="I554" s="68"/>
    </row>
    <row r="555" spans="1:9" ht="20.25" x14ac:dyDescent="0.25">
      <c r="A555" s="7">
        <f>IF(C555="","",SUBTOTAL(3,$C$2:C555))</f>
        <v>554</v>
      </c>
      <c r="B555" s="8" t="s">
        <v>1500</v>
      </c>
      <c r="C555" s="9" t="s">
        <v>883</v>
      </c>
      <c r="D555" s="10">
        <v>12</v>
      </c>
      <c r="E555" s="11">
        <v>2</v>
      </c>
      <c r="F555" s="12">
        <v>1</v>
      </c>
      <c r="G555" s="66">
        <f t="shared" si="18"/>
        <v>1.1041666666666665</v>
      </c>
      <c r="H555" s="67" t="str">
        <f t="shared" si="17"/>
        <v>من 1 إلى أقل من 3 فدان</v>
      </c>
      <c r="I555" s="68"/>
    </row>
    <row r="556" spans="1:9" ht="20.25" x14ac:dyDescent="0.25">
      <c r="A556" s="7">
        <f>IF(C556="","",SUBTOTAL(3,$C$2:C556))</f>
        <v>555</v>
      </c>
      <c r="B556" s="8" t="s">
        <v>1501</v>
      </c>
      <c r="C556" s="9" t="s">
        <v>884</v>
      </c>
      <c r="D556" s="10">
        <v>6</v>
      </c>
      <c r="E556" s="11">
        <v>1</v>
      </c>
      <c r="F556" s="12">
        <v>2</v>
      </c>
      <c r="G556" s="66">
        <f t="shared" si="18"/>
        <v>2.052083333333333</v>
      </c>
      <c r="H556" s="67" t="str">
        <f t="shared" si="17"/>
        <v>من 1 إلى أقل من 3 فدان</v>
      </c>
      <c r="I556" s="68"/>
    </row>
    <row r="557" spans="1:9" ht="20.25" x14ac:dyDescent="0.25">
      <c r="A557" s="7">
        <f>IF(C557="","",SUBTOTAL(3,$C$2:C557))</f>
        <v>556</v>
      </c>
      <c r="B557" s="8" t="s">
        <v>1502</v>
      </c>
      <c r="C557" s="9" t="s">
        <v>885</v>
      </c>
      <c r="D557" s="10">
        <v>22</v>
      </c>
      <c r="E557" s="11">
        <v>23</v>
      </c>
      <c r="F557" s="12">
        <v>2</v>
      </c>
      <c r="G557" s="66">
        <f t="shared" si="18"/>
        <v>2.9965277777777781</v>
      </c>
      <c r="H557" s="67" t="str">
        <f t="shared" si="17"/>
        <v>من 1 إلى أقل من 3 فدان</v>
      </c>
      <c r="I557" s="68"/>
    </row>
    <row r="558" spans="1:9" ht="20.25" x14ac:dyDescent="0.25">
      <c r="A558" s="7">
        <f>IF(C558="","",SUBTOTAL(3,$C$2:C558))</f>
        <v>557</v>
      </c>
      <c r="B558" s="8" t="s">
        <v>1503</v>
      </c>
      <c r="C558" s="9" t="s">
        <v>886</v>
      </c>
      <c r="D558" s="10">
        <v>18</v>
      </c>
      <c r="E558" s="11">
        <v>1</v>
      </c>
      <c r="F558" s="12">
        <v>2</v>
      </c>
      <c r="G558" s="66">
        <f t="shared" si="18"/>
        <v>2.0729166666666665</v>
      </c>
      <c r="H558" s="67" t="str">
        <f t="shared" si="17"/>
        <v>من 1 إلى أقل من 3 فدان</v>
      </c>
      <c r="I558" s="68"/>
    </row>
    <row r="559" spans="1:9" ht="20.25" x14ac:dyDescent="0.25">
      <c r="A559" s="7">
        <f>IF(C559="","",SUBTOTAL(3,$C$2:C559))</f>
        <v>558</v>
      </c>
      <c r="B559" s="8" t="s">
        <v>1504</v>
      </c>
      <c r="C559" s="9" t="s">
        <v>887</v>
      </c>
      <c r="D559" s="10">
        <v>15</v>
      </c>
      <c r="E559" s="11">
        <v>23</v>
      </c>
      <c r="F559" s="12">
        <v>2</v>
      </c>
      <c r="G559" s="66">
        <f t="shared" si="18"/>
        <v>2.984375</v>
      </c>
      <c r="H559" s="67" t="str">
        <f t="shared" si="17"/>
        <v>من 1 إلى أقل من 3 فدان</v>
      </c>
      <c r="I559" s="68"/>
    </row>
    <row r="560" spans="1:9" ht="20.25" x14ac:dyDescent="0.25">
      <c r="A560" s="7">
        <f>IF(C560="","",SUBTOTAL(3,$C$2:C560))</f>
        <v>559</v>
      </c>
      <c r="B560" s="8" t="s">
        <v>1505</v>
      </c>
      <c r="C560" s="9" t="s">
        <v>888</v>
      </c>
      <c r="D560" s="10">
        <v>1</v>
      </c>
      <c r="E560" s="11">
        <v>8</v>
      </c>
      <c r="F560" s="12">
        <v>0</v>
      </c>
      <c r="G560" s="66">
        <f t="shared" si="18"/>
        <v>0.33506944444444442</v>
      </c>
      <c r="H560" s="67" t="str">
        <f t="shared" si="17"/>
        <v>أقل من فدان</v>
      </c>
      <c r="I560" s="68"/>
    </row>
    <row r="561" spans="1:9" ht="20.25" x14ac:dyDescent="0.25">
      <c r="A561" s="7">
        <f>IF(C561="","",SUBTOTAL(3,$C$2:C561))</f>
        <v>560</v>
      </c>
      <c r="B561" s="8" t="s">
        <v>1506</v>
      </c>
      <c r="C561" s="9" t="s">
        <v>889</v>
      </c>
      <c r="D561" s="10">
        <v>3</v>
      </c>
      <c r="E561" s="11">
        <v>13</v>
      </c>
      <c r="F561" s="12">
        <v>1</v>
      </c>
      <c r="G561" s="66">
        <f t="shared" si="18"/>
        <v>1.5468749999999998</v>
      </c>
      <c r="H561" s="67" t="str">
        <f t="shared" si="17"/>
        <v>من 1 إلى أقل من 3 فدان</v>
      </c>
      <c r="I561" s="68"/>
    </row>
    <row r="562" spans="1:9" ht="20.25" x14ac:dyDescent="0.25">
      <c r="A562" s="7">
        <f>IF(C562="","",SUBTOTAL(3,$C$2:C562))</f>
        <v>561</v>
      </c>
      <c r="B562" s="8" t="s">
        <v>1507</v>
      </c>
      <c r="C562" s="9" t="s">
        <v>890</v>
      </c>
      <c r="D562" s="10">
        <v>3</v>
      </c>
      <c r="E562" s="11">
        <v>1</v>
      </c>
      <c r="F562" s="12">
        <v>1</v>
      </c>
      <c r="G562" s="66">
        <f t="shared" si="18"/>
        <v>1.046875</v>
      </c>
      <c r="H562" s="67" t="str">
        <f t="shared" si="17"/>
        <v>من 1 إلى أقل من 3 فدان</v>
      </c>
      <c r="I562" s="68"/>
    </row>
    <row r="563" spans="1:9" ht="20.25" x14ac:dyDescent="0.25">
      <c r="A563" s="7">
        <f>IF(C563="","",SUBTOTAL(3,$C$2:C563))</f>
        <v>562</v>
      </c>
      <c r="B563" s="8" t="s">
        <v>1508</v>
      </c>
      <c r="C563" s="9" t="s">
        <v>891</v>
      </c>
      <c r="D563" s="10">
        <v>20</v>
      </c>
      <c r="E563" s="11">
        <v>3</v>
      </c>
      <c r="F563" s="12">
        <v>1</v>
      </c>
      <c r="G563" s="66">
        <f t="shared" si="18"/>
        <v>1.1597222222222223</v>
      </c>
      <c r="H563" s="67" t="str">
        <f t="shared" si="17"/>
        <v>من 1 إلى أقل من 3 فدان</v>
      </c>
      <c r="I563" s="68"/>
    </row>
    <row r="564" spans="1:9" ht="20.25" x14ac:dyDescent="0.25">
      <c r="A564" s="7">
        <f>IF(C564="","",SUBTOTAL(3,$C$2:C564))</f>
        <v>563</v>
      </c>
      <c r="B564" s="8" t="s">
        <v>1509</v>
      </c>
      <c r="C564" s="9" t="s">
        <v>892</v>
      </c>
      <c r="D564" s="10">
        <v>0</v>
      </c>
      <c r="E564" s="11">
        <v>12</v>
      </c>
      <c r="F564" s="12">
        <v>0</v>
      </c>
      <c r="G564" s="66">
        <f t="shared" si="18"/>
        <v>0.5</v>
      </c>
      <c r="H564" s="67" t="str">
        <f t="shared" si="17"/>
        <v>أقل من فدان</v>
      </c>
      <c r="I564" s="68"/>
    </row>
    <row r="565" spans="1:9" ht="20.25" x14ac:dyDescent="0.25">
      <c r="A565" s="7">
        <f>IF(C565="","",SUBTOTAL(3,$C$2:C565))</f>
        <v>564</v>
      </c>
      <c r="B565" s="8" t="s">
        <v>1510</v>
      </c>
      <c r="C565" s="9" t="s">
        <v>893</v>
      </c>
      <c r="D565" s="10">
        <v>23</v>
      </c>
      <c r="E565" s="11">
        <v>21</v>
      </c>
      <c r="F565" s="12">
        <v>4</v>
      </c>
      <c r="G565" s="66">
        <f t="shared" si="18"/>
        <v>4.9149305555555554</v>
      </c>
      <c r="H565" s="67" t="str">
        <f t="shared" si="17"/>
        <v>من 3 إلى أقل من 5 فدان</v>
      </c>
      <c r="I565" s="68"/>
    </row>
    <row r="566" spans="1:9" ht="20.25" x14ac:dyDescent="0.25">
      <c r="A566" s="7">
        <f>IF(C566="","",SUBTOTAL(3,$C$2:C566))</f>
        <v>565</v>
      </c>
      <c r="B566" s="8" t="s">
        <v>1511</v>
      </c>
      <c r="C566" s="9" t="s">
        <v>894</v>
      </c>
      <c r="D566" s="10">
        <v>6</v>
      </c>
      <c r="E566" s="11">
        <v>7</v>
      </c>
      <c r="F566" s="12">
        <v>0</v>
      </c>
      <c r="G566" s="66">
        <f t="shared" si="18"/>
        <v>0.30208333333333337</v>
      </c>
      <c r="H566" s="67" t="str">
        <f t="shared" si="17"/>
        <v>أقل من فدان</v>
      </c>
      <c r="I566" s="68"/>
    </row>
    <row r="567" spans="1:9" ht="20.25" x14ac:dyDescent="0.25">
      <c r="A567" s="7">
        <f>IF(C567="","",SUBTOTAL(3,$C$2:C567))</f>
        <v>566</v>
      </c>
      <c r="B567" s="8" t="s">
        <v>1512</v>
      </c>
      <c r="C567" s="9" t="s">
        <v>895</v>
      </c>
      <c r="D567" s="10">
        <v>0</v>
      </c>
      <c r="E567" s="11">
        <v>16</v>
      </c>
      <c r="F567" s="12">
        <v>4</v>
      </c>
      <c r="G567" s="66">
        <f t="shared" si="18"/>
        <v>4.666666666666667</v>
      </c>
      <c r="H567" s="67" t="str">
        <f t="shared" si="17"/>
        <v>من 3 إلى أقل من 5 فدان</v>
      </c>
      <c r="I567" s="68"/>
    </row>
    <row r="568" spans="1:9" ht="20.25" x14ac:dyDescent="0.25">
      <c r="A568" s="7">
        <f>IF(C568="","",SUBTOTAL(3,$C$2:C568))</f>
        <v>567</v>
      </c>
      <c r="B568" s="8" t="s">
        <v>1513</v>
      </c>
      <c r="C568" s="9" t="s">
        <v>896</v>
      </c>
      <c r="D568" s="10">
        <v>4</v>
      </c>
      <c r="E568" s="11">
        <v>22</v>
      </c>
      <c r="F568" s="12">
        <v>3</v>
      </c>
      <c r="G568" s="66">
        <f t="shared" si="18"/>
        <v>3.9236111111111112</v>
      </c>
      <c r="H568" s="67" t="str">
        <f t="shared" si="17"/>
        <v>من 3 إلى أقل من 5 فدان</v>
      </c>
      <c r="I568" s="68"/>
    </row>
    <row r="569" spans="1:9" ht="20.25" x14ac:dyDescent="0.25">
      <c r="A569" s="7">
        <f>IF(C569="","",SUBTOTAL(3,$C$2:C569))</f>
        <v>568</v>
      </c>
      <c r="B569" s="8" t="s">
        <v>1514</v>
      </c>
      <c r="C569" s="9" t="s">
        <v>897</v>
      </c>
      <c r="D569" s="10">
        <v>14</v>
      </c>
      <c r="E569" s="11">
        <v>12</v>
      </c>
      <c r="F569" s="12">
        <v>0</v>
      </c>
      <c r="G569" s="66">
        <f t="shared" si="18"/>
        <v>0.52430555555555558</v>
      </c>
      <c r="H569" s="67" t="str">
        <f t="shared" si="17"/>
        <v>أقل من فدان</v>
      </c>
      <c r="I569" s="68"/>
    </row>
    <row r="570" spans="1:9" ht="20.25" x14ac:dyDescent="0.25">
      <c r="A570" s="7">
        <f>IF(C570="","",SUBTOTAL(3,$C$2:C570))</f>
        <v>569</v>
      </c>
      <c r="B570" s="8" t="s">
        <v>1515</v>
      </c>
      <c r="C570" s="9" t="s">
        <v>898</v>
      </c>
      <c r="D570" s="10">
        <v>21.5</v>
      </c>
      <c r="E570" s="11">
        <v>0</v>
      </c>
      <c r="F570" s="12">
        <v>2</v>
      </c>
      <c r="G570" s="66">
        <f t="shared" si="18"/>
        <v>2.0373263888888888</v>
      </c>
      <c r="H570" s="67" t="str">
        <f t="shared" si="17"/>
        <v>من 1 إلى أقل من 3 فدان</v>
      </c>
      <c r="I570" s="68"/>
    </row>
    <row r="571" spans="1:9" ht="20.25" x14ac:dyDescent="0.25">
      <c r="A571" s="7">
        <f>IF(C571="","",SUBTOTAL(3,$C$2:C571))</f>
        <v>570</v>
      </c>
      <c r="B571" s="8" t="s">
        <v>1516</v>
      </c>
      <c r="C571" s="9" t="s">
        <v>899</v>
      </c>
      <c r="D571" s="10">
        <v>15</v>
      </c>
      <c r="E571" s="11">
        <v>22</v>
      </c>
      <c r="F571" s="12">
        <v>2</v>
      </c>
      <c r="G571" s="66">
        <f t="shared" si="18"/>
        <v>2.942708333333333</v>
      </c>
      <c r="H571" s="67" t="str">
        <f t="shared" si="17"/>
        <v>من 1 إلى أقل من 3 فدان</v>
      </c>
      <c r="I571" s="68"/>
    </row>
    <row r="572" spans="1:9" ht="20.25" x14ac:dyDescent="0.25">
      <c r="A572" s="7">
        <f>IF(C572="","",SUBTOTAL(3,$C$2:C572))</f>
        <v>571</v>
      </c>
      <c r="B572" s="8" t="s">
        <v>1517</v>
      </c>
      <c r="C572" s="9" t="s">
        <v>900</v>
      </c>
      <c r="D572" s="10">
        <v>12</v>
      </c>
      <c r="E572" s="11">
        <v>21</v>
      </c>
      <c r="F572" s="12">
        <v>0</v>
      </c>
      <c r="G572" s="66">
        <f t="shared" si="18"/>
        <v>0.89583333333333337</v>
      </c>
      <c r="H572" s="67" t="str">
        <f t="shared" si="17"/>
        <v>أقل من فدان</v>
      </c>
      <c r="I572" s="68"/>
    </row>
    <row r="573" spans="1:9" ht="20.25" x14ac:dyDescent="0.25">
      <c r="A573" s="7">
        <f>IF(C573="","",SUBTOTAL(3,$C$2:C573))</f>
        <v>572</v>
      </c>
      <c r="B573" s="8" t="s">
        <v>1518</v>
      </c>
      <c r="C573" s="9" t="s">
        <v>901</v>
      </c>
      <c r="D573" s="10">
        <v>16</v>
      </c>
      <c r="E573" s="11">
        <v>11</v>
      </c>
      <c r="F573" s="12">
        <v>0</v>
      </c>
      <c r="G573" s="66">
        <f t="shared" si="18"/>
        <v>0.4861111111111111</v>
      </c>
      <c r="H573" s="67" t="str">
        <f t="shared" si="17"/>
        <v>أقل من فدان</v>
      </c>
      <c r="I573" s="68"/>
    </row>
    <row r="574" spans="1:9" ht="20.25" x14ac:dyDescent="0.25">
      <c r="A574" s="7">
        <f>IF(C574="","",SUBTOTAL(3,$C$2:C574))</f>
        <v>573</v>
      </c>
      <c r="B574" s="8" t="s">
        <v>1519</v>
      </c>
      <c r="C574" s="9" t="s">
        <v>902</v>
      </c>
      <c r="D574" s="10">
        <v>13</v>
      </c>
      <c r="E574" s="11">
        <v>13</v>
      </c>
      <c r="F574" s="12">
        <v>3</v>
      </c>
      <c r="G574" s="66">
        <f t="shared" si="18"/>
        <v>3.5642361111111112</v>
      </c>
      <c r="H574" s="67" t="str">
        <f t="shared" si="17"/>
        <v>من 3 إلى أقل من 5 فدان</v>
      </c>
      <c r="I574" s="68"/>
    </row>
    <row r="575" spans="1:9" ht="20.25" x14ac:dyDescent="0.25">
      <c r="A575" s="7">
        <f>IF(C575="","",SUBTOTAL(3,$C$2:C575))</f>
        <v>574</v>
      </c>
      <c r="B575" s="8" t="s">
        <v>1520</v>
      </c>
      <c r="C575" s="9" t="s">
        <v>903</v>
      </c>
      <c r="D575" s="10">
        <v>1</v>
      </c>
      <c r="E575" s="11">
        <v>22</v>
      </c>
      <c r="F575" s="12">
        <v>0</v>
      </c>
      <c r="G575" s="66">
        <f t="shared" si="18"/>
        <v>0.91840277777777779</v>
      </c>
      <c r="H575" s="67" t="str">
        <f t="shared" si="17"/>
        <v>أقل من فدان</v>
      </c>
      <c r="I575" s="68"/>
    </row>
    <row r="576" spans="1:9" ht="20.25" x14ac:dyDescent="0.25">
      <c r="A576" s="7">
        <f>IF(C576="","",SUBTOTAL(3,$C$2:C576))</f>
        <v>575</v>
      </c>
      <c r="B576" s="8" t="s">
        <v>1521</v>
      </c>
      <c r="C576" s="9" t="s">
        <v>904</v>
      </c>
      <c r="D576" s="10">
        <v>0</v>
      </c>
      <c r="E576" s="11">
        <v>20</v>
      </c>
      <c r="F576" s="12">
        <v>0</v>
      </c>
      <c r="G576" s="66">
        <f t="shared" si="18"/>
        <v>0.83333333333333337</v>
      </c>
      <c r="H576" s="67" t="str">
        <f t="shared" si="17"/>
        <v>أقل من فدان</v>
      </c>
      <c r="I576" s="68"/>
    </row>
    <row r="577" spans="1:9" ht="20.25" x14ac:dyDescent="0.25">
      <c r="A577" s="7">
        <f>IF(C577="","",SUBTOTAL(3,$C$2:C577))</f>
        <v>576</v>
      </c>
      <c r="B577" s="8" t="s">
        <v>1522</v>
      </c>
      <c r="C577" s="9" t="s">
        <v>905</v>
      </c>
      <c r="D577" s="10">
        <v>12</v>
      </c>
      <c r="E577" s="11">
        <v>4</v>
      </c>
      <c r="F577" s="12">
        <v>0</v>
      </c>
      <c r="G577" s="66">
        <f t="shared" si="18"/>
        <v>0.1875</v>
      </c>
      <c r="H577" s="67" t="str">
        <f t="shared" si="17"/>
        <v>أقل من فدان</v>
      </c>
      <c r="I577" s="68"/>
    </row>
    <row r="578" spans="1:9" ht="20.25" x14ac:dyDescent="0.25">
      <c r="A578" s="7">
        <f>IF(C578="","",SUBTOTAL(3,$C$2:C578))</f>
        <v>577</v>
      </c>
      <c r="B578" s="8" t="s">
        <v>1523</v>
      </c>
      <c r="C578" s="9" t="s">
        <v>906</v>
      </c>
      <c r="D578" s="10">
        <v>1</v>
      </c>
      <c r="E578" s="11">
        <v>13</v>
      </c>
      <c r="F578" s="12">
        <v>2</v>
      </c>
      <c r="G578" s="66">
        <f t="shared" si="18"/>
        <v>2.5434027777777777</v>
      </c>
      <c r="H578" s="67" t="str">
        <f t="shared" ref="H578:H641" si="19">IF(G578=0,"00",IF(G578="x","x",
IF(G578&lt;1,"أقل من فدان",
IF(G578&lt;3,"من 1 إلى أقل من 3 فدان",
IF(G578&lt;5,"من 3 إلى أقل من 5 فدان",
IF(G578&lt;10,"من 5 إلى أقل من 10 فدان",
IF(G578&lt;20,"من 10 إلى أقل من 20 فدان",
IF(G578&lt;=25,"من 20 إلى 25 فدان","أكثر من 25 فدان"))))))
))</f>
        <v>من 1 إلى أقل من 3 فدان</v>
      </c>
      <c r="I578" s="68"/>
    </row>
    <row r="579" spans="1:9" ht="20.25" x14ac:dyDescent="0.25">
      <c r="A579" s="7">
        <f>IF(C579="","",SUBTOTAL(3,$C$2:C579))</f>
        <v>578</v>
      </c>
      <c r="B579" s="8" t="s">
        <v>1524</v>
      </c>
      <c r="C579" s="9" t="s">
        <v>907</v>
      </c>
      <c r="D579" s="10">
        <v>0</v>
      </c>
      <c r="E579" s="11">
        <v>18</v>
      </c>
      <c r="F579" s="12">
        <v>2</v>
      </c>
      <c r="G579" s="66">
        <f t="shared" ref="G579:G642" si="20">IF(AND(ISNUMBER(D579), ISNUMBER(E579), ISNUMBER(F579)), F579 + E579/24 + D579/576, "x")</f>
        <v>2.75</v>
      </c>
      <c r="H579" s="67" t="str">
        <f t="shared" si="19"/>
        <v>من 1 إلى أقل من 3 فدان</v>
      </c>
      <c r="I579" s="68"/>
    </row>
    <row r="580" spans="1:9" ht="20.25" x14ac:dyDescent="0.25">
      <c r="A580" s="7">
        <f>IF(C580="","",SUBTOTAL(3,$C$2:C580))</f>
        <v>579</v>
      </c>
      <c r="B580" s="8" t="s">
        <v>1525</v>
      </c>
      <c r="C580" s="9" t="s">
        <v>908</v>
      </c>
      <c r="D580" s="10">
        <v>1</v>
      </c>
      <c r="E580" s="11">
        <v>13</v>
      </c>
      <c r="F580" s="12">
        <v>2</v>
      </c>
      <c r="G580" s="66">
        <f t="shared" si="20"/>
        <v>2.5434027777777777</v>
      </c>
      <c r="H580" s="67" t="str">
        <f t="shared" si="19"/>
        <v>من 1 إلى أقل من 3 فدان</v>
      </c>
      <c r="I580" s="68"/>
    </row>
    <row r="581" spans="1:9" ht="20.25" x14ac:dyDescent="0.25">
      <c r="A581" s="7">
        <f>IF(C581="","",SUBTOTAL(3,$C$2:C581))</f>
        <v>580</v>
      </c>
      <c r="B581" s="8" t="s">
        <v>1526</v>
      </c>
      <c r="C581" s="9" t="s">
        <v>909</v>
      </c>
      <c r="D581" s="10">
        <v>0</v>
      </c>
      <c r="E581" s="11">
        <v>16</v>
      </c>
      <c r="F581" s="12">
        <v>0</v>
      </c>
      <c r="G581" s="66">
        <f t="shared" si="20"/>
        <v>0.66666666666666663</v>
      </c>
      <c r="H581" s="67" t="str">
        <f t="shared" si="19"/>
        <v>أقل من فدان</v>
      </c>
      <c r="I581" s="68"/>
    </row>
    <row r="582" spans="1:9" ht="20.25" x14ac:dyDescent="0.25">
      <c r="A582" s="7">
        <f>IF(C582="","",SUBTOTAL(3,$C$2:C582))</f>
        <v>581</v>
      </c>
      <c r="B582" s="8" t="s">
        <v>1527</v>
      </c>
      <c r="C582" s="9" t="s">
        <v>910</v>
      </c>
      <c r="D582" s="10">
        <v>16</v>
      </c>
      <c r="E582" s="11">
        <v>17</v>
      </c>
      <c r="F582" s="12">
        <v>1</v>
      </c>
      <c r="G582" s="66">
        <f t="shared" si="20"/>
        <v>1.7361111111111112</v>
      </c>
      <c r="H582" s="67" t="str">
        <f t="shared" si="19"/>
        <v>من 1 إلى أقل من 3 فدان</v>
      </c>
      <c r="I582" s="68"/>
    </row>
    <row r="583" spans="1:9" ht="20.25" x14ac:dyDescent="0.25">
      <c r="A583" s="7">
        <f>IF(C583="","",SUBTOTAL(3,$C$2:C583))</f>
        <v>582</v>
      </c>
      <c r="B583" s="8" t="s">
        <v>1528</v>
      </c>
      <c r="C583" s="9" t="s">
        <v>911</v>
      </c>
      <c r="D583" s="10">
        <v>11</v>
      </c>
      <c r="E583" s="11">
        <v>9</v>
      </c>
      <c r="F583" s="12">
        <v>1</v>
      </c>
      <c r="G583" s="66">
        <f t="shared" si="20"/>
        <v>1.3940972222222223</v>
      </c>
      <c r="H583" s="67" t="str">
        <f t="shared" si="19"/>
        <v>من 1 إلى أقل من 3 فدان</v>
      </c>
      <c r="I583" s="68"/>
    </row>
    <row r="584" spans="1:9" ht="20.25" x14ac:dyDescent="0.25">
      <c r="A584" s="7">
        <f>IF(C584="","",SUBTOTAL(3,$C$2:C584))</f>
        <v>583</v>
      </c>
      <c r="B584" s="8" t="s">
        <v>1529</v>
      </c>
      <c r="C584" s="9" t="s">
        <v>912</v>
      </c>
      <c r="D584" s="10">
        <v>0</v>
      </c>
      <c r="E584" s="11">
        <v>12</v>
      </c>
      <c r="F584" s="12">
        <v>1</v>
      </c>
      <c r="G584" s="66">
        <f t="shared" si="20"/>
        <v>1.5</v>
      </c>
      <c r="H584" s="67" t="str">
        <f t="shared" si="19"/>
        <v>من 1 إلى أقل من 3 فدان</v>
      </c>
      <c r="I584" s="68"/>
    </row>
    <row r="585" spans="1:9" ht="20.25" x14ac:dyDescent="0.25">
      <c r="A585" s="7">
        <f>IF(C585="","",SUBTOTAL(3,$C$2:C585))</f>
        <v>584</v>
      </c>
      <c r="B585" s="8" t="s">
        <v>1530</v>
      </c>
      <c r="C585" s="9" t="s">
        <v>913</v>
      </c>
      <c r="D585" s="10">
        <v>21</v>
      </c>
      <c r="E585" s="11">
        <v>2</v>
      </c>
      <c r="F585" s="12">
        <v>1</v>
      </c>
      <c r="G585" s="66">
        <f t="shared" si="20"/>
        <v>1.1197916666666665</v>
      </c>
      <c r="H585" s="67" t="str">
        <f t="shared" si="19"/>
        <v>من 1 إلى أقل من 3 فدان</v>
      </c>
      <c r="I585" s="68"/>
    </row>
    <row r="586" spans="1:9" ht="20.25" x14ac:dyDescent="0.25">
      <c r="A586" s="7">
        <f>IF(C586="","",SUBTOTAL(3,$C$2:C586))</f>
        <v>585</v>
      </c>
      <c r="B586" s="8" t="s">
        <v>1531</v>
      </c>
      <c r="C586" s="9" t="s">
        <v>914</v>
      </c>
      <c r="D586" s="10">
        <v>21</v>
      </c>
      <c r="E586" s="11">
        <v>2</v>
      </c>
      <c r="F586" s="12">
        <v>1</v>
      </c>
      <c r="G586" s="66">
        <f t="shared" si="20"/>
        <v>1.1197916666666665</v>
      </c>
      <c r="H586" s="67" t="str">
        <f t="shared" si="19"/>
        <v>من 1 إلى أقل من 3 فدان</v>
      </c>
      <c r="I586" s="68"/>
    </row>
    <row r="587" spans="1:9" ht="20.25" x14ac:dyDescent="0.25">
      <c r="A587" s="7">
        <f>IF(C587="","",SUBTOTAL(3,$C$2:C587))</f>
        <v>586</v>
      </c>
      <c r="B587" s="8" t="s">
        <v>1532</v>
      </c>
      <c r="C587" s="9" t="s">
        <v>915</v>
      </c>
      <c r="D587" s="10">
        <v>15</v>
      </c>
      <c r="E587" s="11">
        <v>14</v>
      </c>
      <c r="F587" s="12">
        <v>1</v>
      </c>
      <c r="G587" s="66">
        <f t="shared" si="20"/>
        <v>1.6093750000000002</v>
      </c>
      <c r="H587" s="67" t="str">
        <f t="shared" si="19"/>
        <v>من 1 إلى أقل من 3 فدان</v>
      </c>
      <c r="I587" s="68"/>
    </row>
    <row r="588" spans="1:9" ht="20.25" x14ac:dyDescent="0.25">
      <c r="A588" s="7">
        <f>IF(C588="","",SUBTOTAL(3,$C$2:C588))</f>
        <v>587</v>
      </c>
      <c r="B588" s="8" t="s">
        <v>1533</v>
      </c>
      <c r="C588" s="9" t="s">
        <v>916</v>
      </c>
      <c r="D588" s="10">
        <v>15</v>
      </c>
      <c r="E588" s="11">
        <v>19</v>
      </c>
      <c r="F588" s="12">
        <v>4</v>
      </c>
      <c r="G588" s="66">
        <f t="shared" si="20"/>
        <v>4.8177083333333339</v>
      </c>
      <c r="H588" s="67" t="str">
        <f t="shared" si="19"/>
        <v>من 3 إلى أقل من 5 فدان</v>
      </c>
      <c r="I588" s="68"/>
    </row>
    <row r="589" spans="1:9" ht="20.25" x14ac:dyDescent="0.25">
      <c r="A589" s="7">
        <f>IF(C589="","",SUBTOTAL(3,$C$2:C589))</f>
        <v>588</v>
      </c>
      <c r="B589" s="8" t="s">
        <v>1534</v>
      </c>
      <c r="C589" s="9" t="s">
        <v>917</v>
      </c>
      <c r="D589" s="10">
        <v>12</v>
      </c>
      <c r="E589" s="11">
        <v>5</v>
      </c>
      <c r="F589" s="12">
        <v>2</v>
      </c>
      <c r="G589" s="66">
        <f t="shared" si="20"/>
        <v>2.229166666666667</v>
      </c>
      <c r="H589" s="67" t="str">
        <f t="shared" si="19"/>
        <v>من 1 إلى أقل من 3 فدان</v>
      </c>
      <c r="I589" s="68"/>
    </row>
    <row r="590" spans="1:9" ht="20.25" x14ac:dyDescent="0.25">
      <c r="A590" s="7">
        <f>IF(C590="","",SUBTOTAL(3,$C$2:C590))</f>
        <v>589</v>
      </c>
      <c r="B590" s="8" t="s">
        <v>1535</v>
      </c>
      <c r="C590" s="9" t="s">
        <v>918</v>
      </c>
      <c r="D590" s="10">
        <v>0</v>
      </c>
      <c r="E590" s="11">
        <v>12</v>
      </c>
      <c r="F590" s="12">
        <v>0</v>
      </c>
      <c r="G590" s="66">
        <f t="shared" si="20"/>
        <v>0.5</v>
      </c>
      <c r="H590" s="67" t="str">
        <f t="shared" si="19"/>
        <v>أقل من فدان</v>
      </c>
      <c r="I590" s="68"/>
    </row>
    <row r="591" spans="1:9" ht="20.25" x14ac:dyDescent="0.25">
      <c r="A591" s="7">
        <f>IF(C591="","",SUBTOTAL(3,$C$2:C591))</f>
        <v>590</v>
      </c>
      <c r="B591" s="8" t="s">
        <v>1536</v>
      </c>
      <c r="C591" s="9" t="s">
        <v>919</v>
      </c>
      <c r="D591" s="10">
        <v>0</v>
      </c>
      <c r="E591" s="11">
        <v>22</v>
      </c>
      <c r="F591" s="12">
        <v>0</v>
      </c>
      <c r="G591" s="66">
        <f t="shared" si="20"/>
        <v>0.91666666666666663</v>
      </c>
      <c r="H591" s="67" t="str">
        <f t="shared" si="19"/>
        <v>أقل من فدان</v>
      </c>
      <c r="I591" s="68"/>
    </row>
    <row r="592" spans="1:9" ht="20.25" x14ac:dyDescent="0.25">
      <c r="A592" s="7">
        <f>IF(C592="","",SUBTOTAL(3,$C$2:C592))</f>
        <v>591</v>
      </c>
      <c r="B592" s="8" t="s">
        <v>1537</v>
      </c>
      <c r="C592" s="9" t="s">
        <v>920</v>
      </c>
      <c r="D592" s="10">
        <v>0</v>
      </c>
      <c r="E592" s="11">
        <v>18</v>
      </c>
      <c r="F592" s="12">
        <v>0</v>
      </c>
      <c r="G592" s="66">
        <f t="shared" si="20"/>
        <v>0.75</v>
      </c>
      <c r="H592" s="67" t="str">
        <f t="shared" si="19"/>
        <v>أقل من فدان</v>
      </c>
      <c r="I592" s="68"/>
    </row>
    <row r="593" spans="1:9" ht="20.25" x14ac:dyDescent="0.25">
      <c r="A593" s="7">
        <f>IF(C593="","",SUBTOTAL(3,$C$2:C593))</f>
        <v>592</v>
      </c>
      <c r="B593" s="8" t="s">
        <v>1538</v>
      </c>
      <c r="C593" s="9" t="s">
        <v>921</v>
      </c>
      <c r="D593" s="10">
        <v>5</v>
      </c>
      <c r="E593" s="11">
        <v>13</v>
      </c>
      <c r="F593" s="12">
        <v>1</v>
      </c>
      <c r="G593" s="66">
        <f t="shared" si="20"/>
        <v>1.5503472222222221</v>
      </c>
      <c r="H593" s="67" t="str">
        <f t="shared" si="19"/>
        <v>من 1 إلى أقل من 3 فدان</v>
      </c>
      <c r="I593" s="68"/>
    </row>
    <row r="594" spans="1:9" ht="20.25" x14ac:dyDescent="0.25">
      <c r="A594" s="7">
        <f>IF(C594="","",SUBTOTAL(3,$C$2:C594))</f>
        <v>593</v>
      </c>
      <c r="B594" s="8" t="s">
        <v>1539</v>
      </c>
      <c r="C594" s="9" t="s">
        <v>922</v>
      </c>
      <c r="D594" s="10">
        <v>17</v>
      </c>
      <c r="E594" s="11">
        <v>5</v>
      </c>
      <c r="F594" s="12">
        <v>3</v>
      </c>
      <c r="G594" s="66">
        <f t="shared" si="20"/>
        <v>3.2378472222222223</v>
      </c>
      <c r="H594" s="67" t="str">
        <f t="shared" si="19"/>
        <v>من 3 إلى أقل من 5 فدان</v>
      </c>
      <c r="I594" s="68"/>
    </row>
    <row r="595" spans="1:9" ht="20.25" x14ac:dyDescent="0.25">
      <c r="A595" s="7">
        <f>IF(C595="","",SUBTOTAL(3,$C$2:C595))</f>
        <v>594</v>
      </c>
      <c r="B595" s="8" t="s">
        <v>1540</v>
      </c>
      <c r="C595" s="9" t="s">
        <v>923</v>
      </c>
      <c r="D595" s="10">
        <v>1</v>
      </c>
      <c r="E595" s="11">
        <v>7</v>
      </c>
      <c r="F595" s="12">
        <v>0</v>
      </c>
      <c r="G595" s="66">
        <f t="shared" si="20"/>
        <v>0.29340277777777779</v>
      </c>
      <c r="H595" s="67" t="str">
        <f t="shared" si="19"/>
        <v>أقل من فدان</v>
      </c>
      <c r="I595" s="68"/>
    </row>
    <row r="596" spans="1:9" ht="20.25" x14ac:dyDescent="0.25">
      <c r="A596" s="7">
        <f>IF(C596="","",SUBTOTAL(3,$C$2:C596))</f>
        <v>595</v>
      </c>
      <c r="B596" s="8" t="s">
        <v>1541</v>
      </c>
      <c r="C596" s="9" t="s">
        <v>924</v>
      </c>
      <c r="D596" s="10">
        <v>8</v>
      </c>
      <c r="E596" s="11">
        <v>1</v>
      </c>
      <c r="F596" s="12">
        <v>2</v>
      </c>
      <c r="G596" s="66">
        <f t="shared" si="20"/>
        <v>2.0555555555555554</v>
      </c>
      <c r="H596" s="67" t="str">
        <f t="shared" si="19"/>
        <v>من 1 إلى أقل من 3 فدان</v>
      </c>
      <c r="I596" s="68"/>
    </row>
    <row r="597" spans="1:9" ht="20.25" x14ac:dyDescent="0.25">
      <c r="A597" s="7">
        <f>IF(C597="","",SUBTOTAL(3,$C$2:C597))</f>
        <v>596</v>
      </c>
      <c r="B597" s="8" t="s">
        <v>1542</v>
      </c>
      <c r="C597" s="9" t="s">
        <v>925</v>
      </c>
      <c r="D597" s="10">
        <v>0</v>
      </c>
      <c r="E597" s="11">
        <v>16</v>
      </c>
      <c r="F597" s="12">
        <v>0</v>
      </c>
      <c r="G597" s="66">
        <f t="shared" si="20"/>
        <v>0.66666666666666663</v>
      </c>
      <c r="H597" s="67" t="str">
        <f t="shared" si="19"/>
        <v>أقل من فدان</v>
      </c>
      <c r="I597" s="68"/>
    </row>
    <row r="598" spans="1:9" ht="20.25" x14ac:dyDescent="0.25">
      <c r="A598" s="7">
        <f>IF(C598="","",SUBTOTAL(3,$C$2:C598))</f>
        <v>597</v>
      </c>
      <c r="B598" s="8" t="s">
        <v>1543</v>
      </c>
      <c r="C598" s="9" t="s">
        <v>926</v>
      </c>
      <c r="D598" s="10">
        <v>0</v>
      </c>
      <c r="E598" s="11">
        <v>16</v>
      </c>
      <c r="F598" s="12">
        <v>0</v>
      </c>
      <c r="G598" s="66">
        <f t="shared" si="20"/>
        <v>0.66666666666666663</v>
      </c>
      <c r="H598" s="67" t="str">
        <f t="shared" si="19"/>
        <v>أقل من فدان</v>
      </c>
      <c r="I598" s="68"/>
    </row>
    <row r="599" spans="1:9" ht="20.25" x14ac:dyDescent="0.25">
      <c r="A599" s="7">
        <f>IF(C599="","",SUBTOTAL(3,$C$2:C599))</f>
        <v>598</v>
      </c>
      <c r="B599" s="8" t="s">
        <v>1544</v>
      </c>
      <c r="C599" s="9" t="s">
        <v>927</v>
      </c>
      <c r="D599" s="10">
        <v>0</v>
      </c>
      <c r="E599" s="11">
        <v>16</v>
      </c>
      <c r="F599" s="12">
        <v>0</v>
      </c>
      <c r="G599" s="66">
        <f t="shared" si="20"/>
        <v>0.66666666666666663</v>
      </c>
      <c r="H599" s="67" t="str">
        <f t="shared" si="19"/>
        <v>أقل من فدان</v>
      </c>
      <c r="I599" s="68"/>
    </row>
    <row r="600" spans="1:9" ht="20.25" x14ac:dyDescent="0.25">
      <c r="A600" s="7">
        <f>IF(C600="","",SUBTOTAL(3,$C$2:C600))</f>
        <v>599</v>
      </c>
      <c r="B600" s="8" t="s">
        <v>1545</v>
      </c>
      <c r="C600" s="9" t="s">
        <v>928</v>
      </c>
      <c r="D600" s="10">
        <v>21</v>
      </c>
      <c r="E600" s="11">
        <v>2</v>
      </c>
      <c r="F600" s="12">
        <v>3</v>
      </c>
      <c r="G600" s="66">
        <f t="shared" si="20"/>
        <v>3.119791666666667</v>
      </c>
      <c r="H600" s="67" t="str">
        <f t="shared" si="19"/>
        <v>من 3 إلى أقل من 5 فدان</v>
      </c>
      <c r="I600" s="68"/>
    </row>
    <row r="601" spans="1:9" ht="20.25" x14ac:dyDescent="0.25">
      <c r="A601" s="7">
        <f>IF(C601="","",SUBTOTAL(3,$C$2:C601))</f>
        <v>600</v>
      </c>
      <c r="B601" s="8" t="s">
        <v>1546</v>
      </c>
      <c r="C601" s="9" t="s">
        <v>929</v>
      </c>
      <c r="D601" s="10">
        <v>12</v>
      </c>
      <c r="E601" s="11">
        <v>15</v>
      </c>
      <c r="F601" s="12">
        <v>0</v>
      </c>
      <c r="G601" s="66">
        <f t="shared" si="20"/>
        <v>0.64583333333333337</v>
      </c>
      <c r="H601" s="67" t="str">
        <f t="shared" si="19"/>
        <v>أقل من فدان</v>
      </c>
      <c r="I601" s="68"/>
    </row>
    <row r="602" spans="1:9" ht="20.25" x14ac:dyDescent="0.25">
      <c r="A602" s="7">
        <f>IF(C602="","",SUBTOTAL(3,$C$2:C602))</f>
        <v>601</v>
      </c>
      <c r="B602" s="8" t="s">
        <v>1547</v>
      </c>
      <c r="C602" s="9" t="s">
        <v>930</v>
      </c>
      <c r="D602" s="10">
        <v>13</v>
      </c>
      <c r="E602" s="11">
        <v>16</v>
      </c>
      <c r="F602" s="12">
        <v>0</v>
      </c>
      <c r="G602" s="66">
        <f t="shared" si="20"/>
        <v>0.68923611111111105</v>
      </c>
      <c r="H602" s="67" t="str">
        <f t="shared" si="19"/>
        <v>أقل من فدان</v>
      </c>
      <c r="I602" s="68"/>
    </row>
    <row r="603" spans="1:9" ht="20.25" x14ac:dyDescent="0.25">
      <c r="A603" s="7">
        <f>IF(C603="","",SUBTOTAL(3,$C$2:C603))</f>
        <v>602</v>
      </c>
      <c r="B603" s="8" t="s">
        <v>1548</v>
      </c>
      <c r="C603" s="9" t="s">
        <v>931</v>
      </c>
      <c r="D603" s="10">
        <v>23</v>
      </c>
      <c r="E603" s="11">
        <v>16</v>
      </c>
      <c r="F603" s="12">
        <v>0</v>
      </c>
      <c r="G603" s="66">
        <f t="shared" si="20"/>
        <v>0.70659722222222221</v>
      </c>
      <c r="H603" s="67" t="str">
        <f t="shared" si="19"/>
        <v>أقل من فدان</v>
      </c>
      <c r="I603" s="68"/>
    </row>
    <row r="604" spans="1:9" ht="20.25" x14ac:dyDescent="0.25">
      <c r="A604" s="7">
        <f>IF(C604="","",SUBTOTAL(3,$C$2:C604))</f>
        <v>603</v>
      </c>
      <c r="B604" s="8" t="s">
        <v>1549</v>
      </c>
      <c r="C604" s="9" t="s">
        <v>932</v>
      </c>
      <c r="D604" s="10">
        <v>9</v>
      </c>
      <c r="E604" s="11">
        <v>16</v>
      </c>
      <c r="F604" s="12">
        <v>2</v>
      </c>
      <c r="G604" s="66">
        <f t="shared" si="20"/>
        <v>2.6822916666666665</v>
      </c>
      <c r="H604" s="67" t="str">
        <f t="shared" si="19"/>
        <v>من 1 إلى أقل من 3 فدان</v>
      </c>
      <c r="I604" s="68"/>
    </row>
    <row r="605" spans="1:9" ht="20.25" x14ac:dyDescent="0.25">
      <c r="A605" s="7">
        <f>IF(C605="","",SUBTOTAL(3,$C$2:C605))</f>
        <v>604</v>
      </c>
      <c r="B605" s="8" t="s">
        <v>1550</v>
      </c>
      <c r="C605" s="9" t="s">
        <v>933</v>
      </c>
      <c r="D605" s="10">
        <v>9</v>
      </c>
      <c r="E605" s="11">
        <v>16</v>
      </c>
      <c r="F605" s="12">
        <v>2</v>
      </c>
      <c r="G605" s="66">
        <f t="shared" si="20"/>
        <v>2.6822916666666665</v>
      </c>
      <c r="H605" s="67" t="str">
        <f t="shared" si="19"/>
        <v>من 1 إلى أقل من 3 فدان</v>
      </c>
      <c r="I605" s="68"/>
    </row>
    <row r="606" spans="1:9" ht="20.25" x14ac:dyDescent="0.25">
      <c r="A606" s="7">
        <f>IF(C606="","",SUBTOTAL(3,$C$2:C606))</f>
        <v>605</v>
      </c>
      <c r="B606" s="8" t="s">
        <v>1551</v>
      </c>
      <c r="C606" s="9" t="s">
        <v>934</v>
      </c>
      <c r="D606" s="10">
        <v>0</v>
      </c>
      <c r="E606" s="11">
        <v>12</v>
      </c>
      <c r="F606" s="12">
        <v>0</v>
      </c>
      <c r="G606" s="66">
        <f t="shared" si="20"/>
        <v>0.5</v>
      </c>
      <c r="H606" s="67" t="str">
        <f t="shared" si="19"/>
        <v>أقل من فدان</v>
      </c>
      <c r="I606" s="68"/>
    </row>
    <row r="607" spans="1:9" ht="20.25" x14ac:dyDescent="0.25">
      <c r="A607" s="7">
        <f>IF(C607="","",SUBTOTAL(3,$C$2:C607))</f>
        <v>606</v>
      </c>
      <c r="B607" s="8" t="s">
        <v>1552</v>
      </c>
      <c r="C607" s="9" t="s">
        <v>935</v>
      </c>
      <c r="D607" s="10">
        <v>6</v>
      </c>
      <c r="E607" s="11">
        <v>3</v>
      </c>
      <c r="F607" s="12">
        <v>1</v>
      </c>
      <c r="G607" s="66">
        <f t="shared" si="20"/>
        <v>1.1354166666666667</v>
      </c>
      <c r="H607" s="67" t="str">
        <f t="shared" si="19"/>
        <v>من 1 إلى أقل من 3 فدان</v>
      </c>
      <c r="I607" s="68"/>
    </row>
    <row r="608" spans="1:9" ht="20.25" x14ac:dyDescent="0.25">
      <c r="A608" s="7">
        <f>IF(C608="","",SUBTOTAL(3,$C$2:C608))</f>
        <v>607</v>
      </c>
      <c r="B608" s="8" t="s">
        <v>1553</v>
      </c>
      <c r="C608" s="9" t="s">
        <v>936</v>
      </c>
      <c r="D608" s="10">
        <v>17</v>
      </c>
      <c r="E608" s="11">
        <v>7</v>
      </c>
      <c r="F608" s="12">
        <v>4</v>
      </c>
      <c r="G608" s="66">
        <f t="shared" si="20"/>
        <v>4.3211805555555562</v>
      </c>
      <c r="H608" s="67" t="str">
        <f t="shared" si="19"/>
        <v>من 3 إلى أقل من 5 فدان</v>
      </c>
      <c r="I608" s="68"/>
    </row>
    <row r="609" spans="1:9" ht="20.25" x14ac:dyDescent="0.25">
      <c r="A609" s="7">
        <f>IF(C609="","",SUBTOTAL(3,$C$2:C609))</f>
        <v>608</v>
      </c>
      <c r="B609" s="8" t="s">
        <v>1554</v>
      </c>
      <c r="C609" s="9" t="s">
        <v>937</v>
      </c>
      <c r="D609" s="10">
        <v>6</v>
      </c>
      <c r="E609" s="11">
        <v>18</v>
      </c>
      <c r="F609" s="12">
        <v>1</v>
      </c>
      <c r="G609" s="66">
        <f t="shared" si="20"/>
        <v>1.7604166666666667</v>
      </c>
      <c r="H609" s="67" t="str">
        <f t="shared" si="19"/>
        <v>من 1 إلى أقل من 3 فدان</v>
      </c>
      <c r="I609" s="68"/>
    </row>
    <row r="610" spans="1:9" ht="20.25" x14ac:dyDescent="0.25">
      <c r="A610" s="7">
        <f>IF(C610="","",SUBTOTAL(3,$C$2:C610))</f>
        <v>609</v>
      </c>
      <c r="B610" s="8" t="s">
        <v>1555</v>
      </c>
      <c r="C610" s="9" t="s">
        <v>938</v>
      </c>
      <c r="D610" s="10">
        <v>14</v>
      </c>
      <c r="E610" s="11">
        <v>17</v>
      </c>
      <c r="F610" s="12">
        <v>2</v>
      </c>
      <c r="G610" s="66">
        <f t="shared" si="20"/>
        <v>2.7326388888888888</v>
      </c>
      <c r="H610" s="67" t="str">
        <f t="shared" si="19"/>
        <v>من 1 إلى أقل من 3 فدان</v>
      </c>
      <c r="I610" s="68"/>
    </row>
    <row r="611" spans="1:9" ht="20.25" x14ac:dyDescent="0.25">
      <c r="A611" s="7">
        <f>IF(C611="","",SUBTOTAL(3,$C$2:C611))</f>
        <v>610</v>
      </c>
      <c r="B611" s="8" t="s">
        <v>1556</v>
      </c>
      <c r="C611" s="9" t="s">
        <v>939</v>
      </c>
      <c r="D611" s="10">
        <v>4</v>
      </c>
      <c r="E611" s="11">
        <v>20</v>
      </c>
      <c r="F611" s="12">
        <v>0</v>
      </c>
      <c r="G611" s="66">
        <f t="shared" si="20"/>
        <v>0.84027777777777779</v>
      </c>
      <c r="H611" s="67" t="str">
        <f t="shared" si="19"/>
        <v>أقل من فدان</v>
      </c>
      <c r="I611" s="68"/>
    </row>
    <row r="612" spans="1:9" ht="20.25" x14ac:dyDescent="0.25">
      <c r="A612" s="7">
        <f>IF(C612="","",SUBTOTAL(3,$C$2:C612))</f>
        <v>611</v>
      </c>
      <c r="B612" s="8" t="s">
        <v>1557</v>
      </c>
      <c r="C612" s="9" t="s">
        <v>940</v>
      </c>
      <c r="D612" s="10">
        <v>15</v>
      </c>
      <c r="E612" s="11">
        <v>22</v>
      </c>
      <c r="F612" s="12">
        <v>2</v>
      </c>
      <c r="G612" s="66">
        <f t="shared" si="20"/>
        <v>2.942708333333333</v>
      </c>
      <c r="H612" s="67" t="str">
        <f t="shared" si="19"/>
        <v>من 1 إلى أقل من 3 فدان</v>
      </c>
      <c r="I612" s="68"/>
    </row>
    <row r="613" spans="1:9" ht="20.25" x14ac:dyDescent="0.25">
      <c r="A613" s="7">
        <f>IF(C613="","",SUBTOTAL(3,$C$2:C613))</f>
        <v>612</v>
      </c>
      <c r="B613" s="8" t="s">
        <v>1558</v>
      </c>
      <c r="C613" s="9" t="s">
        <v>941</v>
      </c>
      <c r="D613" s="10">
        <v>2</v>
      </c>
      <c r="E613" s="11">
        <v>22</v>
      </c>
      <c r="F613" s="12">
        <v>0</v>
      </c>
      <c r="G613" s="66">
        <f t="shared" si="20"/>
        <v>0.92013888888888884</v>
      </c>
      <c r="H613" s="67" t="str">
        <f t="shared" si="19"/>
        <v>أقل من فدان</v>
      </c>
      <c r="I613" s="68"/>
    </row>
    <row r="614" spans="1:9" ht="20.25" x14ac:dyDescent="0.25">
      <c r="A614" s="7">
        <f>IF(C614="","",SUBTOTAL(3,$C$2:C614))</f>
        <v>613</v>
      </c>
      <c r="B614" s="8" t="s">
        <v>1559</v>
      </c>
      <c r="C614" s="9" t="s">
        <v>942</v>
      </c>
      <c r="D614" s="10">
        <v>1</v>
      </c>
      <c r="E614" s="11">
        <v>17</v>
      </c>
      <c r="F614" s="12">
        <v>1</v>
      </c>
      <c r="G614" s="66">
        <f t="shared" si="20"/>
        <v>1.7100694444444446</v>
      </c>
      <c r="H614" s="67" t="str">
        <f t="shared" si="19"/>
        <v>من 1 إلى أقل من 3 فدان</v>
      </c>
      <c r="I614" s="68"/>
    </row>
    <row r="615" spans="1:9" ht="20.25" x14ac:dyDescent="0.25">
      <c r="A615" s="7">
        <f>IF(C615="","",SUBTOTAL(3,$C$2:C615))</f>
        <v>614</v>
      </c>
      <c r="B615" s="8" t="s">
        <v>1560</v>
      </c>
      <c r="C615" s="9" t="s">
        <v>943</v>
      </c>
      <c r="D615" s="10">
        <v>0</v>
      </c>
      <c r="E615" s="11">
        <v>7</v>
      </c>
      <c r="F615" s="12">
        <v>0</v>
      </c>
      <c r="G615" s="66">
        <f t="shared" si="20"/>
        <v>0.29166666666666669</v>
      </c>
      <c r="H615" s="67" t="str">
        <f t="shared" si="19"/>
        <v>أقل من فدان</v>
      </c>
      <c r="I615" s="68"/>
    </row>
    <row r="616" spans="1:9" ht="20.25" x14ac:dyDescent="0.25">
      <c r="A616" s="7">
        <f>IF(C616="","",SUBTOTAL(3,$C$2:C616))</f>
        <v>615</v>
      </c>
      <c r="B616" s="8" t="s">
        <v>1561</v>
      </c>
      <c r="C616" s="9" t="s">
        <v>944</v>
      </c>
      <c r="D616" s="10">
        <v>1</v>
      </c>
      <c r="E616" s="11">
        <v>9</v>
      </c>
      <c r="F616" s="12">
        <v>0</v>
      </c>
      <c r="G616" s="66">
        <f t="shared" si="20"/>
        <v>0.3767361111111111</v>
      </c>
      <c r="H616" s="67" t="str">
        <f t="shared" si="19"/>
        <v>أقل من فدان</v>
      </c>
      <c r="I616" s="68"/>
    </row>
    <row r="617" spans="1:9" ht="20.25" x14ac:dyDescent="0.25">
      <c r="A617" s="7">
        <f>IF(C617="","",SUBTOTAL(3,$C$2:C617))</f>
        <v>616</v>
      </c>
      <c r="B617" s="8" t="s">
        <v>1562</v>
      </c>
      <c r="C617" s="9" t="s">
        <v>945</v>
      </c>
      <c r="D617" s="10">
        <v>1</v>
      </c>
      <c r="E617" s="11">
        <v>0</v>
      </c>
      <c r="F617" s="12">
        <v>1</v>
      </c>
      <c r="G617" s="66">
        <f t="shared" si="20"/>
        <v>1.0017361111111112</v>
      </c>
      <c r="H617" s="67" t="str">
        <f t="shared" si="19"/>
        <v>من 1 إلى أقل من 3 فدان</v>
      </c>
      <c r="I617" s="68"/>
    </row>
    <row r="618" spans="1:9" ht="20.25" x14ac:dyDescent="0.25">
      <c r="A618" s="7">
        <f>IF(C618="","",SUBTOTAL(3,$C$2:C618))</f>
        <v>617</v>
      </c>
      <c r="B618" s="8" t="s">
        <v>1563</v>
      </c>
      <c r="C618" s="9" t="s">
        <v>946</v>
      </c>
      <c r="D618" s="10">
        <v>7</v>
      </c>
      <c r="E618" s="11">
        <v>0</v>
      </c>
      <c r="F618" s="12">
        <v>1</v>
      </c>
      <c r="G618" s="66">
        <f t="shared" si="20"/>
        <v>1.0121527777777777</v>
      </c>
      <c r="H618" s="67" t="str">
        <f t="shared" si="19"/>
        <v>من 1 إلى أقل من 3 فدان</v>
      </c>
      <c r="I618" s="68"/>
    </row>
    <row r="619" spans="1:9" ht="20.25" x14ac:dyDescent="0.25">
      <c r="A619" s="7">
        <f>IF(C619="","",SUBTOTAL(3,$C$2:C619))</f>
        <v>618</v>
      </c>
      <c r="B619" s="8">
        <v>636</v>
      </c>
      <c r="C619" s="9" t="s">
        <v>8</v>
      </c>
      <c r="D619" s="10">
        <v>23</v>
      </c>
      <c r="E619" s="11">
        <v>5</v>
      </c>
      <c r="F619" s="12">
        <v>1</v>
      </c>
      <c r="G619" s="66">
        <f t="shared" si="20"/>
        <v>1.2482638888888888</v>
      </c>
      <c r="H619" s="67" t="str">
        <f t="shared" si="19"/>
        <v>من 1 إلى أقل من 3 فدان</v>
      </c>
      <c r="I619" s="68"/>
    </row>
    <row r="620" spans="1:9" ht="20.25" x14ac:dyDescent="0.25">
      <c r="A620" s="7">
        <f>IF(C620="","",SUBTOTAL(3,$C$2:C620))</f>
        <v>619</v>
      </c>
      <c r="B620" s="8">
        <v>637</v>
      </c>
      <c r="C620" s="9" t="s">
        <v>9</v>
      </c>
      <c r="D620" s="10">
        <v>0</v>
      </c>
      <c r="E620" s="11">
        <v>5</v>
      </c>
      <c r="F620" s="12">
        <v>0</v>
      </c>
      <c r="G620" s="66">
        <f t="shared" si="20"/>
        <v>0.20833333333333334</v>
      </c>
      <c r="H620" s="67" t="str">
        <f t="shared" si="19"/>
        <v>أقل من فدان</v>
      </c>
      <c r="I620" s="68"/>
    </row>
    <row r="621" spans="1:9" ht="20.25" x14ac:dyDescent="0.25">
      <c r="A621" s="7">
        <f>IF(C621="","",SUBTOTAL(3,$C$2:C621))</f>
        <v>620</v>
      </c>
      <c r="B621" s="8">
        <v>638</v>
      </c>
      <c r="C621" s="9" t="s">
        <v>10</v>
      </c>
      <c r="D621" s="10">
        <v>9</v>
      </c>
      <c r="E621" s="11">
        <v>7</v>
      </c>
      <c r="F621" s="12">
        <v>3</v>
      </c>
      <c r="G621" s="66">
        <f t="shared" si="20"/>
        <v>3.3072916666666665</v>
      </c>
      <c r="H621" s="67" t="str">
        <f t="shared" si="19"/>
        <v>من 3 إلى أقل من 5 فدان</v>
      </c>
      <c r="I621" s="68"/>
    </row>
    <row r="622" spans="1:9" ht="20.25" x14ac:dyDescent="0.25">
      <c r="A622" s="7">
        <f>IF(C622="","",SUBTOTAL(3,$C$2:C622))</f>
        <v>621</v>
      </c>
      <c r="B622" s="8">
        <v>639</v>
      </c>
      <c r="C622" s="9" t="s">
        <v>11</v>
      </c>
      <c r="D622" s="10">
        <v>0</v>
      </c>
      <c r="E622" s="11">
        <v>11</v>
      </c>
      <c r="F622" s="12">
        <v>0</v>
      </c>
      <c r="G622" s="66">
        <f t="shared" si="20"/>
        <v>0.45833333333333331</v>
      </c>
      <c r="H622" s="67" t="str">
        <f t="shared" si="19"/>
        <v>أقل من فدان</v>
      </c>
      <c r="I622" s="68"/>
    </row>
    <row r="623" spans="1:9" ht="20.25" x14ac:dyDescent="0.25">
      <c r="A623" s="7">
        <f>IF(C623="","",SUBTOTAL(3,$C$2:C623))</f>
        <v>622</v>
      </c>
      <c r="B623" s="8">
        <v>640</v>
      </c>
      <c r="C623" s="9" t="s">
        <v>12</v>
      </c>
      <c r="D623" s="10">
        <v>0</v>
      </c>
      <c r="E623" s="11">
        <v>11</v>
      </c>
      <c r="F623" s="12">
        <v>0</v>
      </c>
      <c r="G623" s="66">
        <f t="shared" si="20"/>
        <v>0.45833333333333331</v>
      </c>
      <c r="H623" s="67" t="str">
        <f t="shared" si="19"/>
        <v>أقل من فدان</v>
      </c>
      <c r="I623" s="68"/>
    </row>
    <row r="624" spans="1:9" ht="20.25" x14ac:dyDescent="0.25">
      <c r="A624" s="7">
        <f>IF(C624="","",SUBTOTAL(3,$C$2:C624))</f>
        <v>623</v>
      </c>
      <c r="B624" s="8">
        <v>642</v>
      </c>
      <c r="C624" s="9" t="s">
        <v>13</v>
      </c>
      <c r="D624" s="10">
        <v>22</v>
      </c>
      <c r="E624" s="11">
        <v>20</v>
      </c>
      <c r="F624" s="12">
        <v>2</v>
      </c>
      <c r="G624" s="66">
        <f t="shared" si="20"/>
        <v>2.8715277777777781</v>
      </c>
      <c r="H624" s="67" t="str">
        <f t="shared" si="19"/>
        <v>من 1 إلى أقل من 3 فدان</v>
      </c>
      <c r="I624" s="68"/>
    </row>
    <row r="625" spans="1:9" ht="20.25" x14ac:dyDescent="0.25">
      <c r="A625" s="7">
        <f>IF(C625="","",SUBTOTAL(3,$C$2:C625))</f>
        <v>624</v>
      </c>
      <c r="B625" s="8">
        <v>643</v>
      </c>
      <c r="C625" s="9" t="s">
        <v>14</v>
      </c>
      <c r="D625" s="10">
        <v>9</v>
      </c>
      <c r="E625" s="11">
        <v>10</v>
      </c>
      <c r="F625" s="12">
        <v>3</v>
      </c>
      <c r="G625" s="66">
        <f t="shared" si="20"/>
        <v>3.4322916666666665</v>
      </c>
      <c r="H625" s="67" t="str">
        <f t="shared" si="19"/>
        <v>من 3 إلى أقل من 5 فدان</v>
      </c>
      <c r="I625" s="68"/>
    </row>
    <row r="626" spans="1:9" ht="20.25" x14ac:dyDescent="0.25">
      <c r="A626" s="7">
        <f>IF(C626="","",SUBTOTAL(3,$C$2:C626))</f>
        <v>625</v>
      </c>
      <c r="B626" s="8">
        <v>644</v>
      </c>
      <c r="C626" s="9" t="s">
        <v>15</v>
      </c>
      <c r="D626" s="10">
        <v>9</v>
      </c>
      <c r="E626" s="11">
        <v>20</v>
      </c>
      <c r="F626" s="12">
        <v>1</v>
      </c>
      <c r="G626" s="66">
        <f t="shared" si="20"/>
        <v>1.8489583333333335</v>
      </c>
      <c r="H626" s="67" t="str">
        <f t="shared" si="19"/>
        <v>من 1 إلى أقل من 3 فدان</v>
      </c>
      <c r="I626" s="68"/>
    </row>
    <row r="627" spans="1:9" ht="20.25" x14ac:dyDescent="0.25">
      <c r="A627" s="7">
        <f>IF(C627="","",SUBTOTAL(3,$C$2:C627))</f>
        <v>626</v>
      </c>
      <c r="B627" s="8">
        <v>645</v>
      </c>
      <c r="C627" s="9" t="s">
        <v>16</v>
      </c>
      <c r="D627" s="10">
        <v>9</v>
      </c>
      <c r="E627" s="11">
        <v>0</v>
      </c>
      <c r="F627" s="12">
        <v>1</v>
      </c>
      <c r="G627" s="66">
        <f t="shared" si="20"/>
        <v>1.015625</v>
      </c>
      <c r="H627" s="67" t="str">
        <f t="shared" si="19"/>
        <v>من 1 إلى أقل من 3 فدان</v>
      </c>
      <c r="I627" s="68"/>
    </row>
    <row r="628" spans="1:9" ht="20.25" x14ac:dyDescent="0.25">
      <c r="A628" s="7">
        <f>IF(C628="","",SUBTOTAL(3,$C$2:C628))</f>
        <v>627</v>
      </c>
      <c r="B628" s="8">
        <v>645</v>
      </c>
      <c r="C628" s="9" t="s">
        <v>17</v>
      </c>
      <c r="D628" s="10">
        <v>0</v>
      </c>
      <c r="E628" s="11">
        <v>16</v>
      </c>
      <c r="F628" s="12">
        <v>0</v>
      </c>
      <c r="G628" s="66">
        <f t="shared" si="20"/>
        <v>0.66666666666666663</v>
      </c>
      <c r="H628" s="67" t="str">
        <f t="shared" si="19"/>
        <v>أقل من فدان</v>
      </c>
      <c r="I628" s="68"/>
    </row>
    <row r="629" spans="1:9" ht="20.25" x14ac:dyDescent="0.25">
      <c r="A629" s="7">
        <f>IF(C629="","",SUBTOTAL(3,$C$2:C629))</f>
        <v>628</v>
      </c>
      <c r="B629" s="8">
        <v>647</v>
      </c>
      <c r="C629" s="9" t="s">
        <v>18</v>
      </c>
      <c r="D629" s="10">
        <v>19</v>
      </c>
      <c r="E629" s="11">
        <v>15</v>
      </c>
      <c r="F629" s="12">
        <v>4</v>
      </c>
      <c r="G629" s="66">
        <f t="shared" si="20"/>
        <v>4.6579861111111107</v>
      </c>
      <c r="H629" s="67" t="str">
        <f t="shared" si="19"/>
        <v>من 3 إلى أقل من 5 فدان</v>
      </c>
      <c r="I629" s="68"/>
    </row>
    <row r="630" spans="1:9" ht="20.25" x14ac:dyDescent="0.25">
      <c r="A630" s="7">
        <f>IF(C630="","",SUBTOTAL(3,$C$2:C630))</f>
        <v>629</v>
      </c>
      <c r="B630" s="8">
        <v>648</v>
      </c>
      <c r="C630" s="9" t="s">
        <v>19</v>
      </c>
      <c r="D630" s="10">
        <v>0</v>
      </c>
      <c r="E630" s="11">
        <v>11</v>
      </c>
      <c r="F630" s="12">
        <v>0</v>
      </c>
      <c r="G630" s="66">
        <f t="shared" si="20"/>
        <v>0.45833333333333331</v>
      </c>
      <c r="H630" s="67" t="str">
        <f t="shared" si="19"/>
        <v>أقل من فدان</v>
      </c>
      <c r="I630" s="68"/>
    </row>
    <row r="631" spans="1:9" ht="20.25" x14ac:dyDescent="0.25">
      <c r="A631" s="7">
        <f>IF(C631="","",SUBTOTAL(3,$C$2:C631))</f>
        <v>630</v>
      </c>
      <c r="B631" s="8">
        <v>649</v>
      </c>
      <c r="C631" s="9" t="s">
        <v>20</v>
      </c>
      <c r="D631" s="10">
        <v>10</v>
      </c>
      <c r="E631" s="11">
        <v>9</v>
      </c>
      <c r="F631" s="12">
        <v>3</v>
      </c>
      <c r="G631" s="66">
        <f t="shared" si="20"/>
        <v>3.3923611111111112</v>
      </c>
      <c r="H631" s="67" t="str">
        <f t="shared" si="19"/>
        <v>من 3 إلى أقل من 5 فدان</v>
      </c>
      <c r="I631" s="68"/>
    </row>
    <row r="632" spans="1:9" ht="20.25" x14ac:dyDescent="0.25">
      <c r="A632" s="7">
        <f>IF(C632="","",SUBTOTAL(3,$C$2:C632))</f>
        <v>631</v>
      </c>
      <c r="B632" s="8">
        <v>652</v>
      </c>
      <c r="C632" s="9" t="s">
        <v>21</v>
      </c>
      <c r="D632" s="10">
        <v>20</v>
      </c>
      <c r="E632" s="11">
        <v>22</v>
      </c>
      <c r="F632" s="12">
        <v>0</v>
      </c>
      <c r="G632" s="66">
        <f t="shared" si="20"/>
        <v>0.95138888888888884</v>
      </c>
      <c r="H632" s="67" t="str">
        <f t="shared" si="19"/>
        <v>أقل من فدان</v>
      </c>
      <c r="I632" s="68"/>
    </row>
    <row r="633" spans="1:9" ht="20.25" x14ac:dyDescent="0.25">
      <c r="A633" s="7">
        <f>IF(C633="","",SUBTOTAL(3,$C$2:C633))</f>
        <v>632</v>
      </c>
      <c r="B633" s="8">
        <v>653</v>
      </c>
      <c r="C633" s="9" t="s">
        <v>22</v>
      </c>
      <c r="D633" s="10">
        <v>10</v>
      </c>
      <c r="E633" s="11">
        <v>10</v>
      </c>
      <c r="F633" s="12">
        <v>2</v>
      </c>
      <c r="G633" s="66">
        <f t="shared" si="20"/>
        <v>2.4340277777777777</v>
      </c>
      <c r="H633" s="67" t="str">
        <f t="shared" si="19"/>
        <v>من 1 إلى أقل من 3 فدان</v>
      </c>
      <c r="I633" s="68"/>
    </row>
    <row r="634" spans="1:9" ht="20.25" x14ac:dyDescent="0.25">
      <c r="A634" s="7">
        <f>IF(C634="","",SUBTOTAL(3,$C$2:C634))</f>
        <v>633</v>
      </c>
      <c r="B634" s="8">
        <v>654</v>
      </c>
      <c r="C634" s="9" t="s">
        <v>23</v>
      </c>
      <c r="D634" s="10">
        <v>12</v>
      </c>
      <c r="E634" s="11">
        <v>11</v>
      </c>
      <c r="F634" s="12">
        <v>1</v>
      </c>
      <c r="G634" s="66">
        <f t="shared" si="20"/>
        <v>1.4791666666666665</v>
      </c>
      <c r="H634" s="67" t="str">
        <f t="shared" si="19"/>
        <v>من 1 إلى أقل من 3 فدان</v>
      </c>
      <c r="I634" s="68"/>
    </row>
    <row r="635" spans="1:9" ht="20.25" x14ac:dyDescent="0.25">
      <c r="A635" s="7" t="str">
        <f>IF(C635="","",SUBTOTAL(3,$C$2:C635))</f>
        <v/>
      </c>
      <c r="B635" s="8"/>
      <c r="C635" s="9"/>
      <c r="D635" s="10">
        <v>0</v>
      </c>
      <c r="E635" s="11">
        <v>0</v>
      </c>
      <c r="F635" s="12">
        <v>0</v>
      </c>
      <c r="G635" s="66">
        <f t="shared" si="20"/>
        <v>0</v>
      </c>
      <c r="H635" s="67" t="str">
        <f t="shared" si="19"/>
        <v>00</v>
      </c>
      <c r="I635" s="68"/>
    </row>
    <row r="636" spans="1:9" ht="20.25" x14ac:dyDescent="0.25">
      <c r="A636" s="7">
        <f>IF(C636="","",SUBTOTAL(3,$C$2:C636))</f>
        <v>634</v>
      </c>
      <c r="B636" s="8">
        <v>655</v>
      </c>
      <c r="C636" s="9" t="s">
        <v>24</v>
      </c>
      <c r="D636" s="10">
        <v>9</v>
      </c>
      <c r="E636" s="11">
        <v>16</v>
      </c>
      <c r="F636" s="12">
        <v>0</v>
      </c>
      <c r="G636" s="66">
        <f t="shared" si="20"/>
        <v>0.68229166666666663</v>
      </c>
      <c r="H636" s="67" t="str">
        <f t="shared" si="19"/>
        <v>أقل من فدان</v>
      </c>
      <c r="I636" s="68"/>
    </row>
    <row r="637" spans="1:9" ht="20.25" x14ac:dyDescent="0.25">
      <c r="A637" s="7">
        <f>IF(C637="","",SUBTOTAL(3,$C$2:C637))</f>
        <v>635</v>
      </c>
      <c r="B637" s="8">
        <v>656</v>
      </c>
      <c r="C637" s="9" t="s">
        <v>25</v>
      </c>
      <c r="D637" s="10">
        <v>9</v>
      </c>
      <c r="E637" s="11">
        <v>1</v>
      </c>
      <c r="F637" s="12">
        <v>3</v>
      </c>
      <c r="G637" s="66">
        <f t="shared" si="20"/>
        <v>3.0572916666666665</v>
      </c>
      <c r="H637" s="67" t="str">
        <f t="shared" si="19"/>
        <v>من 3 إلى أقل من 5 فدان</v>
      </c>
      <c r="I637" s="68"/>
    </row>
    <row r="638" spans="1:9" ht="20.25" x14ac:dyDescent="0.25">
      <c r="A638" s="7">
        <f>IF(C638="","",SUBTOTAL(3,$C$2:C638))</f>
        <v>636</v>
      </c>
      <c r="B638" s="8">
        <v>656</v>
      </c>
      <c r="C638" s="9" t="s">
        <v>26</v>
      </c>
      <c r="D638" s="10">
        <v>0</v>
      </c>
      <c r="E638" s="11">
        <v>15</v>
      </c>
      <c r="F638" s="12">
        <v>0</v>
      </c>
      <c r="G638" s="66">
        <f t="shared" si="20"/>
        <v>0.625</v>
      </c>
      <c r="H638" s="67" t="str">
        <f t="shared" si="19"/>
        <v>أقل من فدان</v>
      </c>
      <c r="I638" s="68"/>
    </row>
    <row r="639" spans="1:9" ht="20.25" x14ac:dyDescent="0.25">
      <c r="A639" s="7">
        <f>IF(C639="","",SUBTOTAL(3,$C$2:C639))</f>
        <v>637</v>
      </c>
      <c r="B639" s="8">
        <v>658</v>
      </c>
      <c r="C639" s="9" t="s">
        <v>27</v>
      </c>
      <c r="D639" s="10">
        <v>5</v>
      </c>
      <c r="E639" s="11">
        <v>20</v>
      </c>
      <c r="F639" s="12">
        <v>0</v>
      </c>
      <c r="G639" s="66">
        <f t="shared" si="20"/>
        <v>0.84201388888888895</v>
      </c>
      <c r="H639" s="67" t="str">
        <f t="shared" si="19"/>
        <v>أقل من فدان</v>
      </c>
      <c r="I639" s="68"/>
    </row>
    <row r="640" spans="1:9" ht="20.25" x14ac:dyDescent="0.25">
      <c r="A640" s="7">
        <f>IF(C640="","",SUBTOTAL(3,$C$2:C640))</f>
        <v>638</v>
      </c>
      <c r="B640" s="8">
        <v>659</v>
      </c>
      <c r="C640" s="9" t="s">
        <v>28</v>
      </c>
      <c r="D640" s="10">
        <v>0</v>
      </c>
      <c r="E640" s="11">
        <v>12</v>
      </c>
      <c r="F640" s="12">
        <v>1</v>
      </c>
      <c r="G640" s="66">
        <f t="shared" si="20"/>
        <v>1.5</v>
      </c>
      <c r="H640" s="67" t="str">
        <f t="shared" si="19"/>
        <v>من 1 إلى أقل من 3 فدان</v>
      </c>
      <c r="I640" s="68"/>
    </row>
    <row r="641" spans="1:9" ht="20.25" x14ac:dyDescent="0.25">
      <c r="A641" s="7" t="str">
        <f>IF(C641="","",SUBTOTAL(3,$C$2:C641))</f>
        <v/>
      </c>
      <c r="B641" s="8"/>
      <c r="C641" s="9"/>
      <c r="D641" s="10">
        <v>0</v>
      </c>
      <c r="E641" s="11">
        <v>0</v>
      </c>
      <c r="F641" s="12">
        <v>0</v>
      </c>
      <c r="G641" s="66">
        <f t="shared" si="20"/>
        <v>0</v>
      </c>
      <c r="H641" s="67" t="str">
        <f t="shared" si="19"/>
        <v>00</v>
      </c>
      <c r="I641" s="68"/>
    </row>
    <row r="642" spans="1:9" ht="20.25" x14ac:dyDescent="0.25">
      <c r="A642" s="7">
        <f>IF(C642="","",SUBTOTAL(3,$C$2:C642))</f>
        <v>639</v>
      </c>
      <c r="B642" s="8">
        <v>659</v>
      </c>
      <c r="C642" s="9" t="s">
        <v>29</v>
      </c>
      <c r="D642" s="10">
        <v>1</v>
      </c>
      <c r="E642" s="11">
        <v>5</v>
      </c>
      <c r="F642" s="12">
        <v>1</v>
      </c>
      <c r="G642" s="66">
        <f t="shared" si="20"/>
        <v>1.2100694444444444</v>
      </c>
      <c r="H642" s="67" t="str">
        <f t="shared" ref="H642:H705" si="21">IF(G642=0,"00",IF(G642="x","x",
IF(G642&lt;1,"أقل من فدان",
IF(G642&lt;3,"من 1 إلى أقل من 3 فدان",
IF(G642&lt;5,"من 3 إلى أقل من 5 فدان",
IF(G642&lt;10,"من 5 إلى أقل من 10 فدان",
IF(G642&lt;20,"من 10 إلى أقل من 20 فدان",
IF(G642&lt;=25,"من 20 إلى 25 فدان","أكثر من 25 فدان"))))))
))</f>
        <v>من 1 إلى أقل من 3 فدان</v>
      </c>
      <c r="I642" s="68"/>
    </row>
    <row r="643" spans="1:9" ht="20.25" x14ac:dyDescent="0.25">
      <c r="A643" s="7">
        <f>IF(C643="","",SUBTOTAL(3,$C$2:C643))</f>
        <v>640</v>
      </c>
      <c r="B643" s="8">
        <v>660</v>
      </c>
      <c r="C643" s="9" t="s">
        <v>30</v>
      </c>
      <c r="D643" s="10">
        <v>19</v>
      </c>
      <c r="E643" s="11">
        <v>6</v>
      </c>
      <c r="F643" s="12">
        <v>2</v>
      </c>
      <c r="G643" s="66">
        <f t="shared" ref="G643:G706" si="22">IF(AND(ISNUMBER(D643), ISNUMBER(E643), ISNUMBER(F643)), F643 + E643/24 + D643/576, "x")</f>
        <v>2.2829861111111112</v>
      </c>
      <c r="H643" s="67" t="str">
        <f t="shared" si="21"/>
        <v>من 1 إلى أقل من 3 فدان</v>
      </c>
      <c r="I643" s="68"/>
    </row>
    <row r="644" spans="1:9" ht="20.25" x14ac:dyDescent="0.25">
      <c r="A644" s="7">
        <f>IF(C644="","",SUBTOTAL(3,$C$2:C644))</f>
        <v>641</v>
      </c>
      <c r="B644" s="8">
        <v>663</v>
      </c>
      <c r="C644" s="9" t="s">
        <v>31</v>
      </c>
      <c r="D644" s="10">
        <v>12</v>
      </c>
      <c r="E644" s="11">
        <v>3</v>
      </c>
      <c r="F644" s="12">
        <v>1</v>
      </c>
      <c r="G644" s="66">
        <f t="shared" si="22"/>
        <v>1.1458333333333333</v>
      </c>
      <c r="H644" s="67" t="str">
        <f t="shared" si="21"/>
        <v>من 1 إلى أقل من 3 فدان</v>
      </c>
      <c r="I644" s="68"/>
    </row>
    <row r="645" spans="1:9" ht="20.25" x14ac:dyDescent="0.25">
      <c r="A645" s="7">
        <f>IF(C645="","",SUBTOTAL(3,$C$2:C645))</f>
        <v>642</v>
      </c>
      <c r="B645" s="8">
        <v>664</v>
      </c>
      <c r="C645" s="9" t="s">
        <v>32</v>
      </c>
      <c r="D645" s="10">
        <v>20</v>
      </c>
      <c r="E645" s="11">
        <v>8</v>
      </c>
      <c r="F645" s="12">
        <v>2</v>
      </c>
      <c r="G645" s="66">
        <f t="shared" si="22"/>
        <v>2.3680555555555558</v>
      </c>
      <c r="H645" s="67" t="str">
        <f t="shared" si="21"/>
        <v>من 1 إلى أقل من 3 فدان</v>
      </c>
      <c r="I645" s="68"/>
    </row>
    <row r="646" spans="1:9" ht="20.25" x14ac:dyDescent="0.25">
      <c r="A646" s="7">
        <f>IF(C646="","",SUBTOTAL(3,$C$2:C646))</f>
        <v>643</v>
      </c>
      <c r="B646" s="8">
        <v>665</v>
      </c>
      <c r="C646" s="9" t="s">
        <v>33</v>
      </c>
      <c r="D646" s="10">
        <v>8</v>
      </c>
      <c r="E646" s="11">
        <v>5</v>
      </c>
      <c r="F646" s="12">
        <v>2</v>
      </c>
      <c r="G646" s="66">
        <f t="shared" si="22"/>
        <v>2.2222222222222223</v>
      </c>
      <c r="H646" s="67" t="str">
        <f t="shared" si="21"/>
        <v>من 1 إلى أقل من 3 فدان</v>
      </c>
      <c r="I646" s="68"/>
    </row>
    <row r="647" spans="1:9" ht="20.25" x14ac:dyDescent="0.25">
      <c r="A647" s="7">
        <f>IF(C647="","",SUBTOTAL(3,$C$2:C647))</f>
        <v>644</v>
      </c>
      <c r="B647" s="8">
        <v>666</v>
      </c>
      <c r="C647" s="9" t="s">
        <v>34</v>
      </c>
      <c r="D647" s="10">
        <v>10</v>
      </c>
      <c r="E647" s="11">
        <v>8</v>
      </c>
      <c r="F647" s="12">
        <v>0</v>
      </c>
      <c r="G647" s="66">
        <f t="shared" si="22"/>
        <v>0.35069444444444442</v>
      </c>
      <c r="H647" s="67" t="str">
        <f t="shared" si="21"/>
        <v>أقل من فدان</v>
      </c>
      <c r="I647" s="68"/>
    </row>
    <row r="648" spans="1:9" ht="20.25" x14ac:dyDescent="0.25">
      <c r="A648" s="7">
        <f>IF(C648="","",SUBTOTAL(3,$C$2:C648))</f>
        <v>645</v>
      </c>
      <c r="B648" s="8">
        <v>667</v>
      </c>
      <c r="C648" s="9" t="s">
        <v>35</v>
      </c>
      <c r="D648" s="10">
        <v>9</v>
      </c>
      <c r="E648" s="11">
        <v>15</v>
      </c>
      <c r="F648" s="12">
        <v>3</v>
      </c>
      <c r="G648" s="66">
        <f t="shared" si="22"/>
        <v>3.640625</v>
      </c>
      <c r="H648" s="67" t="str">
        <f t="shared" si="21"/>
        <v>من 3 إلى أقل من 5 فدان</v>
      </c>
      <c r="I648" s="68"/>
    </row>
    <row r="649" spans="1:9" ht="20.25" x14ac:dyDescent="0.25">
      <c r="A649" s="7">
        <f>IF(C649="","",SUBTOTAL(3,$C$2:C649))</f>
        <v>646</v>
      </c>
      <c r="B649" s="8">
        <v>668</v>
      </c>
      <c r="C649" s="9" t="s">
        <v>36</v>
      </c>
      <c r="D649" s="10">
        <v>4</v>
      </c>
      <c r="E649" s="11">
        <v>7</v>
      </c>
      <c r="F649" s="12">
        <v>1</v>
      </c>
      <c r="G649" s="66">
        <f t="shared" si="22"/>
        <v>1.2986111111111112</v>
      </c>
      <c r="H649" s="67" t="str">
        <f t="shared" si="21"/>
        <v>من 1 إلى أقل من 3 فدان</v>
      </c>
      <c r="I649" s="68"/>
    </row>
    <row r="650" spans="1:9" ht="20.25" x14ac:dyDescent="0.25">
      <c r="A650" s="7">
        <f>IF(C650="","",SUBTOTAL(3,$C$2:C650))</f>
        <v>647</v>
      </c>
      <c r="B650" s="8">
        <v>669</v>
      </c>
      <c r="C650" s="9" t="s">
        <v>37</v>
      </c>
      <c r="D650" s="10">
        <v>0</v>
      </c>
      <c r="E650" s="11">
        <v>20</v>
      </c>
      <c r="F650" s="12">
        <v>0</v>
      </c>
      <c r="G650" s="66">
        <f t="shared" si="22"/>
        <v>0.83333333333333337</v>
      </c>
      <c r="H650" s="67" t="str">
        <f t="shared" si="21"/>
        <v>أقل من فدان</v>
      </c>
      <c r="I650" s="68"/>
    </row>
    <row r="651" spans="1:9" ht="20.25" x14ac:dyDescent="0.25">
      <c r="A651" s="7">
        <f>IF(C651="","",SUBTOTAL(3,$C$2:C651))</f>
        <v>648</v>
      </c>
      <c r="B651" s="8">
        <v>670</v>
      </c>
      <c r="C651" s="9" t="s">
        <v>38</v>
      </c>
      <c r="D651" s="10">
        <v>9</v>
      </c>
      <c r="E651" s="11">
        <v>3</v>
      </c>
      <c r="F651" s="12">
        <v>1</v>
      </c>
      <c r="G651" s="66">
        <f t="shared" si="22"/>
        <v>1.140625</v>
      </c>
      <c r="H651" s="67" t="str">
        <f t="shared" si="21"/>
        <v>من 1 إلى أقل من 3 فدان</v>
      </c>
      <c r="I651" s="68"/>
    </row>
    <row r="652" spans="1:9" ht="20.25" x14ac:dyDescent="0.25">
      <c r="A652" s="7">
        <f>IF(C652="","",SUBTOTAL(3,$C$2:C652))</f>
        <v>649</v>
      </c>
      <c r="B652" s="8">
        <v>671</v>
      </c>
      <c r="C652" s="9" t="s">
        <v>39</v>
      </c>
      <c r="D652" s="10">
        <v>20</v>
      </c>
      <c r="E652" s="11">
        <v>15</v>
      </c>
      <c r="F652" s="12">
        <v>0</v>
      </c>
      <c r="G652" s="66">
        <f t="shared" si="22"/>
        <v>0.65972222222222221</v>
      </c>
      <c r="H652" s="67" t="str">
        <f t="shared" si="21"/>
        <v>أقل من فدان</v>
      </c>
      <c r="I652" s="68"/>
    </row>
    <row r="653" spans="1:9" ht="20.25" x14ac:dyDescent="0.25">
      <c r="A653" s="7">
        <f>IF(C653="","",SUBTOTAL(3,$C$2:C653))</f>
        <v>650</v>
      </c>
      <c r="B653" s="8">
        <v>672</v>
      </c>
      <c r="C653" s="9" t="s">
        <v>40</v>
      </c>
      <c r="D653" s="10">
        <v>2</v>
      </c>
      <c r="E653" s="11">
        <v>23</v>
      </c>
      <c r="F653" s="12">
        <v>4</v>
      </c>
      <c r="G653" s="66">
        <f t="shared" si="22"/>
        <v>4.9618055555555554</v>
      </c>
      <c r="H653" s="67" t="str">
        <f t="shared" si="21"/>
        <v>من 3 إلى أقل من 5 فدان</v>
      </c>
      <c r="I653" s="68"/>
    </row>
    <row r="654" spans="1:9" ht="20.25" x14ac:dyDescent="0.25">
      <c r="A654" s="7">
        <f>IF(C654="","",SUBTOTAL(3,$C$2:C654))</f>
        <v>651</v>
      </c>
      <c r="B654" s="8">
        <v>673</v>
      </c>
      <c r="C654" s="9" t="s">
        <v>41</v>
      </c>
      <c r="D654" s="10">
        <v>12</v>
      </c>
      <c r="E654" s="11">
        <v>17</v>
      </c>
      <c r="F654" s="12">
        <v>0</v>
      </c>
      <c r="G654" s="66">
        <f t="shared" si="22"/>
        <v>0.72916666666666674</v>
      </c>
      <c r="H654" s="67" t="str">
        <f t="shared" si="21"/>
        <v>أقل من فدان</v>
      </c>
      <c r="I654" s="68"/>
    </row>
    <row r="655" spans="1:9" ht="20.25" x14ac:dyDescent="0.25">
      <c r="A655" s="7">
        <f>IF(C655="","",SUBTOTAL(3,$C$2:C655))</f>
        <v>652</v>
      </c>
      <c r="B655" s="8">
        <v>674</v>
      </c>
      <c r="C655" s="9" t="s">
        <v>42</v>
      </c>
      <c r="D655" s="10">
        <v>20</v>
      </c>
      <c r="E655" s="11">
        <v>14</v>
      </c>
      <c r="F655" s="12">
        <v>0</v>
      </c>
      <c r="G655" s="66">
        <f t="shared" si="22"/>
        <v>0.61805555555555558</v>
      </c>
      <c r="H655" s="67" t="str">
        <f t="shared" si="21"/>
        <v>أقل من فدان</v>
      </c>
      <c r="I655" s="68"/>
    </row>
    <row r="656" spans="1:9" ht="20.25" x14ac:dyDescent="0.25">
      <c r="A656" s="7">
        <f>IF(C656="","",SUBTOTAL(3,$C$2:C656))</f>
        <v>653</v>
      </c>
      <c r="B656" s="8">
        <v>675</v>
      </c>
      <c r="C656" s="9" t="s">
        <v>43</v>
      </c>
      <c r="D656" s="10">
        <v>7</v>
      </c>
      <c r="E656" s="11">
        <v>15</v>
      </c>
      <c r="F656" s="12">
        <v>0</v>
      </c>
      <c r="G656" s="66">
        <f t="shared" si="22"/>
        <v>0.63715277777777779</v>
      </c>
      <c r="H656" s="67" t="str">
        <f t="shared" si="21"/>
        <v>أقل من فدان</v>
      </c>
      <c r="I656" s="68"/>
    </row>
    <row r="657" spans="1:9" ht="20.25" x14ac:dyDescent="0.25">
      <c r="A657" s="7">
        <f>IF(C657="","",SUBTOTAL(3,$C$2:C657))</f>
        <v>654</v>
      </c>
      <c r="B657" s="8">
        <v>676</v>
      </c>
      <c r="C657" s="9" t="s">
        <v>44</v>
      </c>
      <c r="D657" s="10">
        <v>20</v>
      </c>
      <c r="E657" s="11">
        <v>8</v>
      </c>
      <c r="F657" s="12">
        <v>2</v>
      </c>
      <c r="G657" s="66">
        <f t="shared" si="22"/>
        <v>2.3680555555555558</v>
      </c>
      <c r="H657" s="67" t="str">
        <f t="shared" si="21"/>
        <v>من 1 إلى أقل من 3 فدان</v>
      </c>
      <c r="I657" s="68"/>
    </row>
    <row r="658" spans="1:9" ht="20.25" x14ac:dyDescent="0.25">
      <c r="A658" s="7">
        <f>IF(C658="","",SUBTOTAL(3,$C$2:C658))</f>
        <v>655</v>
      </c>
      <c r="B658" s="8">
        <v>677</v>
      </c>
      <c r="C658" s="9" t="s">
        <v>45</v>
      </c>
      <c r="D658" s="10">
        <v>2</v>
      </c>
      <c r="E658" s="11">
        <v>15</v>
      </c>
      <c r="F658" s="12">
        <v>0</v>
      </c>
      <c r="G658" s="66">
        <f t="shared" si="22"/>
        <v>0.62847222222222221</v>
      </c>
      <c r="H658" s="67" t="str">
        <f t="shared" si="21"/>
        <v>أقل من فدان</v>
      </c>
      <c r="I658" s="68"/>
    </row>
    <row r="659" spans="1:9" ht="20.25" x14ac:dyDescent="0.25">
      <c r="A659" s="7">
        <f>IF(C659="","",SUBTOTAL(3,$C$2:C659))</f>
        <v>656</v>
      </c>
      <c r="B659" s="8">
        <v>678</v>
      </c>
      <c r="C659" s="9" t="s">
        <v>46</v>
      </c>
      <c r="D659" s="10">
        <v>20</v>
      </c>
      <c r="E659" s="11">
        <v>15</v>
      </c>
      <c r="F659" s="12">
        <v>0</v>
      </c>
      <c r="G659" s="66">
        <f t="shared" si="22"/>
        <v>0.65972222222222221</v>
      </c>
      <c r="H659" s="67" t="str">
        <f t="shared" si="21"/>
        <v>أقل من فدان</v>
      </c>
      <c r="I659" s="68"/>
    </row>
    <row r="660" spans="1:9" ht="20.25" x14ac:dyDescent="0.25">
      <c r="A660" s="7">
        <f>IF(C660="","",SUBTOTAL(3,$C$2:C660))</f>
        <v>657</v>
      </c>
      <c r="B660" s="8">
        <v>679</v>
      </c>
      <c r="C660" s="9" t="s">
        <v>47</v>
      </c>
      <c r="D660" s="10">
        <v>15</v>
      </c>
      <c r="E660" s="11">
        <v>14</v>
      </c>
      <c r="F660" s="12">
        <v>1</v>
      </c>
      <c r="G660" s="66">
        <f t="shared" si="22"/>
        <v>1.6093750000000002</v>
      </c>
      <c r="H660" s="67" t="str">
        <f t="shared" si="21"/>
        <v>من 1 إلى أقل من 3 فدان</v>
      </c>
      <c r="I660" s="68"/>
    </row>
    <row r="661" spans="1:9" ht="20.25" x14ac:dyDescent="0.25">
      <c r="A661" s="7">
        <f>IF(C661="","",SUBTOTAL(3,$C$2:C661))</f>
        <v>658</v>
      </c>
      <c r="B661" s="8">
        <v>680</v>
      </c>
      <c r="C661" s="9" t="s">
        <v>48</v>
      </c>
      <c r="D661" s="10">
        <v>17</v>
      </c>
      <c r="E661" s="11">
        <v>15</v>
      </c>
      <c r="F661" s="12">
        <v>2</v>
      </c>
      <c r="G661" s="66">
        <f t="shared" si="22"/>
        <v>2.6545138888888888</v>
      </c>
      <c r="H661" s="67" t="str">
        <f t="shared" si="21"/>
        <v>من 1 إلى أقل من 3 فدان</v>
      </c>
      <c r="I661" s="68"/>
    </row>
    <row r="662" spans="1:9" ht="20.25" x14ac:dyDescent="0.25">
      <c r="A662" s="7">
        <f>IF(C662="","",SUBTOTAL(3,$C$2:C662))</f>
        <v>659</v>
      </c>
      <c r="B662" s="8">
        <v>681</v>
      </c>
      <c r="C662" s="9" t="s">
        <v>49</v>
      </c>
      <c r="D662" s="10">
        <v>4</v>
      </c>
      <c r="E662" s="11">
        <v>14</v>
      </c>
      <c r="F662" s="12">
        <v>3</v>
      </c>
      <c r="G662" s="66">
        <f t="shared" si="22"/>
        <v>3.5902777777777781</v>
      </c>
      <c r="H662" s="67" t="str">
        <f t="shared" si="21"/>
        <v>من 3 إلى أقل من 5 فدان</v>
      </c>
      <c r="I662" s="68"/>
    </row>
    <row r="663" spans="1:9" ht="20.25" x14ac:dyDescent="0.25">
      <c r="A663" s="7">
        <f>IF(C663="","",SUBTOTAL(3,$C$2:C663))</f>
        <v>660</v>
      </c>
      <c r="B663" s="8">
        <v>682</v>
      </c>
      <c r="C663" s="9" t="s">
        <v>50</v>
      </c>
      <c r="D663" s="10">
        <v>12</v>
      </c>
      <c r="E663" s="11">
        <v>18</v>
      </c>
      <c r="F663" s="12">
        <v>0</v>
      </c>
      <c r="G663" s="66">
        <f t="shared" si="22"/>
        <v>0.77083333333333337</v>
      </c>
      <c r="H663" s="67" t="str">
        <f t="shared" si="21"/>
        <v>أقل من فدان</v>
      </c>
      <c r="I663" s="68"/>
    </row>
    <row r="664" spans="1:9" ht="20.25" x14ac:dyDescent="0.25">
      <c r="A664" s="7">
        <f>IF(C664="","",SUBTOTAL(3,$C$2:C664))</f>
        <v>661</v>
      </c>
      <c r="B664" s="8">
        <v>683</v>
      </c>
      <c r="C664" s="9" t="s">
        <v>51</v>
      </c>
      <c r="D664" s="10">
        <v>17</v>
      </c>
      <c r="E664" s="11">
        <v>8</v>
      </c>
      <c r="F664" s="12">
        <v>3</v>
      </c>
      <c r="G664" s="66">
        <f t="shared" si="22"/>
        <v>3.3628472222222223</v>
      </c>
      <c r="H664" s="67" t="str">
        <f t="shared" si="21"/>
        <v>من 3 إلى أقل من 5 فدان</v>
      </c>
      <c r="I664" s="68"/>
    </row>
    <row r="665" spans="1:9" ht="20.25" x14ac:dyDescent="0.25">
      <c r="A665" s="7">
        <f>IF(C665="","",SUBTOTAL(3,$C$2:C665))</f>
        <v>662</v>
      </c>
      <c r="B665" s="8">
        <v>684</v>
      </c>
      <c r="C665" s="9" t="s">
        <v>52</v>
      </c>
      <c r="D665" s="10">
        <v>18</v>
      </c>
      <c r="E665" s="11">
        <v>12</v>
      </c>
      <c r="F665" s="12">
        <v>3</v>
      </c>
      <c r="G665" s="66">
        <f t="shared" si="22"/>
        <v>3.53125</v>
      </c>
      <c r="H665" s="67" t="str">
        <f t="shared" si="21"/>
        <v>من 3 إلى أقل من 5 فدان</v>
      </c>
      <c r="I665" s="68"/>
    </row>
    <row r="666" spans="1:9" ht="20.25" x14ac:dyDescent="0.25">
      <c r="A666" s="7">
        <f>IF(C666="","",SUBTOTAL(3,$C$2:C666))</f>
        <v>663</v>
      </c>
      <c r="B666" s="8">
        <v>685</v>
      </c>
      <c r="C666" s="9" t="s">
        <v>53</v>
      </c>
      <c r="D666" s="10">
        <v>15</v>
      </c>
      <c r="E666" s="11">
        <v>14</v>
      </c>
      <c r="F666" s="12">
        <v>1</v>
      </c>
      <c r="G666" s="66">
        <f t="shared" si="22"/>
        <v>1.6093750000000002</v>
      </c>
      <c r="H666" s="67" t="str">
        <f t="shared" si="21"/>
        <v>من 1 إلى أقل من 3 فدان</v>
      </c>
      <c r="I666" s="68"/>
    </row>
    <row r="667" spans="1:9" ht="20.25" x14ac:dyDescent="0.25">
      <c r="A667" s="7">
        <f>IF(C667="","",SUBTOTAL(3,$C$2:C667))</f>
        <v>664</v>
      </c>
      <c r="B667" s="8">
        <v>686</v>
      </c>
      <c r="C667" s="9" t="s">
        <v>54</v>
      </c>
      <c r="D667" s="10">
        <v>12</v>
      </c>
      <c r="E667" s="11">
        <v>19</v>
      </c>
      <c r="F667" s="12">
        <v>0</v>
      </c>
      <c r="G667" s="66">
        <f t="shared" si="22"/>
        <v>0.8125</v>
      </c>
      <c r="H667" s="67" t="str">
        <f t="shared" si="21"/>
        <v>أقل من فدان</v>
      </c>
      <c r="I667" s="68"/>
    </row>
    <row r="668" spans="1:9" ht="20.25" x14ac:dyDescent="0.25">
      <c r="A668" s="7">
        <f>IF(C668="","",SUBTOTAL(3,$C$2:C668))</f>
        <v>665</v>
      </c>
      <c r="B668" s="8">
        <v>687</v>
      </c>
      <c r="C668" s="9" t="s">
        <v>55</v>
      </c>
      <c r="D668" s="10">
        <v>10</v>
      </c>
      <c r="E668" s="11">
        <v>20</v>
      </c>
      <c r="F668" s="12">
        <v>0</v>
      </c>
      <c r="G668" s="66">
        <f t="shared" si="22"/>
        <v>0.85069444444444453</v>
      </c>
      <c r="H668" s="67" t="str">
        <f t="shared" si="21"/>
        <v>أقل من فدان</v>
      </c>
      <c r="I668" s="68"/>
    </row>
    <row r="669" spans="1:9" ht="20.25" x14ac:dyDescent="0.25">
      <c r="A669" s="7">
        <f>IF(C669="","",SUBTOTAL(3,$C$2:C669))</f>
        <v>666</v>
      </c>
      <c r="B669" s="8">
        <v>688</v>
      </c>
      <c r="C669" s="9" t="s">
        <v>56</v>
      </c>
      <c r="D669" s="10">
        <v>6</v>
      </c>
      <c r="E669" s="11">
        <v>15</v>
      </c>
      <c r="F669" s="12">
        <v>3</v>
      </c>
      <c r="G669" s="66">
        <f t="shared" si="22"/>
        <v>3.6354166666666665</v>
      </c>
      <c r="H669" s="67" t="str">
        <f t="shared" si="21"/>
        <v>من 3 إلى أقل من 5 فدان</v>
      </c>
      <c r="I669" s="68"/>
    </row>
    <row r="670" spans="1:9" ht="20.25" x14ac:dyDescent="0.25">
      <c r="A670" s="7">
        <f>IF(C670="","",SUBTOTAL(3,$C$2:C670))</f>
        <v>667</v>
      </c>
      <c r="B670" s="8">
        <v>689</v>
      </c>
      <c r="C670" s="9" t="s">
        <v>57</v>
      </c>
      <c r="D670" s="10">
        <v>12</v>
      </c>
      <c r="E670" s="11">
        <v>7</v>
      </c>
      <c r="F670" s="12">
        <v>0</v>
      </c>
      <c r="G670" s="66">
        <f t="shared" si="22"/>
        <v>0.3125</v>
      </c>
      <c r="H670" s="67" t="str">
        <f t="shared" si="21"/>
        <v>أقل من فدان</v>
      </c>
      <c r="I670" s="68"/>
    </row>
    <row r="671" spans="1:9" ht="20.25" x14ac:dyDescent="0.25">
      <c r="A671" s="7">
        <f>IF(C671="","",SUBTOTAL(3,$C$2:C671))</f>
        <v>668</v>
      </c>
      <c r="B671" s="8">
        <v>690</v>
      </c>
      <c r="C671" s="9" t="s">
        <v>58</v>
      </c>
      <c r="D671" s="10">
        <v>0</v>
      </c>
      <c r="E671" s="11">
        <v>13</v>
      </c>
      <c r="F671" s="12">
        <v>0</v>
      </c>
      <c r="G671" s="66">
        <f t="shared" si="22"/>
        <v>0.54166666666666663</v>
      </c>
      <c r="H671" s="67" t="str">
        <f t="shared" si="21"/>
        <v>أقل من فدان</v>
      </c>
      <c r="I671" s="68"/>
    </row>
    <row r="672" spans="1:9" ht="20.25" x14ac:dyDescent="0.25">
      <c r="A672" s="7">
        <f>IF(C672="","",SUBTOTAL(3,$C$2:C672))</f>
        <v>669</v>
      </c>
      <c r="B672" s="8">
        <v>691</v>
      </c>
      <c r="C672" s="9" t="s">
        <v>59</v>
      </c>
      <c r="D672" s="10">
        <v>12</v>
      </c>
      <c r="E672" s="11">
        <v>6</v>
      </c>
      <c r="F672" s="12">
        <v>0</v>
      </c>
      <c r="G672" s="66">
        <f t="shared" si="22"/>
        <v>0.27083333333333331</v>
      </c>
      <c r="H672" s="67" t="str">
        <f t="shared" si="21"/>
        <v>أقل من فدان</v>
      </c>
      <c r="I672" s="68"/>
    </row>
    <row r="673" spans="1:9" ht="20.25" x14ac:dyDescent="0.25">
      <c r="A673" s="7">
        <f>IF(C673="","",SUBTOTAL(3,$C$2:C673))</f>
        <v>670</v>
      </c>
      <c r="B673" s="8">
        <v>693</v>
      </c>
      <c r="C673" s="9" t="s">
        <v>60</v>
      </c>
      <c r="D673" s="10">
        <v>15</v>
      </c>
      <c r="E673" s="11">
        <v>4</v>
      </c>
      <c r="F673" s="12">
        <v>1</v>
      </c>
      <c r="G673" s="66">
        <f t="shared" si="22"/>
        <v>1.1927083333333335</v>
      </c>
      <c r="H673" s="67" t="str">
        <f t="shared" si="21"/>
        <v>من 1 إلى أقل من 3 فدان</v>
      </c>
      <c r="I673" s="68"/>
    </row>
    <row r="674" spans="1:9" ht="20.25" x14ac:dyDescent="0.25">
      <c r="A674" s="7">
        <f>IF(C674="","",SUBTOTAL(3,$C$2:C674))</f>
        <v>671</v>
      </c>
      <c r="B674" s="8">
        <v>694</v>
      </c>
      <c r="C674" s="9" t="s">
        <v>61</v>
      </c>
      <c r="D674" s="10">
        <v>20</v>
      </c>
      <c r="E674" s="11">
        <v>13</v>
      </c>
      <c r="F674" s="12">
        <v>2</v>
      </c>
      <c r="G674" s="66">
        <f t="shared" si="22"/>
        <v>2.5763888888888888</v>
      </c>
      <c r="H674" s="67" t="str">
        <f t="shared" si="21"/>
        <v>من 1 إلى أقل من 3 فدان</v>
      </c>
      <c r="I674" s="68"/>
    </row>
    <row r="675" spans="1:9" ht="20.25" x14ac:dyDescent="0.25">
      <c r="A675" s="7">
        <f>IF(C675="","",SUBTOTAL(3,$C$2:C675))</f>
        <v>672</v>
      </c>
      <c r="B675" s="8">
        <v>695</v>
      </c>
      <c r="C675" s="9" t="s">
        <v>62</v>
      </c>
      <c r="D675" s="10">
        <v>0</v>
      </c>
      <c r="E675" s="11">
        <v>8</v>
      </c>
      <c r="F675" s="12">
        <v>1</v>
      </c>
      <c r="G675" s="66">
        <f t="shared" si="22"/>
        <v>1.3333333333333333</v>
      </c>
      <c r="H675" s="67" t="str">
        <f t="shared" si="21"/>
        <v>من 1 إلى أقل من 3 فدان</v>
      </c>
      <c r="I675" s="68"/>
    </row>
    <row r="676" spans="1:9" ht="20.25" x14ac:dyDescent="0.25">
      <c r="A676" s="7">
        <f>IF(C676="","",SUBTOTAL(3,$C$2:C676))</f>
        <v>673</v>
      </c>
      <c r="B676" s="8">
        <v>696</v>
      </c>
      <c r="C676" s="9" t="s">
        <v>63</v>
      </c>
      <c r="D676" s="10">
        <v>0</v>
      </c>
      <c r="E676" s="11">
        <v>13</v>
      </c>
      <c r="F676" s="12">
        <v>0</v>
      </c>
      <c r="G676" s="66">
        <f t="shared" si="22"/>
        <v>0.54166666666666663</v>
      </c>
      <c r="H676" s="67" t="str">
        <f t="shared" si="21"/>
        <v>أقل من فدان</v>
      </c>
      <c r="I676" s="68"/>
    </row>
    <row r="677" spans="1:9" ht="20.25" x14ac:dyDescent="0.25">
      <c r="A677" s="7">
        <f>IF(C677="","",SUBTOTAL(3,$C$2:C677))</f>
        <v>674</v>
      </c>
      <c r="B677" s="8">
        <v>697</v>
      </c>
      <c r="C677" s="9" t="s">
        <v>64</v>
      </c>
      <c r="D677" s="10">
        <v>0</v>
      </c>
      <c r="E677" s="11">
        <v>15</v>
      </c>
      <c r="F677" s="12">
        <v>0</v>
      </c>
      <c r="G677" s="66">
        <f t="shared" si="22"/>
        <v>0.625</v>
      </c>
      <c r="H677" s="67" t="str">
        <f t="shared" si="21"/>
        <v>أقل من فدان</v>
      </c>
      <c r="I677" s="68"/>
    </row>
    <row r="678" spans="1:9" ht="20.25" x14ac:dyDescent="0.25">
      <c r="A678" s="7">
        <f>IF(C678="","",SUBTOTAL(3,$C$2:C678))</f>
        <v>675</v>
      </c>
      <c r="B678" s="8">
        <v>698</v>
      </c>
      <c r="C678" s="9" t="s">
        <v>65</v>
      </c>
      <c r="D678" s="10">
        <v>0</v>
      </c>
      <c r="E678" s="11">
        <v>6</v>
      </c>
      <c r="F678" s="12">
        <v>0</v>
      </c>
      <c r="G678" s="66">
        <f t="shared" si="22"/>
        <v>0.25</v>
      </c>
      <c r="H678" s="67" t="str">
        <f t="shared" si="21"/>
        <v>أقل من فدان</v>
      </c>
      <c r="I678" s="68"/>
    </row>
    <row r="679" spans="1:9" ht="20.25" x14ac:dyDescent="0.25">
      <c r="A679" s="7">
        <f>IF(C679="","",SUBTOTAL(3,$C$2:C679))</f>
        <v>676</v>
      </c>
      <c r="B679" s="8">
        <v>699</v>
      </c>
      <c r="C679" s="9" t="s">
        <v>66</v>
      </c>
      <c r="D679" s="10">
        <v>14</v>
      </c>
      <c r="E679" s="11">
        <v>6</v>
      </c>
      <c r="F679" s="12">
        <v>1</v>
      </c>
      <c r="G679" s="66">
        <f t="shared" si="22"/>
        <v>1.2743055555555556</v>
      </c>
      <c r="H679" s="67" t="str">
        <f t="shared" si="21"/>
        <v>من 1 إلى أقل من 3 فدان</v>
      </c>
      <c r="I679" s="68"/>
    </row>
    <row r="680" spans="1:9" ht="20.25" x14ac:dyDescent="0.25">
      <c r="A680" s="7">
        <f>IF(C680="","",SUBTOTAL(3,$C$2:C680))</f>
        <v>677</v>
      </c>
      <c r="B680" s="8">
        <v>702</v>
      </c>
      <c r="C680" s="9" t="s">
        <v>67</v>
      </c>
      <c r="D680" s="10">
        <v>16.5</v>
      </c>
      <c r="E680" s="11">
        <v>21</v>
      </c>
      <c r="F680" s="12">
        <v>1</v>
      </c>
      <c r="G680" s="66">
        <f t="shared" si="22"/>
        <v>1.9036458333333333</v>
      </c>
      <c r="H680" s="67" t="str">
        <f t="shared" si="21"/>
        <v>من 1 إلى أقل من 3 فدان</v>
      </c>
      <c r="I680" s="68"/>
    </row>
    <row r="681" spans="1:9" ht="20.25" x14ac:dyDescent="0.25">
      <c r="A681" s="7">
        <f>IF(C681="","",SUBTOTAL(3,$C$2:C681))</f>
        <v>678</v>
      </c>
      <c r="B681" s="8">
        <v>703</v>
      </c>
      <c r="C681" s="9" t="s">
        <v>68</v>
      </c>
      <c r="D681" s="10">
        <v>18</v>
      </c>
      <c r="E681" s="11">
        <v>9</v>
      </c>
      <c r="F681" s="12">
        <v>1</v>
      </c>
      <c r="G681" s="66">
        <f t="shared" si="22"/>
        <v>1.40625</v>
      </c>
      <c r="H681" s="67" t="str">
        <f t="shared" si="21"/>
        <v>من 1 إلى أقل من 3 فدان</v>
      </c>
      <c r="I681" s="68"/>
    </row>
    <row r="682" spans="1:9" ht="20.25" x14ac:dyDescent="0.25">
      <c r="A682" s="7">
        <f>IF(C682="","",SUBTOTAL(3,$C$2:C682))</f>
        <v>679</v>
      </c>
      <c r="B682" s="8">
        <v>704</v>
      </c>
      <c r="C682" s="9" t="s">
        <v>69</v>
      </c>
      <c r="D682" s="10">
        <v>9</v>
      </c>
      <c r="E682" s="11">
        <v>12</v>
      </c>
      <c r="F682" s="12">
        <v>0</v>
      </c>
      <c r="G682" s="66">
        <f t="shared" si="22"/>
        <v>0.515625</v>
      </c>
      <c r="H682" s="67" t="str">
        <f t="shared" si="21"/>
        <v>أقل من فدان</v>
      </c>
      <c r="I682" s="68"/>
    </row>
    <row r="683" spans="1:9" ht="20.25" x14ac:dyDescent="0.25">
      <c r="A683" s="7">
        <f>IF(C683="","",SUBTOTAL(3,$C$2:C683))</f>
        <v>680</v>
      </c>
      <c r="B683" s="8">
        <v>705</v>
      </c>
      <c r="C683" s="9" t="s">
        <v>70</v>
      </c>
      <c r="D683" s="10">
        <v>13</v>
      </c>
      <c r="E683" s="11">
        <v>4</v>
      </c>
      <c r="F683" s="12">
        <v>3</v>
      </c>
      <c r="G683" s="66">
        <f t="shared" si="22"/>
        <v>3.1892361111111112</v>
      </c>
      <c r="H683" s="67" t="str">
        <f t="shared" si="21"/>
        <v>من 3 إلى أقل من 5 فدان</v>
      </c>
      <c r="I683" s="68"/>
    </row>
    <row r="684" spans="1:9" ht="20.25" x14ac:dyDescent="0.25">
      <c r="A684" s="7">
        <f>IF(C684="","",SUBTOTAL(3,$C$2:C684))</f>
        <v>681</v>
      </c>
      <c r="B684" s="8">
        <v>707</v>
      </c>
      <c r="C684" s="9" t="s">
        <v>71</v>
      </c>
      <c r="D684" s="10">
        <v>0</v>
      </c>
      <c r="E684" s="11">
        <v>22</v>
      </c>
      <c r="F684" s="12">
        <v>0</v>
      </c>
      <c r="G684" s="66">
        <f t="shared" si="22"/>
        <v>0.91666666666666663</v>
      </c>
      <c r="H684" s="67" t="str">
        <f t="shared" si="21"/>
        <v>أقل من فدان</v>
      </c>
      <c r="I684" s="68"/>
    </row>
    <row r="685" spans="1:9" ht="20.25" x14ac:dyDescent="0.25">
      <c r="A685" s="7">
        <f>IF(C685="","",SUBTOTAL(3,$C$2:C685))</f>
        <v>682</v>
      </c>
      <c r="B685" s="8">
        <v>708</v>
      </c>
      <c r="C685" s="9" t="s">
        <v>72</v>
      </c>
      <c r="D685" s="10">
        <v>5</v>
      </c>
      <c r="E685" s="11">
        <v>8</v>
      </c>
      <c r="F685" s="12">
        <v>0</v>
      </c>
      <c r="G685" s="66">
        <f t="shared" si="22"/>
        <v>0.3420138888888889</v>
      </c>
      <c r="H685" s="67" t="str">
        <f t="shared" si="21"/>
        <v>أقل من فدان</v>
      </c>
      <c r="I685" s="68"/>
    </row>
    <row r="686" spans="1:9" ht="20.25" x14ac:dyDescent="0.25">
      <c r="A686" s="7">
        <f>IF(C686="","",SUBTOTAL(3,$C$2:C686))</f>
        <v>683</v>
      </c>
      <c r="B686" s="8">
        <v>709</v>
      </c>
      <c r="C686" s="9" t="s">
        <v>73</v>
      </c>
      <c r="D686" s="10">
        <v>23</v>
      </c>
      <c r="E686" s="11">
        <v>15</v>
      </c>
      <c r="F686" s="12">
        <v>0</v>
      </c>
      <c r="G686" s="66">
        <f t="shared" si="22"/>
        <v>0.66493055555555558</v>
      </c>
      <c r="H686" s="67" t="str">
        <f t="shared" si="21"/>
        <v>أقل من فدان</v>
      </c>
      <c r="I686" s="68"/>
    </row>
    <row r="687" spans="1:9" ht="20.25" x14ac:dyDescent="0.25">
      <c r="A687" s="7">
        <f>IF(C687="","",SUBTOTAL(3,$C$2:C687))</f>
        <v>684</v>
      </c>
      <c r="B687" s="8">
        <v>710</v>
      </c>
      <c r="C687" s="9" t="s">
        <v>74</v>
      </c>
      <c r="D687" s="10">
        <v>0</v>
      </c>
      <c r="E687" s="11">
        <v>9</v>
      </c>
      <c r="F687" s="12">
        <v>0</v>
      </c>
      <c r="G687" s="66">
        <f t="shared" si="22"/>
        <v>0.375</v>
      </c>
      <c r="H687" s="67" t="str">
        <f t="shared" si="21"/>
        <v>أقل من فدان</v>
      </c>
      <c r="I687" s="68"/>
    </row>
    <row r="688" spans="1:9" ht="20.25" x14ac:dyDescent="0.25">
      <c r="A688" s="7">
        <f>IF(C688="","",SUBTOTAL(3,$C$2:C688))</f>
        <v>685</v>
      </c>
      <c r="B688" s="8">
        <v>711</v>
      </c>
      <c r="C688" s="9" t="s">
        <v>75</v>
      </c>
      <c r="D688" s="10">
        <v>0</v>
      </c>
      <c r="E688" s="11">
        <v>6</v>
      </c>
      <c r="F688" s="12">
        <v>0</v>
      </c>
      <c r="G688" s="66">
        <f t="shared" si="22"/>
        <v>0.25</v>
      </c>
      <c r="H688" s="67" t="str">
        <f t="shared" si="21"/>
        <v>أقل من فدان</v>
      </c>
      <c r="I688" s="68"/>
    </row>
    <row r="689" spans="1:9" ht="20.25" x14ac:dyDescent="0.25">
      <c r="A689" s="7">
        <f>IF(C689="","",SUBTOTAL(3,$C$2:C689))</f>
        <v>686</v>
      </c>
      <c r="B689" s="8">
        <v>712</v>
      </c>
      <c r="C689" s="9" t="s">
        <v>76</v>
      </c>
      <c r="D689" s="10">
        <v>0</v>
      </c>
      <c r="E689" s="11">
        <v>16</v>
      </c>
      <c r="F689" s="12">
        <v>0</v>
      </c>
      <c r="G689" s="66">
        <f t="shared" si="22"/>
        <v>0.66666666666666663</v>
      </c>
      <c r="H689" s="67" t="str">
        <f t="shared" si="21"/>
        <v>أقل من فدان</v>
      </c>
      <c r="I689" s="68"/>
    </row>
    <row r="690" spans="1:9" ht="20.25" x14ac:dyDescent="0.25">
      <c r="A690" s="7">
        <f>IF(C690="","",SUBTOTAL(3,$C$2:C690))</f>
        <v>687</v>
      </c>
      <c r="B690" s="8">
        <v>713</v>
      </c>
      <c r="C690" s="9" t="s">
        <v>77</v>
      </c>
      <c r="D690" s="10">
        <v>0</v>
      </c>
      <c r="E690" s="11">
        <v>16</v>
      </c>
      <c r="F690" s="12">
        <v>0</v>
      </c>
      <c r="G690" s="66">
        <f t="shared" si="22"/>
        <v>0.66666666666666663</v>
      </c>
      <c r="H690" s="67" t="str">
        <f t="shared" si="21"/>
        <v>أقل من فدان</v>
      </c>
      <c r="I690" s="68"/>
    </row>
    <row r="691" spans="1:9" ht="20.25" x14ac:dyDescent="0.25">
      <c r="A691" s="7">
        <f>IF(C691="","",SUBTOTAL(3,$C$2:C691))</f>
        <v>688</v>
      </c>
      <c r="B691" s="8">
        <v>715</v>
      </c>
      <c r="C691" s="9" t="s">
        <v>78</v>
      </c>
      <c r="D691" s="10">
        <v>12</v>
      </c>
      <c r="E691" s="11">
        <v>7</v>
      </c>
      <c r="F691" s="12">
        <v>1</v>
      </c>
      <c r="G691" s="66">
        <f t="shared" si="22"/>
        <v>1.3125</v>
      </c>
      <c r="H691" s="67" t="str">
        <f t="shared" si="21"/>
        <v>من 1 إلى أقل من 3 فدان</v>
      </c>
      <c r="I691" s="68"/>
    </row>
    <row r="692" spans="1:9" ht="20.25" x14ac:dyDescent="0.25">
      <c r="A692" s="7">
        <f>IF(C692="","",SUBTOTAL(3,$C$2:C692))</f>
        <v>689</v>
      </c>
      <c r="B692" s="8">
        <v>716</v>
      </c>
      <c r="C692" s="9" t="s">
        <v>79</v>
      </c>
      <c r="D692" s="10">
        <v>12</v>
      </c>
      <c r="E692" s="11">
        <v>10</v>
      </c>
      <c r="F692" s="12">
        <v>1</v>
      </c>
      <c r="G692" s="66">
        <f t="shared" si="22"/>
        <v>1.4375</v>
      </c>
      <c r="H692" s="67" t="str">
        <f t="shared" si="21"/>
        <v>من 1 إلى أقل من 3 فدان</v>
      </c>
      <c r="I692" s="68"/>
    </row>
    <row r="693" spans="1:9" ht="20.25" x14ac:dyDescent="0.25">
      <c r="A693" s="7">
        <f>IF(C693="","",SUBTOTAL(3,$C$2:C693))</f>
        <v>690</v>
      </c>
      <c r="B693" s="8">
        <v>717</v>
      </c>
      <c r="C693" s="9" t="s">
        <v>80</v>
      </c>
      <c r="D693" s="10">
        <v>0</v>
      </c>
      <c r="E693" s="11">
        <v>12</v>
      </c>
      <c r="F693" s="12">
        <v>1</v>
      </c>
      <c r="G693" s="66">
        <f t="shared" si="22"/>
        <v>1.5</v>
      </c>
      <c r="H693" s="67" t="str">
        <f t="shared" si="21"/>
        <v>من 1 إلى أقل من 3 فدان</v>
      </c>
      <c r="I693" s="68"/>
    </row>
    <row r="694" spans="1:9" ht="20.25" x14ac:dyDescent="0.25">
      <c r="A694" s="7">
        <f>IF(C694="","",SUBTOTAL(3,$C$2:C694))</f>
        <v>691</v>
      </c>
      <c r="B694" s="8">
        <v>718</v>
      </c>
      <c r="C694" s="9" t="s">
        <v>81</v>
      </c>
      <c r="D694" s="10">
        <v>18</v>
      </c>
      <c r="E694" s="11">
        <v>8</v>
      </c>
      <c r="F694" s="12">
        <v>1</v>
      </c>
      <c r="G694" s="66">
        <f t="shared" si="22"/>
        <v>1.3645833333333333</v>
      </c>
      <c r="H694" s="67" t="str">
        <f t="shared" si="21"/>
        <v>من 1 إلى أقل من 3 فدان</v>
      </c>
      <c r="I694" s="68"/>
    </row>
    <row r="695" spans="1:9" ht="20.25" x14ac:dyDescent="0.25">
      <c r="A695" s="7">
        <f>IF(C695="","",SUBTOTAL(3,$C$2:C695))</f>
        <v>692</v>
      </c>
      <c r="B695" s="8">
        <v>719</v>
      </c>
      <c r="C695" s="9" t="s">
        <v>82</v>
      </c>
      <c r="D695" s="10">
        <v>18</v>
      </c>
      <c r="E695" s="11">
        <v>14</v>
      </c>
      <c r="F695" s="12">
        <v>1</v>
      </c>
      <c r="G695" s="66">
        <f t="shared" si="22"/>
        <v>1.6145833333333335</v>
      </c>
      <c r="H695" s="67" t="str">
        <f t="shared" si="21"/>
        <v>من 1 إلى أقل من 3 فدان</v>
      </c>
      <c r="I695" s="68"/>
    </row>
    <row r="696" spans="1:9" ht="20.25" x14ac:dyDescent="0.25">
      <c r="A696" s="7">
        <f>IF(C696="","",SUBTOTAL(3,$C$2:C696))</f>
        <v>693</v>
      </c>
      <c r="B696" s="8">
        <v>720</v>
      </c>
      <c r="C696" s="9" t="s">
        <v>83</v>
      </c>
      <c r="D696" s="10">
        <v>0</v>
      </c>
      <c r="E696" s="11">
        <v>4</v>
      </c>
      <c r="F696" s="12">
        <v>0</v>
      </c>
      <c r="G696" s="66">
        <f t="shared" si="22"/>
        <v>0.16666666666666666</v>
      </c>
      <c r="H696" s="67" t="str">
        <f t="shared" si="21"/>
        <v>أقل من فدان</v>
      </c>
      <c r="I696" s="68"/>
    </row>
    <row r="697" spans="1:9" ht="20.25" x14ac:dyDescent="0.25">
      <c r="A697" s="7">
        <f>IF(C697="","",SUBTOTAL(3,$C$2:C697))</f>
        <v>694</v>
      </c>
      <c r="B697" s="8">
        <v>721</v>
      </c>
      <c r="C697" s="9" t="s">
        <v>84</v>
      </c>
      <c r="D697" s="10">
        <v>14</v>
      </c>
      <c r="E697" s="11">
        <v>14</v>
      </c>
      <c r="F697" s="12">
        <v>1</v>
      </c>
      <c r="G697" s="66">
        <f t="shared" si="22"/>
        <v>1.6076388888888891</v>
      </c>
      <c r="H697" s="67" t="str">
        <f t="shared" si="21"/>
        <v>من 1 إلى أقل من 3 فدان</v>
      </c>
      <c r="I697" s="68"/>
    </row>
    <row r="698" spans="1:9" ht="20.25" x14ac:dyDescent="0.25">
      <c r="A698" s="7">
        <f>IF(C698="","",SUBTOTAL(3,$C$2:C698))</f>
        <v>695</v>
      </c>
      <c r="B698" s="8">
        <v>722</v>
      </c>
      <c r="C698" s="9" t="s">
        <v>85</v>
      </c>
      <c r="D698" s="10">
        <v>0</v>
      </c>
      <c r="E698" s="11">
        <v>6</v>
      </c>
      <c r="F698" s="12">
        <v>1</v>
      </c>
      <c r="G698" s="66">
        <f t="shared" si="22"/>
        <v>1.25</v>
      </c>
      <c r="H698" s="67" t="str">
        <f t="shared" si="21"/>
        <v>من 1 إلى أقل من 3 فدان</v>
      </c>
      <c r="I698" s="68"/>
    </row>
    <row r="699" spans="1:9" ht="20.25" x14ac:dyDescent="0.25">
      <c r="A699" s="7">
        <f>IF(C699="","",SUBTOTAL(3,$C$2:C699))</f>
        <v>696</v>
      </c>
      <c r="B699" s="8">
        <v>723</v>
      </c>
      <c r="C699" s="9" t="s">
        <v>86</v>
      </c>
      <c r="D699" s="10">
        <v>20</v>
      </c>
      <c r="E699" s="11">
        <v>11</v>
      </c>
      <c r="F699" s="12">
        <v>0</v>
      </c>
      <c r="G699" s="66">
        <f t="shared" si="22"/>
        <v>0.49305555555555552</v>
      </c>
      <c r="H699" s="67" t="str">
        <f t="shared" si="21"/>
        <v>أقل من فدان</v>
      </c>
      <c r="I699" s="68"/>
    </row>
    <row r="700" spans="1:9" ht="20.25" x14ac:dyDescent="0.25">
      <c r="A700" s="7">
        <f>IF(C700="","",SUBTOTAL(3,$C$2:C700))</f>
        <v>697</v>
      </c>
      <c r="B700" s="8">
        <v>725</v>
      </c>
      <c r="C700" s="9" t="s">
        <v>87</v>
      </c>
      <c r="D700" s="10">
        <v>16</v>
      </c>
      <c r="E700" s="11">
        <v>8</v>
      </c>
      <c r="F700" s="12">
        <v>0</v>
      </c>
      <c r="G700" s="66">
        <f t="shared" si="22"/>
        <v>0.3611111111111111</v>
      </c>
      <c r="H700" s="67" t="str">
        <f t="shared" si="21"/>
        <v>أقل من فدان</v>
      </c>
      <c r="I700" s="68"/>
    </row>
    <row r="701" spans="1:9" ht="20.25" x14ac:dyDescent="0.25">
      <c r="A701" s="7">
        <f>IF(C701="","",SUBTOTAL(3,$C$2:C701))</f>
        <v>698</v>
      </c>
      <c r="B701" s="8">
        <v>726</v>
      </c>
      <c r="C701" s="9" t="s">
        <v>88</v>
      </c>
      <c r="D701" s="10">
        <v>12</v>
      </c>
      <c r="E701" s="11">
        <v>4</v>
      </c>
      <c r="F701" s="12">
        <v>0</v>
      </c>
      <c r="G701" s="66">
        <f t="shared" si="22"/>
        <v>0.1875</v>
      </c>
      <c r="H701" s="67" t="str">
        <f t="shared" si="21"/>
        <v>أقل من فدان</v>
      </c>
      <c r="I701" s="68"/>
    </row>
    <row r="702" spans="1:9" ht="20.25" x14ac:dyDescent="0.25">
      <c r="A702" s="7">
        <f>IF(C702="","",SUBTOTAL(3,$C$2:C702))</f>
        <v>699</v>
      </c>
      <c r="B702" s="8">
        <v>727</v>
      </c>
      <c r="C702" s="9" t="s">
        <v>89</v>
      </c>
      <c r="D702" s="10">
        <v>12</v>
      </c>
      <c r="E702" s="11">
        <v>4</v>
      </c>
      <c r="F702" s="12">
        <v>0</v>
      </c>
      <c r="G702" s="66">
        <f t="shared" si="22"/>
        <v>0.1875</v>
      </c>
      <c r="H702" s="67" t="str">
        <f t="shared" si="21"/>
        <v>أقل من فدان</v>
      </c>
      <c r="I702" s="68"/>
    </row>
    <row r="703" spans="1:9" ht="20.25" x14ac:dyDescent="0.25">
      <c r="A703" s="7">
        <f>IF(C703="","",SUBTOTAL(3,$C$2:C703))</f>
        <v>700</v>
      </c>
      <c r="B703" s="8">
        <v>728</v>
      </c>
      <c r="C703" s="9" t="s">
        <v>90</v>
      </c>
      <c r="D703" s="10">
        <v>12</v>
      </c>
      <c r="E703" s="11">
        <v>4</v>
      </c>
      <c r="F703" s="12">
        <v>0</v>
      </c>
      <c r="G703" s="66">
        <f t="shared" si="22"/>
        <v>0.1875</v>
      </c>
      <c r="H703" s="67" t="str">
        <f t="shared" si="21"/>
        <v>أقل من فدان</v>
      </c>
      <c r="I703" s="68"/>
    </row>
    <row r="704" spans="1:9" ht="20.25" x14ac:dyDescent="0.25">
      <c r="A704" s="7">
        <f>IF(C704="","",SUBTOTAL(3,$C$2:C704))</f>
        <v>701</v>
      </c>
      <c r="B704" s="8">
        <v>729</v>
      </c>
      <c r="C704" s="9" t="s">
        <v>91</v>
      </c>
      <c r="D704" s="10">
        <v>2</v>
      </c>
      <c r="E704" s="11">
        <v>13</v>
      </c>
      <c r="F704" s="12">
        <v>0</v>
      </c>
      <c r="G704" s="66">
        <f t="shared" si="22"/>
        <v>0.54513888888888884</v>
      </c>
      <c r="H704" s="67" t="str">
        <f t="shared" si="21"/>
        <v>أقل من فدان</v>
      </c>
      <c r="I704" s="68"/>
    </row>
    <row r="705" spans="1:9" ht="20.25" x14ac:dyDescent="0.25">
      <c r="A705" s="7">
        <f>IF(C705="","",SUBTOTAL(3,$C$2:C705))</f>
        <v>702</v>
      </c>
      <c r="B705" s="8">
        <v>730</v>
      </c>
      <c r="C705" s="9" t="s">
        <v>92</v>
      </c>
      <c r="D705" s="10">
        <v>0</v>
      </c>
      <c r="E705" s="11">
        <v>18</v>
      </c>
      <c r="F705" s="12">
        <v>0</v>
      </c>
      <c r="G705" s="66">
        <f t="shared" si="22"/>
        <v>0.75</v>
      </c>
      <c r="H705" s="67" t="str">
        <f t="shared" si="21"/>
        <v>أقل من فدان</v>
      </c>
      <c r="I705" s="68"/>
    </row>
    <row r="706" spans="1:9" ht="20.25" x14ac:dyDescent="0.25">
      <c r="A706" s="7">
        <f>IF(C706="","",SUBTOTAL(3,$C$2:C706))</f>
        <v>703</v>
      </c>
      <c r="B706" s="8">
        <v>730</v>
      </c>
      <c r="C706" s="9" t="s">
        <v>93</v>
      </c>
      <c r="D706" s="10">
        <v>0</v>
      </c>
      <c r="E706" s="11">
        <v>18</v>
      </c>
      <c r="F706" s="12">
        <v>0</v>
      </c>
      <c r="G706" s="66">
        <f t="shared" si="22"/>
        <v>0.75</v>
      </c>
      <c r="H706" s="67" t="str">
        <f t="shared" ref="H706:H769" si="23">IF(G706=0,"00",IF(G706="x","x",
IF(G706&lt;1,"أقل من فدان",
IF(G706&lt;3,"من 1 إلى أقل من 3 فدان",
IF(G706&lt;5,"من 3 إلى أقل من 5 فدان",
IF(G706&lt;10,"من 5 إلى أقل من 10 فدان",
IF(G706&lt;20,"من 10 إلى أقل من 20 فدان",
IF(G706&lt;=25,"من 20 إلى 25 فدان","أكثر من 25 فدان"))))))
))</f>
        <v>أقل من فدان</v>
      </c>
      <c r="I706" s="68"/>
    </row>
    <row r="707" spans="1:9" ht="20.25" x14ac:dyDescent="0.25">
      <c r="A707" s="7">
        <f>IF(C707="","",SUBTOTAL(3,$C$2:C707))</f>
        <v>704</v>
      </c>
      <c r="B707" s="8">
        <v>731</v>
      </c>
      <c r="C707" s="9" t="s">
        <v>94</v>
      </c>
      <c r="D707" s="10">
        <v>9</v>
      </c>
      <c r="E707" s="11">
        <v>6</v>
      </c>
      <c r="F707" s="12">
        <v>3</v>
      </c>
      <c r="G707" s="66">
        <f t="shared" ref="G707:G770" si="24">IF(AND(ISNUMBER(D707), ISNUMBER(E707), ISNUMBER(F707)), F707 + E707/24 + D707/576, "x")</f>
        <v>3.265625</v>
      </c>
      <c r="H707" s="67" t="str">
        <f t="shared" si="23"/>
        <v>من 3 إلى أقل من 5 فدان</v>
      </c>
      <c r="I707" s="68"/>
    </row>
    <row r="708" spans="1:9" ht="20.25" x14ac:dyDescent="0.25">
      <c r="A708" s="7">
        <f>IF(C708="","",SUBTOTAL(3,$C$2:C708))</f>
        <v>705</v>
      </c>
      <c r="B708" s="8">
        <v>732</v>
      </c>
      <c r="C708" s="9" t="s">
        <v>95</v>
      </c>
      <c r="D708" s="10">
        <v>18</v>
      </c>
      <c r="E708" s="11">
        <v>15</v>
      </c>
      <c r="F708" s="12">
        <v>0</v>
      </c>
      <c r="G708" s="66">
        <f t="shared" si="24"/>
        <v>0.65625</v>
      </c>
      <c r="H708" s="67" t="str">
        <f t="shared" si="23"/>
        <v>أقل من فدان</v>
      </c>
      <c r="I708" s="68"/>
    </row>
    <row r="709" spans="1:9" ht="20.25" x14ac:dyDescent="0.25">
      <c r="A709" s="7">
        <f>IF(C709="","",SUBTOTAL(3,$C$2:C709))</f>
        <v>706</v>
      </c>
      <c r="B709" s="8">
        <v>733</v>
      </c>
      <c r="C709" s="9" t="s">
        <v>96</v>
      </c>
      <c r="D709" s="10">
        <v>8</v>
      </c>
      <c r="E709" s="11">
        <v>16</v>
      </c>
      <c r="F709" s="12">
        <v>0</v>
      </c>
      <c r="G709" s="66">
        <f t="shared" si="24"/>
        <v>0.68055555555555547</v>
      </c>
      <c r="H709" s="67" t="str">
        <f t="shared" si="23"/>
        <v>أقل من فدان</v>
      </c>
      <c r="I709" s="68"/>
    </row>
    <row r="710" spans="1:9" ht="20.25" x14ac:dyDescent="0.25">
      <c r="A710" s="7">
        <f>IF(C710="","",SUBTOTAL(3,$C$2:C710))</f>
        <v>707</v>
      </c>
      <c r="B710" s="8">
        <v>734</v>
      </c>
      <c r="C710" s="9" t="s">
        <v>97</v>
      </c>
      <c r="D710" s="10">
        <v>1</v>
      </c>
      <c r="E710" s="11">
        <v>19</v>
      </c>
      <c r="F710" s="12">
        <v>0</v>
      </c>
      <c r="G710" s="66">
        <f t="shared" si="24"/>
        <v>0.79340277777777779</v>
      </c>
      <c r="H710" s="67" t="str">
        <f t="shared" si="23"/>
        <v>أقل من فدان</v>
      </c>
      <c r="I710" s="68"/>
    </row>
    <row r="711" spans="1:9" ht="20.25" x14ac:dyDescent="0.25">
      <c r="A711" s="7">
        <f>IF(C711="","",SUBTOTAL(3,$C$2:C711))</f>
        <v>708</v>
      </c>
      <c r="B711" s="8">
        <v>735</v>
      </c>
      <c r="C711" s="9" t="s">
        <v>98</v>
      </c>
      <c r="D711" s="10">
        <v>12</v>
      </c>
      <c r="E711" s="11">
        <v>4</v>
      </c>
      <c r="F711" s="12">
        <v>1</v>
      </c>
      <c r="G711" s="66">
        <f t="shared" si="24"/>
        <v>1.1875</v>
      </c>
      <c r="H711" s="67" t="str">
        <f t="shared" si="23"/>
        <v>من 1 إلى أقل من 3 فدان</v>
      </c>
      <c r="I711" s="68"/>
    </row>
    <row r="712" spans="1:9" ht="20.25" x14ac:dyDescent="0.25">
      <c r="A712" s="7">
        <f>IF(C712="","",SUBTOTAL(3,$C$2:C712))</f>
        <v>709</v>
      </c>
      <c r="B712" s="8">
        <v>737</v>
      </c>
      <c r="C712" s="9" t="s">
        <v>99</v>
      </c>
      <c r="D712" s="10">
        <v>0</v>
      </c>
      <c r="E712" s="11">
        <v>9</v>
      </c>
      <c r="F712" s="12">
        <v>0</v>
      </c>
      <c r="G712" s="66">
        <f t="shared" si="24"/>
        <v>0.375</v>
      </c>
      <c r="H712" s="67" t="str">
        <f t="shared" si="23"/>
        <v>أقل من فدان</v>
      </c>
      <c r="I712" s="68"/>
    </row>
    <row r="713" spans="1:9" ht="20.25" x14ac:dyDescent="0.25">
      <c r="A713" s="7">
        <f>IF(C713="","",SUBTOTAL(3,$C$2:C713))</f>
        <v>710</v>
      </c>
      <c r="B713" s="8">
        <v>738</v>
      </c>
      <c r="C713" s="9" t="s">
        <v>100</v>
      </c>
      <c r="D713" s="10">
        <v>0</v>
      </c>
      <c r="E713" s="11">
        <v>9</v>
      </c>
      <c r="F713" s="12">
        <v>0</v>
      </c>
      <c r="G713" s="66">
        <f t="shared" si="24"/>
        <v>0.375</v>
      </c>
      <c r="H713" s="67" t="str">
        <f t="shared" si="23"/>
        <v>أقل من فدان</v>
      </c>
      <c r="I713" s="68"/>
    </row>
    <row r="714" spans="1:9" ht="20.25" x14ac:dyDescent="0.25">
      <c r="A714" s="7">
        <f>IF(C714="","",SUBTOTAL(3,$C$2:C714))</f>
        <v>711</v>
      </c>
      <c r="B714" s="8">
        <v>739</v>
      </c>
      <c r="C714" s="9" t="s">
        <v>101</v>
      </c>
      <c r="D714" s="10">
        <v>8</v>
      </c>
      <c r="E714" s="11">
        <v>13</v>
      </c>
      <c r="F714" s="12">
        <v>0</v>
      </c>
      <c r="G714" s="66">
        <f t="shared" si="24"/>
        <v>0.55555555555555547</v>
      </c>
      <c r="H714" s="67" t="str">
        <f t="shared" si="23"/>
        <v>أقل من فدان</v>
      </c>
      <c r="I714" s="68"/>
    </row>
    <row r="715" spans="1:9" ht="20.25" x14ac:dyDescent="0.25">
      <c r="A715" s="7">
        <f>IF(C715="","",SUBTOTAL(3,$C$2:C715))</f>
        <v>712</v>
      </c>
      <c r="B715" s="8">
        <v>740</v>
      </c>
      <c r="C715" s="9" t="s">
        <v>102</v>
      </c>
      <c r="D715" s="10">
        <v>0</v>
      </c>
      <c r="E715" s="11">
        <v>20</v>
      </c>
      <c r="F715" s="12">
        <v>0</v>
      </c>
      <c r="G715" s="66">
        <f t="shared" si="24"/>
        <v>0.83333333333333337</v>
      </c>
      <c r="H715" s="67" t="str">
        <f t="shared" si="23"/>
        <v>أقل من فدان</v>
      </c>
      <c r="I715" s="68"/>
    </row>
    <row r="716" spans="1:9" ht="20.25" x14ac:dyDescent="0.25">
      <c r="A716" s="7">
        <f>IF(C716="","",SUBTOTAL(3,$C$2:C716))</f>
        <v>713</v>
      </c>
      <c r="B716" s="8">
        <v>741</v>
      </c>
      <c r="C716" s="9" t="s">
        <v>103</v>
      </c>
      <c r="D716" s="10">
        <v>0</v>
      </c>
      <c r="E716" s="11">
        <v>20</v>
      </c>
      <c r="F716" s="12">
        <v>0</v>
      </c>
      <c r="G716" s="66">
        <f t="shared" si="24"/>
        <v>0.83333333333333337</v>
      </c>
      <c r="H716" s="67" t="str">
        <f t="shared" si="23"/>
        <v>أقل من فدان</v>
      </c>
      <c r="I716" s="68"/>
    </row>
    <row r="717" spans="1:9" ht="20.25" x14ac:dyDescent="0.25">
      <c r="A717" s="7">
        <f>IF(C717="","",SUBTOTAL(3,$C$2:C717))</f>
        <v>714</v>
      </c>
      <c r="B717" s="8">
        <v>742</v>
      </c>
      <c r="C717" s="9" t="s">
        <v>104</v>
      </c>
      <c r="D717" s="10">
        <v>15</v>
      </c>
      <c r="E717" s="11">
        <v>5</v>
      </c>
      <c r="F717" s="12">
        <v>1</v>
      </c>
      <c r="G717" s="66">
        <f t="shared" si="24"/>
        <v>1.234375</v>
      </c>
      <c r="H717" s="67" t="str">
        <f t="shared" si="23"/>
        <v>من 1 إلى أقل من 3 فدان</v>
      </c>
      <c r="I717" s="68"/>
    </row>
    <row r="718" spans="1:9" ht="20.25" x14ac:dyDescent="0.25">
      <c r="A718" s="7">
        <f>IF(C718="","",SUBTOTAL(3,$C$2:C718))</f>
        <v>715</v>
      </c>
      <c r="B718" s="8">
        <v>743</v>
      </c>
      <c r="C718" s="9" t="s">
        <v>105</v>
      </c>
      <c r="D718" s="10">
        <v>21</v>
      </c>
      <c r="E718" s="11">
        <v>8</v>
      </c>
      <c r="F718" s="12">
        <v>1</v>
      </c>
      <c r="G718" s="66">
        <f t="shared" si="24"/>
        <v>1.3697916666666665</v>
      </c>
      <c r="H718" s="67" t="str">
        <f t="shared" si="23"/>
        <v>من 1 إلى أقل من 3 فدان</v>
      </c>
      <c r="I718" s="68"/>
    </row>
    <row r="719" spans="1:9" ht="20.25" x14ac:dyDescent="0.25">
      <c r="A719" s="7">
        <f>IF(C719="","",SUBTOTAL(3,$C$2:C719))</f>
        <v>716</v>
      </c>
      <c r="B719" s="8">
        <v>744</v>
      </c>
      <c r="C719" s="9" t="s">
        <v>106</v>
      </c>
      <c r="D719" s="10">
        <v>0</v>
      </c>
      <c r="E719" s="11">
        <v>5</v>
      </c>
      <c r="F719" s="12">
        <v>1</v>
      </c>
      <c r="G719" s="66">
        <f t="shared" si="24"/>
        <v>1.2083333333333333</v>
      </c>
      <c r="H719" s="67" t="str">
        <f t="shared" si="23"/>
        <v>من 1 إلى أقل من 3 فدان</v>
      </c>
      <c r="I719" s="68"/>
    </row>
    <row r="720" spans="1:9" ht="20.25" x14ac:dyDescent="0.25">
      <c r="A720" s="7">
        <f>IF(C720="","",SUBTOTAL(3,$C$2:C720))</f>
        <v>717</v>
      </c>
      <c r="B720" s="8">
        <v>746</v>
      </c>
      <c r="C720" s="9" t="s">
        <v>107</v>
      </c>
      <c r="D720" s="10">
        <v>0</v>
      </c>
      <c r="E720" s="11">
        <v>11</v>
      </c>
      <c r="F720" s="12">
        <v>0</v>
      </c>
      <c r="G720" s="66">
        <f t="shared" si="24"/>
        <v>0.45833333333333331</v>
      </c>
      <c r="H720" s="67" t="str">
        <f t="shared" si="23"/>
        <v>أقل من فدان</v>
      </c>
      <c r="I720" s="68"/>
    </row>
    <row r="721" spans="1:9" ht="20.25" x14ac:dyDescent="0.25">
      <c r="A721" s="7">
        <f>IF(C721="","",SUBTOTAL(3,$C$2:C721))</f>
        <v>718</v>
      </c>
      <c r="B721" s="8">
        <v>746</v>
      </c>
      <c r="C721" s="9" t="s">
        <v>108</v>
      </c>
      <c r="D721" s="10">
        <v>20</v>
      </c>
      <c r="E721" s="11">
        <v>8</v>
      </c>
      <c r="F721" s="12">
        <v>1</v>
      </c>
      <c r="G721" s="66">
        <f t="shared" si="24"/>
        <v>1.3680555555555556</v>
      </c>
      <c r="H721" s="67" t="str">
        <f t="shared" si="23"/>
        <v>من 1 إلى أقل من 3 فدان</v>
      </c>
      <c r="I721" s="68"/>
    </row>
    <row r="722" spans="1:9" ht="20.25" x14ac:dyDescent="0.25">
      <c r="A722" s="7">
        <f>IF(C722="","",SUBTOTAL(3,$C$2:C722))</f>
        <v>719</v>
      </c>
      <c r="B722" s="8">
        <v>747</v>
      </c>
      <c r="C722" s="9" t="s">
        <v>109</v>
      </c>
      <c r="D722" s="10">
        <v>0</v>
      </c>
      <c r="E722" s="11">
        <v>2</v>
      </c>
      <c r="F722" s="12">
        <v>1</v>
      </c>
      <c r="G722" s="66">
        <f t="shared" si="24"/>
        <v>1.0833333333333333</v>
      </c>
      <c r="H722" s="67" t="str">
        <f t="shared" si="23"/>
        <v>من 1 إلى أقل من 3 فدان</v>
      </c>
      <c r="I722" s="68"/>
    </row>
    <row r="723" spans="1:9" ht="20.25" x14ac:dyDescent="0.25">
      <c r="A723" s="7">
        <f>IF(C723="","",SUBTOTAL(3,$C$2:C723))</f>
        <v>720</v>
      </c>
      <c r="B723" s="8">
        <v>748</v>
      </c>
      <c r="C723" s="9" t="s">
        <v>110</v>
      </c>
      <c r="D723" s="10">
        <v>0</v>
      </c>
      <c r="E723" s="11">
        <v>11</v>
      </c>
      <c r="F723" s="12">
        <v>0</v>
      </c>
      <c r="G723" s="66">
        <f t="shared" si="24"/>
        <v>0.45833333333333331</v>
      </c>
      <c r="H723" s="67" t="str">
        <f t="shared" si="23"/>
        <v>أقل من فدان</v>
      </c>
      <c r="I723" s="68"/>
    </row>
    <row r="724" spans="1:9" ht="20.25" x14ac:dyDescent="0.25">
      <c r="A724" s="7">
        <f>IF(C724="","",SUBTOTAL(3,$C$2:C724))</f>
        <v>721</v>
      </c>
      <c r="B724" s="8">
        <v>749</v>
      </c>
      <c r="C724" s="9" t="s">
        <v>111</v>
      </c>
      <c r="D724" s="10">
        <v>14</v>
      </c>
      <c r="E724" s="11">
        <v>12</v>
      </c>
      <c r="F724" s="12">
        <v>1</v>
      </c>
      <c r="G724" s="66">
        <f t="shared" si="24"/>
        <v>1.5243055555555556</v>
      </c>
      <c r="H724" s="67" t="str">
        <f t="shared" si="23"/>
        <v>من 1 إلى أقل من 3 فدان</v>
      </c>
      <c r="I724" s="68"/>
    </row>
    <row r="725" spans="1:9" ht="20.25" x14ac:dyDescent="0.25">
      <c r="A725" s="7">
        <f>IF(C725="","",SUBTOTAL(3,$C$2:C725))</f>
        <v>722</v>
      </c>
      <c r="B725" s="8">
        <v>750</v>
      </c>
      <c r="C725" s="9" t="s">
        <v>112</v>
      </c>
      <c r="D725" s="10">
        <v>8</v>
      </c>
      <c r="E725" s="11">
        <v>13</v>
      </c>
      <c r="F725" s="12">
        <v>0</v>
      </c>
      <c r="G725" s="66">
        <f t="shared" si="24"/>
        <v>0.55555555555555547</v>
      </c>
      <c r="H725" s="67" t="str">
        <f t="shared" si="23"/>
        <v>أقل من فدان</v>
      </c>
      <c r="I725" s="68"/>
    </row>
    <row r="726" spans="1:9" ht="20.25" x14ac:dyDescent="0.25">
      <c r="A726" s="7">
        <f>IF(C726="","",SUBTOTAL(3,$C$2:C726))</f>
        <v>723</v>
      </c>
      <c r="B726" s="8">
        <v>751</v>
      </c>
      <c r="C726" s="9" t="s">
        <v>113</v>
      </c>
      <c r="D726" s="10">
        <v>8</v>
      </c>
      <c r="E726" s="11">
        <v>13</v>
      </c>
      <c r="F726" s="12">
        <v>0</v>
      </c>
      <c r="G726" s="66">
        <f t="shared" si="24"/>
        <v>0.55555555555555547</v>
      </c>
      <c r="H726" s="67" t="str">
        <f t="shared" si="23"/>
        <v>أقل من فدان</v>
      </c>
      <c r="I726" s="68"/>
    </row>
    <row r="727" spans="1:9" ht="20.25" x14ac:dyDescent="0.25">
      <c r="A727" s="7">
        <f>IF(C727="","",SUBTOTAL(3,$C$2:C727))</f>
        <v>724</v>
      </c>
      <c r="B727" s="8">
        <v>752</v>
      </c>
      <c r="C727" s="9" t="s">
        <v>114</v>
      </c>
      <c r="D727" s="10">
        <v>0</v>
      </c>
      <c r="E727" s="11">
        <v>17</v>
      </c>
      <c r="F727" s="12">
        <v>0</v>
      </c>
      <c r="G727" s="66">
        <f t="shared" si="24"/>
        <v>0.70833333333333337</v>
      </c>
      <c r="H727" s="67" t="str">
        <f t="shared" si="23"/>
        <v>أقل من فدان</v>
      </c>
      <c r="I727" s="68"/>
    </row>
    <row r="728" spans="1:9" ht="20.25" x14ac:dyDescent="0.25">
      <c r="A728" s="7">
        <f>IF(C728="","",SUBTOTAL(3,$C$2:C728))</f>
        <v>725</v>
      </c>
      <c r="B728" s="8">
        <v>753</v>
      </c>
      <c r="C728" s="9" t="s">
        <v>115</v>
      </c>
      <c r="D728" s="10">
        <v>18</v>
      </c>
      <c r="E728" s="11">
        <v>13</v>
      </c>
      <c r="F728" s="12">
        <v>1</v>
      </c>
      <c r="G728" s="66">
        <f t="shared" si="24"/>
        <v>1.5729166666666665</v>
      </c>
      <c r="H728" s="67" t="str">
        <f t="shared" si="23"/>
        <v>من 1 إلى أقل من 3 فدان</v>
      </c>
      <c r="I728" s="68"/>
    </row>
    <row r="729" spans="1:9" ht="20.25" x14ac:dyDescent="0.25">
      <c r="A729" s="7">
        <f>IF(C729="","",SUBTOTAL(3,$C$2:C729))</f>
        <v>726</v>
      </c>
      <c r="B729" s="8">
        <v>754</v>
      </c>
      <c r="C729" s="9" t="s">
        <v>116</v>
      </c>
      <c r="D729" s="10">
        <v>1</v>
      </c>
      <c r="E729" s="11">
        <v>15</v>
      </c>
      <c r="F729" s="12">
        <v>0</v>
      </c>
      <c r="G729" s="66">
        <f t="shared" si="24"/>
        <v>0.62673611111111116</v>
      </c>
      <c r="H729" s="67" t="str">
        <f t="shared" si="23"/>
        <v>أقل من فدان</v>
      </c>
      <c r="I729" s="68"/>
    </row>
    <row r="730" spans="1:9" ht="20.25" x14ac:dyDescent="0.25">
      <c r="A730" s="7">
        <f>IF(C730="","",SUBTOTAL(3,$C$2:C730))</f>
        <v>727</v>
      </c>
      <c r="B730" s="8">
        <v>755</v>
      </c>
      <c r="C730" s="9" t="s">
        <v>117</v>
      </c>
      <c r="D730" s="10">
        <v>0</v>
      </c>
      <c r="E730" s="11">
        <v>2</v>
      </c>
      <c r="F730" s="12">
        <v>1</v>
      </c>
      <c r="G730" s="66">
        <f t="shared" si="24"/>
        <v>1.0833333333333333</v>
      </c>
      <c r="H730" s="67" t="str">
        <f t="shared" si="23"/>
        <v>من 1 إلى أقل من 3 فدان</v>
      </c>
      <c r="I730" s="68"/>
    </row>
    <row r="731" spans="1:9" ht="20.25" x14ac:dyDescent="0.25">
      <c r="A731" s="7">
        <f>IF(C731="","",SUBTOTAL(3,$C$2:C731))</f>
        <v>728</v>
      </c>
      <c r="B731" s="8">
        <v>756</v>
      </c>
      <c r="C731" s="9" t="s">
        <v>118</v>
      </c>
      <c r="D731" s="10">
        <v>18</v>
      </c>
      <c r="E731" s="11">
        <v>16</v>
      </c>
      <c r="F731" s="12">
        <v>1</v>
      </c>
      <c r="G731" s="66">
        <f t="shared" si="24"/>
        <v>1.6979166666666665</v>
      </c>
      <c r="H731" s="67" t="str">
        <f t="shared" si="23"/>
        <v>من 1 إلى أقل من 3 فدان</v>
      </c>
      <c r="I731" s="68"/>
    </row>
    <row r="732" spans="1:9" ht="20.25" x14ac:dyDescent="0.25">
      <c r="A732" s="7">
        <f>IF(C732="","",SUBTOTAL(3,$C$2:C732))</f>
        <v>729</v>
      </c>
      <c r="B732" s="8">
        <v>757</v>
      </c>
      <c r="C732" s="9" t="s">
        <v>119</v>
      </c>
      <c r="D732" s="10">
        <v>0</v>
      </c>
      <c r="E732" s="11">
        <v>10</v>
      </c>
      <c r="F732" s="12">
        <v>0</v>
      </c>
      <c r="G732" s="66">
        <f t="shared" si="24"/>
        <v>0.41666666666666669</v>
      </c>
      <c r="H732" s="67" t="str">
        <f t="shared" si="23"/>
        <v>أقل من فدان</v>
      </c>
      <c r="I732" s="68"/>
    </row>
    <row r="733" spans="1:9" ht="20.25" x14ac:dyDescent="0.25">
      <c r="A733" s="7">
        <f>IF(C733="","",SUBTOTAL(3,$C$2:C733))</f>
        <v>730</v>
      </c>
      <c r="B733" s="8">
        <v>758</v>
      </c>
      <c r="C733" s="9" t="s">
        <v>120</v>
      </c>
      <c r="D733" s="10">
        <v>15</v>
      </c>
      <c r="E733" s="11">
        <v>10</v>
      </c>
      <c r="F733" s="12">
        <v>1</v>
      </c>
      <c r="G733" s="66">
        <f t="shared" si="24"/>
        <v>1.4427083333333335</v>
      </c>
      <c r="H733" s="67" t="str">
        <f t="shared" si="23"/>
        <v>من 1 إلى أقل من 3 فدان</v>
      </c>
      <c r="I733" s="68"/>
    </row>
    <row r="734" spans="1:9" ht="20.25" x14ac:dyDescent="0.25">
      <c r="A734" s="7">
        <f>IF(C734="","",SUBTOTAL(3,$C$2:C734))</f>
        <v>731</v>
      </c>
      <c r="B734" s="8">
        <v>759</v>
      </c>
      <c r="C734" s="9" t="s">
        <v>121</v>
      </c>
      <c r="D734" s="10">
        <v>17</v>
      </c>
      <c r="E734" s="11">
        <v>13</v>
      </c>
      <c r="F734" s="12">
        <v>1</v>
      </c>
      <c r="G734" s="66">
        <f t="shared" si="24"/>
        <v>1.5711805555555554</v>
      </c>
      <c r="H734" s="67" t="str">
        <f t="shared" si="23"/>
        <v>من 1 إلى أقل من 3 فدان</v>
      </c>
      <c r="I734" s="68"/>
    </row>
    <row r="735" spans="1:9" ht="20.25" x14ac:dyDescent="0.25">
      <c r="A735" s="7">
        <f>IF(C735="","",SUBTOTAL(3,$C$2:C735))</f>
        <v>732</v>
      </c>
      <c r="B735" s="8">
        <v>760</v>
      </c>
      <c r="C735" s="9" t="s">
        <v>122</v>
      </c>
      <c r="D735" s="10">
        <v>11</v>
      </c>
      <c r="E735" s="11">
        <v>11</v>
      </c>
      <c r="F735" s="12">
        <v>1</v>
      </c>
      <c r="G735" s="66">
        <f t="shared" si="24"/>
        <v>1.4774305555555556</v>
      </c>
      <c r="H735" s="67" t="str">
        <f t="shared" si="23"/>
        <v>من 1 إلى أقل من 3 فدان</v>
      </c>
      <c r="I735" s="68"/>
    </row>
    <row r="736" spans="1:9" ht="20.25" x14ac:dyDescent="0.25">
      <c r="A736" s="7">
        <f>IF(C736="","",SUBTOTAL(3,$C$2:C736))</f>
        <v>733</v>
      </c>
      <c r="B736" s="8">
        <v>761</v>
      </c>
      <c r="C736" s="9" t="s">
        <v>123</v>
      </c>
      <c r="D736" s="10">
        <v>11</v>
      </c>
      <c r="E736" s="11">
        <v>11</v>
      </c>
      <c r="F736" s="12">
        <v>1</v>
      </c>
      <c r="G736" s="66">
        <f t="shared" si="24"/>
        <v>1.4774305555555556</v>
      </c>
      <c r="H736" s="67" t="str">
        <f t="shared" si="23"/>
        <v>من 1 إلى أقل من 3 فدان</v>
      </c>
      <c r="I736" s="68"/>
    </row>
    <row r="737" spans="1:9" ht="20.25" x14ac:dyDescent="0.25">
      <c r="A737" s="7">
        <f>IF(C737="","",SUBTOTAL(3,$C$2:C737))</f>
        <v>734</v>
      </c>
      <c r="B737" s="8">
        <v>762</v>
      </c>
      <c r="C737" s="9" t="s">
        <v>124</v>
      </c>
      <c r="D737" s="10">
        <v>10</v>
      </c>
      <c r="E737" s="11">
        <v>15</v>
      </c>
      <c r="F737" s="12">
        <v>1</v>
      </c>
      <c r="G737" s="66">
        <f t="shared" si="24"/>
        <v>1.6423611111111112</v>
      </c>
      <c r="H737" s="67" t="str">
        <f t="shared" si="23"/>
        <v>من 1 إلى أقل من 3 فدان</v>
      </c>
      <c r="I737" s="68"/>
    </row>
    <row r="738" spans="1:9" ht="20.25" x14ac:dyDescent="0.25">
      <c r="A738" s="7">
        <f>IF(C738="","",SUBTOTAL(3,$C$2:C738))</f>
        <v>735</v>
      </c>
      <c r="B738" s="8">
        <v>764</v>
      </c>
      <c r="C738" s="9" t="s">
        <v>125</v>
      </c>
      <c r="D738" s="10">
        <v>1</v>
      </c>
      <c r="E738" s="11">
        <v>10</v>
      </c>
      <c r="F738" s="12">
        <v>0</v>
      </c>
      <c r="G738" s="66">
        <f t="shared" si="24"/>
        <v>0.41840277777777779</v>
      </c>
      <c r="H738" s="67" t="str">
        <f t="shared" si="23"/>
        <v>أقل من فدان</v>
      </c>
      <c r="I738" s="68"/>
    </row>
    <row r="739" spans="1:9" ht="20.25" x14ac:dyDescent="0.25">
      <c r="A739" s="7">
        <f>IF(C739="","",SUBTOTAL(3,$C$2:C739))</f>
        <v>736</v>
      </c>
      <c r="B739" s="8">
        <v>765</v>
      </c>
      <c r="C739" s="9" t="s">
        <v>126</v>
      </c>
      <c r="D739" s="10">
        <v>1</v>
      </c>
      <c r="E739" s="11">
        <v>10</v>
      </c>
      <c r="F739" s="12">
        <v>0</v>
      </c>
      <c r="G739" s="66">
        <f t="shared" si="24"/>
        <v>0.41840277777777779</v>
      </c>
      <c r="H739" s="67" t="str">
        <f t="shared" si="23"/>
        <v>أقل من فدان</v>
      </c>
      <c r="I739" s="68"/>
    </row>
    <row r="740" spans="1:9" ht="20.25" x14ac:dyDescent="0.25">
      <c r="A740" s="7">
        <f>IF(C740="","",SUBTOTAL(3,$C$2:C740))</f>
        <v>737</v>
      </c>
      <c r="B740" s="8">
        <v>766</v>
      </c>
      <c r="C740" s="9" t="s">
        <v>127</v>
      </c>
      <c r="D740" s="10">
        <v>9</v>
      </c>
      <c r="E740" s="11">
        <v>12</v>
      </c>
      <c r="F740" s="12">
        <v>1</v>
      </c>
      <c r="G740" s="66">
        <f t="shared" si="24"/>
        <v>1.515625</v>
      </c>
      <c r="H740" s="67" t="str">
        <f t="shared" si="23"/>
        <v>من 1 إلى أقل من 3 فدان</v>
      </c>
      <c r="I740" s="68"/>
    </row>
    <row r="741" spans="1:9" ht="20.25" x14ac:dyDescent="0.25">
      <c r="A741" s="7">
        <f>IF(C741="","",SUBTOTAL(3,$C$2:C741))</f>
        <v>738</v>
      </c>
      <c r="B741" s="8">
        <v>767</v>
      </c>
      <c r="C741" s="9" t="s">
        <v>128</v>
      </c>
      <c r="D741" s="10">
        <v>4</v>
      </c>
      <c r="E741" s="11">
        <v>19</v>
      </c>
      <c r="F741" s="12">
        <v>1</v>
      </c>
      <c r="G741" s="66">
        <f t="shared" si="24"/>
        <v>1.7986111111111109</v>
      </c>
      <c r="H741" s="67" t="str">
        <f t="shared" si="23"/>
        <v>من 1 إلى أقل من 3 فدان</v>
      </c>
      <c r="I741" s="68"/>
    </row>
    <row r="742" spans="1:9" ht="20.25" x14ac:dyDescent="0.25">
      <c r="A742" s="7">
        <f>IF(C742="","",SUBTOTAL(3,$C$2:C742))</f>
        <v>739</v>
      </c>
      <c r="B742" s="8">
        <v>768</v>
      </c>
      <c r="C742" s="9" t="s">
        <v>129</v>
      </c>
      <c r="D742" s="10">
        <v>14</v>
      </c>
      <c r="E742" s="11">
        <v>17</v>
      </c>
      <c r="F742" s="12">
        <v>0</v>
      </c>
      <c r="G742" s="66">
        <f t="shared" si="24"/>
        <v>0.73263888888888895</v>
      </c>
      <c r="H742" s="67" t="str">
        <f t="shared" si="23"/>
        <v>أقل من فدان</v>
      </c>
      <c r="I742" s="68"/>
    </row>
    <row r="743" spans="1:9" ht="20.25" x14ac:dyDescent="0.25">
      <c r="A743" s="7">
        <f>IF(C743="","",SUBTOTAL(3,$C$2:C743))</f>
        <v>740</v>
      </c>
      <c r="B743" s="8">
        <v>769</v>
      </c>
      <c r="C743" s="9" t="s">
        <v>130</v>
      </c>
      <c r="D743" s="10">
        <v>0</v>
      </c>
      <c r="E743" s="11">
        <v>12</v>
      </c>
      <c r="F743" s="12">
        <v>0</v>
      </c>
      <c r="G743" s="66">
        <f t="shared" si="24"/>
        <v>0.5</v>
      </c>
      <c r="H743" s="67" t="str">
        <f t="shared" si="23"/>
        <v>أقل من فدان</v>
      </c>
      <c r="I743" s="68"/>
    </row>
    <row r="744" spans="1:9" ht="20.25" x14ac:dyDescent="0.25">
      <c r="A744" s="7">
        <f>IF(C744="","",SUBTOTAL(3,$C$2:C744))</f>
        <v>741</v>
      </c>
      <c r="B744" s="8">
        <v>770</v>
      </c>
      <c r="C744" s="9" t="s">
        <v>131</v>
      </c>
      <c r="D744" s="10">
        <v>9</v>
      </c>
      <c r="E744" s="11">
        <v>13</v>
      </c>
      <c r="F744" s="12">
        <v>3</v>
      </c>
      <c r="G744" s="66">
        <f t="shared" si="24"/>
        <v>3.5572916666666665</v>
      </c>
      <c r="H744" s="67" t="str">
        <f t="shared" si="23"/>
        <v>من 3 إلى أقل من 5 فدان</v>
      </c>
      <c r="I744" s="68"/>
    </row>
    <row r="745" spans="1:9" ht="20.25" x14ac:dyDescent="0.25">
      <c r="A745" s="7">
        <f>IF(C745="","",SUBTOTAL(3,$C$2:C745))</f>
        <v>742</v>
      </c>
      <c r="B745" s="8">
        <v>771</v>
      </c>
      <c r="C745" s="9" t="s">
        <v>132</v>
      </c>
      <c r="D745" s="10">
        <v>2</v>
      </c>
      <c r="E745" s="11">
        <v>5</v>
      </c>
      <c r="F745" s="12">
        <v>1</v>
      </c>
      <c r="G745" s="66">
        <f t="shared" si="24"/>
        <v>1.2118055555555556</v>
      </c>
      <c r="H745" s="67" t="str">
        <f t="shared" si="23"/>
        <v>من 1 إلى أقل من 3 فدان</v>
      </c>
      <c r="I745" s="68"/>
    </row>
    <row r="746" spans="1:9" ht="20.25" x14ac:dyDescent="0.25">
      <c r="A746" s="7">
        <f>IF(C746="","",SUBTOTAL(3,$C$2:C746))</f>
        <v>743</v>
      </c>
      <c r="B746" s="8">
        <v>772</v>
      </c>
      <c r="C746" s="9" t="s">
        <v>133</v>
      </c>
      <c r="D746" s="10">
        <v>3</v>
      </c>
      <c r="E746" s="11">
        <v>4</v>
      </c>
      <c r="F746" s="12">
        <v>1</v>
      </c>
      <c r="G746" s="66">
        <f t="shared" si="24"/>
        <v>1.171875</v>
      </c>
      <c r="H746" s="67" t="str">
        <f t="shared" si="23"/>
        <v>من 1 إلى أقل من 3 فدان</v>
      </c>
      <c r="I746" s="68"/>
    </row>
    <row r="747" spans="1:9" ht="20.25" x14ac:dyDescent="0.25">
      <c r="A747" s="7">
        <f>IF(C747="","",SUBTOTAL(3,$C$2:C747))</f>
        <v>744</v>
      </c>
      <c r="B747" s="8">
        <v>773</v>
      </c>
      <c r="C747" s="9" t="s">
        <v>134</v>
      </c>
      <c r="D747" s="10">
        <v>0</v>
      </c>
      <c r="E747" s="11">
        <v>20</v>
      </c>
      <c r="F747" s="12">
        <v>0</v>
      </c>
      <c r="G747" s="66">
        <f t="shared" si="24"/>
        <v>0.83333333333333337</v>
      </c>
      <c r="H747" s="67" t="str">
        <f t="shared" si="23"/>
        <v>أقل من فدان</v>
      </c>
      <c r="I747" s="68"/>
    </row>
    <row r="748" spans="1:9" ht="20.25" x14ac:dyDescent="0.25">
      <c r="A748" s="7">
        <f>IF(C748="","",SUBTOTAL(3,$C$2:C748))</f>
        <v>745</v>
      </c>
      <c r="B748" s="8">
        <v>774</v>
      </c>
      <c r="C748" s="9" t="s">
        <v>135</v>
      </c>
      <c r="D748" s="10">
        <v>22</v>
      </c>
      <c r="E748" s="11">
        <v>21</v>
      </c>
      <c r="F748" s="12">
        <v>2</v>
      </c>
      <c r="G748" s="66">
        <f t="shared" si="24"/>
        <v>2.9131944444444446</v>
      </c>
      <c r="H748" s="67" t="str">
        <f t="shared" si="23"/>
        <v>من 1 إلى أقل من 3 فدان</v>
      </c>
      <c r="I748" s="68"/>
    </row>
    <row r="749" spans="1:9" ht="20.25" x14ac:dyDescent="0.25">
      <c r="A749" s="7">
        <f>IF(C749="","",SUBTOTAL(3,$C$2:C749))</f>
        <v>746</v>
      </c>
      <c r="B749" s="8">
        <v>775</v>
      </c>
      <c r="C749" s="9" t="s">
        <v>136</v>
      </c>
      <c r="D749" s="10">
        <v>19</v>
      </c>
      <c r="E749" s="11">
        <v>7</v>
      </c>
      <c r="F749" s="12">
        <v>0</v>
      </c>
      <c r="G749" s="66">
        <f t="shared" si="24"/>
        <v>0.32465277777777779</v>
      </c>
      <c r="H749" s="67" t="str">
        <f t="shared" si="23"/>
        <v>أقل من فدان</v>
      </c>
      <c r="I749" s="68"/>
    </row>
    <row r="750" spans="1:9" ht="20.25" x14ac:dyDescent="0.25">
      <c r="A750" s="7">
        <f>IF(C750="","",SUBTOTAL(3,$C$2:C750))</f>
        <v>747</v>
      </c>
      <c r="B750" s="8">
        <v>777</v>
      </c>
      <c r="C750" s="9" t="s">
        <v>137</v>
      </c>
      <c r="D750" s="10">
        <v>7</v>
      </c>
      <c r="E750" s="11">
        <v>8</v>
      </c>
      <c r="F750" s="12">
        <v>4</v>
      </c>
      <c r="G750" s="66">
        <f t="shared" si="24"/>
        <v>4.3454861111111107</v>
      </c>
      <c r="H750" s="67" t="str">
        <f t="shared" si="23"/>
        <v>من 3 إلى أقل من 5 فدان</v>
      </c>
      <c r="I750" s="68"/>
    </row>
    <row r="751" spans="1:9" ht="20.25" x14ac:dyDescent="0.25">
      <c r="A751" s="7">
        <f>IF(C751="","",SUBTOTAL(3,$C$2:C751))</f>
        <v>748</v>
      </c>
      <c r="B751" s="8">
        <v>778</v>
      </c>
      <c r="C751" s="9" t="s">
        <v>138</v>
      </c>
      <c r="D751" s="10">
        <v>12</v>
      </c>
      <c r="E751" s="11">
        <v>0</v>
      </c>
      <c r="F751" s="12">
        <v>1</v>
      </c>
      <c r="G751" s="66">
        <f t="shared" si="24"/>
        <v>1.0208333333333333</v>
      </c>
      <c r="H751" s="67" t="str">
        <f t="shared" si="23"/>
        <v>من 1 إلى أقل من 3 فدان</v>
      </c>
      <c r="I751" s="68"/>
    </row>
    <row r="752" spans="1:9" ht="20.25" x14ac:dyDescent="0.25">
      <c r="A752" s="7">
        <f>IF(C752="","",SUBTOTAL(3,$C$2:C752))</f>
        <v>749</v>
      </c>
      <c r="B752" s="8">
        <v>779</v>
      </c>
      <c r="C752" s="9" t="s">
        <v>139</v>
      </c>
      <c r="D752" s="10">
        <v>0</v>
      </c>
      <c r="E752" s="11">
        <v>20</v>
      </c>
      <c r="F752" s="12">
        <v>0</v>
      </c>
      <c r="G752" s="66">
        <f t="shared" si="24"/>
        <v>0.83333333333333337</v>
      </c>
      <c r="H752" s="67" t="str">
        <f t="shared" si="23"/>
        <v>أقل من فدان</v>
      </c>
      <c r="I752" s="68"/>
    </row>
    <row r="753" spans="1:9" ht="20.25" x14ac:dyDescent="0.25">
      <c r="A753" s="7">
        <f>IF(C753="","",SUBTOTAL(3,$C$2:C753))</f>
        <v>750</v>
      </c>
      <c r="B753" s="8">
        <v>780</v>
      </c>
      <c r="C753" s="9" t="s">
        <v>140</v>
      </c>
      <c r="D753" s="10">
        <v>0</v>
      </c>
      <c r="E753" s="11">
        <v>2</v>
      </c>
      <c r="F753" s="12">
        <v>1</v>
      </c>
      <c r="G753" s="66">
        <f t="shared" si="24"/>
        <v>1.0833333333333333</v>
      </c>
      <c r="H753" s="67" t="str">
        <f t="shared" si="23"/>
        <v>من 1 إلى أقل من 3 فدان</v>
      </c>
      <c r="I753" s="68"/>
    </row>
    <row r="754" spans="1:9" ht="20.25" x14ac:dyDescent="0.25">
      <c r="A754" s="7">
        <f>IF(C754="","",SUBTOTAL(3,$C$2:C754))</f>
        <v>751</v>
      </c>
      <c r="B754" s="8">
        <v>781</v>
      </c>
      <c r="C754" s="9" t="s">
        <v>141</v>
      </c>
      <c r="D754" s="10">
        <v>22</v>
      </c>
      <c r="E754" s="11">
        <v>22</v>
      </c>
      <c r="F754" s="12">
        <v>0</v>
      </c>
      <c r="G754" s="66">
        <f t="shared" si="24"/>
        <v>0.95486111111111105</v>
      </c>
      <c r="H754" s="67" t="str">
        <f t="shared" si="23"/>
        <v>أقل من فدان</v>
      </c>
      <c r="I754" s="68"/>
    </row>
    <row r="755" spans="1:9" ht="20.25" x14ac:dyDescent="0.25">
      <c r="A755" s="7">
        <f>IF(C755="","",SUBTOTAL(3,$C$2:C755))</f>
        <v>752</v>
      </c>
      <c r="B755" s="8">
        <v>782</v>
      </c>
      <c r="C755" s="9" t="s">
        <v>142</v>
      </c>
      <c r="D755" s="10">
        <v>0</v>
      </c>
      <c r="E755" s="11">
        <v>8</v>
      </c>
      <c r="F755" s="12">
        <v>0</v>
      </c>
      <c r="G755" s="66">
        <f t="shared" si="24"/>
        <v>0.33333333333333331</v>
      </c>
      <c r="H755" s="67" t="str">
        <f t="shared" si="23"/>
        <v>أقل من فدان</v>
      </c>
      <c r="I755" s="68"/>
    </row>
    <row r="756" spans="1:9" ht="20.25" x14ac:dyDescent="0.25">
      <c r="A756" s="7">
        <f>IF(C756="","",SUBTOTAL(3,$C$2:C756))</f>
        <v>753</v>
      </c>
      <c r="B756" s="8">
        <v>783</v>
      </c>
      <c r="C756" s="9" t="s">
        <v>143</v>
      </c>
      <c r="D756" s="10">
        <v>0</v>
      </c>
      <c r="E756" s="11">
        <v>9</v>
      </c>
      <c r="F756" s="12">
        <v>0</v>
      </c>
      <c r="G756" s="66">
        <f t="shared" si="24"/>
        <v>0.375</v>
      </c>
      <c r="H756" s="67" t="str">
        <f t="shared" si="23"/>
        <v>أقل من فدان</v>
      </c>
      <c r="I756" s="68"/>
    </row>
    <row r="757" spans="1:9" ht="20.25" x14ac:dyDescent="0.25">
      <c r="A757" s="7">
        <f>IF(C757="","",SUBTOTAL(3,$C$2:C757))</f>
        <v>754</v>
      </c>
      <c r="B757" s="8">
        <v>784</v>
      </c>
      <c r="C757" s="9" t="s">
        <v>144</v>
      </c>
      <c r="D757" s="10">
        <v>0</v>
      </c>
      <c r="E757" s="11">
        <v>19</v>
      </c>
      <c r="F757" s="12">
        <v>0</v>
      </c>
      <c r="G757" s="66">
        <f t="shared" si="24"/>
        <v>0.79166666666666663</v>
      </c>
      <c r="H757" s="67" t="str">
        <f t="shared" si="23"/>
        <v>أقل من فدان</v>
      </c>
      <c r="I757" s="68"/>
    </row>
    <row r="758" spans="1:9" ht="20.25" x14ac:dyDescent="0.25">
      <c r="A758" s="7">
        <f>IF(C758="","",SUBTOTAL(3,$C$2:C758))</f>
        <v>755</v>
      </c>
      <c r="B758" s="8">
        <v>785</v>
      </c>
      <c r="C758" s="9" t="s">
        <v>145</v>
      </c>
      <c r="D758" s="10">
        <v>0</v>
      </c>
      <c r="E758" s="11">
        <v>14</v>
      </c>
      <c r="F758" s="12">
        <v>0</v>
      </c>
      <c r="G758" s="66">
        <f t="shared" si="24"/>
        <v>0.58333333333333337</v>
      </c>
      <c r="H758" s="67" t="str">
        <f t="shared" si="23"/>
        <v>أقل من فدان</v>
      </c>
      <c r="I758" s="68"/>
    </row>
    <row r="759" spans="1:9" ht="20.25" x14ac:dyDescent="0.25">
      <c r="A759" s="7">
        <f>IF(C759="","",SUBTOTAL(3,$C$2:C759))</f>
        <v>756</v>
      </c>
      <c r="B759" s="8">
        <v>786</v>
      </c>
      <c r="C759" s="9" t="s">
        <v>146</v>
      </c>
      <c r="D759" s="10">
        <v>2</v>
      </c>
      <c r="E759" s="11">
        <v>13</v>
      </c>
      <c r="F759" s="12">
        <v>0</v>
      </c>
      <c r="G759" s="66">
        <f t="shared" si="24"/>
        <v>0.54513888888888884</v>
      </c>
      <c r="H759" s="67" t="str">
        <f t="shared" si="23"/>
        <v>أقل من فدان</v>
      </c>
      <c r="I759" s="68"/>
    </row>
    <row r="760" spans="1:9" ht="20.25" x14ac:dyDescent="0.25">
      <c r="A760" s="7">
        <f>IF(C760="","",SUBTOTAL(3,$C$2:C760))</f>
        <v>757</v>
      </c>
      <c r="B760" s="8">
        <v>787</v>
      </c>
      <c r="C760" s="9" t="s">
        <v>147</v>
      </c>
      <c r="D760" s="10">
        <v>0</v>
      </c>
      <c r="E760" s="11">
        <v>23</v>
      </c>
      <c r="F760" s="12">
        <v>0</v>
      </c>
      <c r="G760" s="66">
        <f t="shared" si="24"/>
        <v>0.95833333333333337</v>
      </c>
      <c r="H760" s="67" t="str">
        <f t="shared" si="23"/>
        <v>أقل من فدان</v>
      </c>
      <c r="I760" s="68"/>
    </row>
    <row r="761" spans="1:9" ht="20.25" x14ac:dyDescent="0.25">
      <c r="A761" s="7">
        <f>IF(C761="","",SUBTOTAL(3,$C$2:C761))</f>
        <v>758</v>
      </c>
      <c r="B761" s="8">
        <v>788</v>
      </c>
      <c r="C761" s="9" t="s">
        <v>148</v>
      </c>
      <c r="D761" s="10">
        <v>23</v>
      </c>
      <c r="E761" s="11">
        <v>19</v>
      </c>
      <c r="F761" s="12">
        <v>1</v>
      </c>
      <c r="G761" s="66">
        <f t="shared" si="24"/>
        <v>1.8315972222222221</v>
      </c>
      <c r="H761" s="67" t="str">
        <f t="shared" si="23"/>
        <v>من 1 إلى أقل من 3 فدان</v>
      </c>
      <c r="I761" s="68"/>
    </row>
    <row r="762" spans="1:9" ht="20.25" x14ac:dyDescent="0.25">
      <c r="A762" s="7">
        <f>IF(C762="","",SUBTOTAL(3,$C$2:C762))</f>
        <v>759</v>
      </c>
      <c r="B762" s="8">
        <v>800</v>
      </c>
      <c r="C762" s="9" t="s">
        <v>149</v>
      </c>
      <c r="D762" s="10">
        <v>5</v>
      </c>
      <c r="E762" s="11">
        <v>21</v>
      </c>
      <c r="F762" s="12">
        <v>1</v>
      </c>
      <c r="G762" s="66">
        <f t="shared" si="24"/>
        <v>1.8836805555555556</v>
      </c>
      <c r="H762" s="67" t="str">
        <f t="shared" si="23"/>
        <v>من 1 إلى أقل من 3 فدان</v>
      </c>
      <c r="I762" s="68"/>
    </row>
    <row r="763" spans="1:9" ht="20.25" x14ac:dyDescent="0.25">
      <c r="A763" s="7">
        <f>IF(C763="","",SUBTOTAL(3,$C$2:C763))</f>
        <v>760</v>
      </c>
      <c r="B763" s="8">
        <v>801</v>
      </c>
      <c r="C763" s="9" t="s">
        <v>150</v>
      </c>
      <c r="D763" s="10">
        <v>3</v>
      </c>
      <c r="E763" s="11">
        <v>17</v>
      </c>
      <c r="F763" s="12">
        <v>0</v>
      </c>
      <c r="G763" s="66">
        <f t="shared" si="24"/>
        <v>0.71354166666666674</v>
      </c>
      <c r="H763" s="67" t="str">
        <f t="shared" si="23"/>
        <v>أقل من فدان</v>
      </c>
      <c r="I763" s="68"/>
    </row>
    <row r="764" spans="1:9" ht="20.25" x14ac:dyDescent="0.25">
      <c r="A764" s="7">
        <f>IF(C764="","",SUBTOTAL(3,$C$2:C764))</f>
        <v>761</v>
      </c>
      <c r="B764" s="8">
        <v>802</v>
      </c>
      <c r="C764" s="9" t="s">
        <v>151</v>
      </c>
      <c r="D764" s="10">
        <v>0</v>
      </c>
      <c r="E764" s="11">
        <v>15</v>
      </c>
      <c r="F764" s="12">
        <v>0</v>
      </c>
      <c r="G764" s="66">
        <f t="shared" si="24"/>
        <v>0.625</v>
      </c>
      <c r="H764" s="67" t="str">
        <f t="shared" si="23"/>
        <v>أقل من فدان</v>
      </c>
      <c r="I764" s="68"/>
    </row>
    <row r="765" spans="1:9" ht="20.25" x14ac:dyDescent="0.25">
      <c r="A765" s="7">
        <f>IF(C765="","",SUBTOTAL(3,$C$2:C765))</f>
        <v>762</v>
      </c>
      <c r="B765" s="8">
        <v>803</v>
      </c>
      <c r="C765" s="9" t="s">
        <v>152</v>
      </c>
      <c r="D765" s="10">
        <v>0</v>
      </c>
      <c r="E765" s="11">
        <v>15</v>
      </c>
      <c r="F765" s="12">
        <v>0</v>
      </c>
      <c r="G765" s="66">
        <f t="shared" si="24"/>
        <v>0.625</v>
      </c>
      <c r="H765" s="67" t="str">
        <f t="shared" si="23"/>
        <v>أقل من فدان</v>
      </c>
      <c r="I765" s="68"/>
    </row>
    <row r="766" spans="1:9" ht="20.25" x14ac:dyDescent="0.25">
      <c r="A766" s="7">
        <f>IF(C766="","",SUBTOTAL(3,$C$2:C766))</f>
        <v>763</v>
      </c>
      <c r="B766" s="8">
        <v>805</v>
      </c>
      <c r="C766" s="9" t="s">
        <v>153</v>
      </c>
      <c r="D766" s="10">
        <v>6</v>
      </c>
      <c r="E766" s="11">
        <v>8</v>
      </c>
      <c r="F766" s="12">
        <v>0</v>
      </c>
      <c r="G766" s="66">
        <f t="shared" si="24"/>
        <v>0.34375</v>
      </c>
      <c r="H766" s="67" t="str">
        <f t="shared" si="23"/>
        <v>أقل من فدان</v>
      </c>
      <c r="I766" s="68"/>
    </row>
    <row r="767" spans="1:9" ht="20.25" x14ac:dyDescent="0.25">
      <c r="A767" s="7">
        <f>IF(C767="","",SUBTOTAL(3,$C$2:C767))</f>
        <v>764</v>
      </c>
      <c r="B767" s="8">
        <v>806</v>
      </c>
      <c r="C767" s="9" t="s">
        <v>154</v>
      </c>
      <c r="D767" s="10">
        <v>0</v>
      </c>
      <c r="E767" s="11">
        <v>9</v>
      </c>
      <c r="F767" s="12">
        <v>0</v>
      </c>
      <c r="G767" s="66">
        <f t="shared" si="24"/>
        <v>0.375</v>
      </c>
      <c r="H767" s="67" t="str">
        <f t="shared" si="23"/>
        <v>أقل من فدان</v>
      </c>
      <c r="I767" s="68"/>
    </row>
    <row r="768" spans="1:9" ht="20.25" x14ac:dyDescent="0.25">
      <c r="A768" s="7">
        <f>IF(C768="","",SUBTOTAL(3,$C$2:C768))</f>
        <v>765</v>
      </c>
      <c r="B768" s="8">
        <v>807</v>
      </c>
      <c r="C768" s="9" t="s">
        <v>155</v>
      </c>
      <c r="D768" s="10">
        <v>12</v>
      </c>
      <c r="E768" s="11">
        <v>19</v>
      </c>
      <c r="F768" s="12">
        <v>2</v>
      </c>
      <c r="G768" s="66">
        <f t="shared" si="24"/>
        <v>2.8125</v>
      </c>
      <c r="H768" s="67" t="str">
        <f t="shared" si="23"/>
        <v>من 1 إلى أقل من 3 فدان</v>
      </c>
      <c r="I768" s="68"/>
    </row>
    <row r="769" spans="1:9" ht="20.25" x14ac:dyDescent="0.25">
      <c r="A769" s="7">
        <f>IF(C769="","",SUBTOTAL(3,$C$2:C769))</f>
        <v>766</v>
      </c>
      <c r="B769" s="8">
        <v>808</v>
      </c>
      <c r="C769" s="9" t="s">
        <v>156</v>
      </c>
      <c r="D769" s="10">
        <v>1</v>
      </c>
      <c r="E769" s="11">
        <v>7</v>
      </c>
      <c r="F769" s="12">
        <v>1</v>
      </c>
      <c r="G769" s="66">
        <f t="shared" si="24"/>
        <v>1.2934027777777779</v>
      </c>
      <c r="H769" s="67" t="str">
        <f t="shared" si="23"/>
        <v>من 1 إلى أقل من 3 فدان</v>
      </c>
      <c r="I769" s="68"/>
    </row>
    <row r="770" spans="1:9" ht="20.25" x14ac:dyDescent="0.25">
      <c r="A770" s="7">
        <f>IF(C770="","",SUBTOTAL(3,$C$2:C770))</f>
        <v>767</v>
      </c>
      <c r="B770" s="8">
        <v>809</v>
      </c>
      <c r="C770" s="9" t="s">
        <v>157</v>
      </c>
      <c r="D770" s="10">
        <v>19</v>
      </c>
      <c r="E770" s="11">
        <v>2</v>
      </c>
      <c r="F770" s="12">
        <v>1</v>
      </c>
      <c r="G770" s="66">
        <f t="shared" si="24"/>
        <v>1.1163194444444444</v>
      </c>
      <c r="H770" s="67" t="str">
        <f t="shared" ref="H770:H833" si="25">IF(G770=0,"00",IF(G770="x","x",
IF(G770&lt;1,"أقل من فدان",
IF(G770&lt;3,"من 1 إلى أقل من 3 فدان",
IF(G770&lt;5,"من 3 إلى أقل من 5 فدان",
IF(G770&lt;10,"من 5 إلى أقل من 10 فدان",
IF(G770&lt;20,"من 10 إلى أقل من 20 فدان",
IF(G770&lt;=25,"من 20 إلى 25 فدان","أكثر من 25 فدان"))))))
))</f>
        <v>من 1 إلى أقل من 3 فدان</v>
      </c>
      <c r="I770" s="68"/>
    </row>
    <row r="771" spans="1:9" ht="20.25" x14ac:dyDescent="0.25">
      <c r="A771" s="7">
        <f>IF(C771="","",SUBTOTAL(3,$C$2:C771))</f>
        <v>768</v>
      </c>
      <c r="B771" s="8">
        <v>810</v>
      </c>
      <c r="C771" s="9" t="s">
        <v>158</v>
      </c>
      <c r="D771" s="10">
        <v>14</v>
      </c>
      <c r="E771" s="11">
        <v>18</v>
      </c>
      <c r="F771" s="12">
        <v>0</v>
      </c>
      <c r="G771" s="66">
        <f t="shared" ref="G771:G834" si="26">IF(AND(ISNUMBER(D771), ISNUMBER(E771), ISNUMBER(F771)), F771 + E771/24 + D771/576, "x")</f>
        <v>0.77430555555555558</v>
      </c>
      <c r="H771" s="67" t="str">
        <f t="shared" si="25"/>
        <v>أقل من فدان</v>
      </c>
      <c r="I771" s="68"/>
    </row>
    <row r="772" spans="1:9" ht="20.25" x14ac:dyDescent="0.25">
      <c r="A772" s="7">
        <f>IF(C772="","",SUBTOTAL(3,$C$2:C772))</f>
        <v>769</v>
      </c>
      <c r="B772" s="8">
        <v>811</v>
      </c>
      <c r="C772" s="9" t="s">
        <v>159</v>
      </c>
      <c r="D772" s="10">
        <v>21</v>
      </c>
      <c r="E772" s="11">
        <v>12</v>
      </c>
      <c r="F772" s="12">
        <v>0</v>
      </c>
      <c r="G772" s="66">
        <f t="shared" si="26"/>
        <v>0.53645833333333337</v>
      </c>
      <c r="H772" s="67" t="str">
        <f t="shared" si="25"/>
        <v>أقل من فدان</v>
      </c>
      <c r="I772" s="68"/>
    </row>
    <row r="773" spans="1:9" ht="20.25" x14ac:dyDescent="0.25">
      <c r="A773" s="7">
        <f>IF(C773="","",SUBTOTAL(3,$C$2:C773))</f>
        <v>770</v>
      </c>
      <c r="B773" s="8">
        <v>812</v>
      </c>
      <c r="C773" s="9" t="s">
        <v>160</v>
      </c>
      <c r="D773" s="10">
        <v>1</v>
      </c>
      <c r="E773" s="11">
        <v>1</v>
      </c>
      <c r="F773" s="12">
        <v>1</v>
      </c>
      <c r="G773" s="66">
        <f t="shared" si="26"/>
        <v>1.0434027777777779</v>
      </c>
      <c r="H773" s="67" t="str">
        <f t="shared" si="25"/>
        <v>من 1 إلى أقل من 3 فدان</v>
      </c>
      <c r="I773" s="68"/>
    </row>
    <row r="774" spans="1:9" ht="20.25" x14ac:dyDescent="0.25">
      <c r="A774" s="7">
        <f>IF(C774="","",SUBTOTAL(3,$C$2:C774))</f>
        <v>771</v>
      </c>
      <c r="B774" s="8">
        <v>813</v>
      </c>
      <c r="C774" s="9" t="s">
        <v>161</v>
      </c>
      <c r="D774" s="10">
        <v>15</v>
      </c>
      <c r="E774" s="11">
        <v>1</v>
      </c>
      <c r="F774" s="12">
        <v>1</v>
      </c>
      <c r="G774" s="66">
        <f t="shared" si="26"/>
        <v>1.0677083333333335</v>
      </c>
      <c r="H774" s="67" t="str">
        <f t="shared" si="25"/>
        <v>من 1 إلى أقل من 3 فدان</v>
      </c>
      <c r="I774" s="68"/>
    </row>
    <row r="775" spans="1:9" ht="20.25" x14ac:dyDescent="0.25">
      <c r="A775" s="7">
        <f>IF(C775="","",SUBTOTAL(3,$C$2:C775))</f>
        <v>772</v>
      </c>
      <c r="B775" s="8">
        <v>814</v>
      </c>
      <c r="C775" s="9" t="s">
        <v>162</v>
      </c>
      <c r="D775" s="10">
        <v>0</v>
      </c>
      <c r="E775" s="11">
        <v>10</v>
      </c>
      <c r="F775" s="12">
        <v>0</v>
      </c>
      <c r="G775" s="66">
        <f t="shared" si="26"/>
        <v>0.41666666666666669</v>
      </c>
      <c r="H775" s="67" t="str">
        <f t="shared" si="25"/>
        <v>أقل من فدان</v>
      </c>
      <c r="I775" s="68"/>
    </row>
    <row r="776" spans="1:9" ht="20.25" x14ac:dyDescent="0.25">
      <c r="A776" s="7">
        <f>IF(C776="","",SUBTOTAL(3,$C$2:C776))</f>
        <v>773</v>
      </c>
      <c r="B776" s="8">
        <v>815</v>
      </c>
      <c r="C776" s="9" t="s">
        <v>163</v>
      </c>
      <c r="D776" s="10">
        <v>17</v>
      </c>
      <c r="E776" s="11">
        <v>16</v>
      </c>
      <c r="F776" s="12">
        <v>0</v>
      </c>
      <c r="G776" s="66">
        <f t="shared" si="26"/>
        <v>0.69618055555555547</v>
      </c>
      <c r="H776" s="67" t="str">
        <f t="shared" si="25"/>
        <v>أقل من فدان</v>
      </c>
      <c r="I776" s="68"/>
    </row>
    <row r="777" spans="1:9" ht="20.25" x14ac:dyDescent="0.25">
      <c r="A777" s="7">
        <f>IF(C777="","",SUBTOTAL(3,$C$2:C777))</f>
        <v>774</v>
      </c>
      <c r="B777" s="8">
        <v>816</v>
      </c>
      <c r="C777" s="9" t="s">
        <v>164</v>
      </c>
      <c r="D777" s="10">
        <v>23</v>
      </c>
      <c r="E777" s="11">
        <v>15</v>
      </c>
      <c r="F777" s="12">
        <v>0</v>
      </c>
      <c r="G777" s="66">
        <f t="shared" si="26"/>
        <v>0.66493055555555558</v>
      </c>
      <c r="H777" s="67" t="str">
        <f t="shared" si="25"/>
        <v>أقل من فدان</v>
      </c>
      <c r="I777" s="68"/>
    </row>
    <row r="778" spans="1:9" ht="20.25" x14ac:dyDescent="0.25">
      <c r="A778" s="7">
        <f>IF(C778="","",SUBTOTAL(3,$C$2:C778))</f>
        <v>775</v>
      </c>
      <c r="B778" s="8">
        <v>817</v>
      </c>
      <c r="C778" s="9" t="s">
        <v>165</v>
      </c>
      <c r="D778" s="10">
        <v>0</v>
      </c>
      <c r="E778" s="11">
        <v>1</v>
      </c>
      <c r="F778" s="12">
        <v>1</v>
      </c>
      <c r="G778" s="66">
        <f t="shared" si="26"/>
        <v>1.0416666666666667</v>
      </c>
      <c r="H778" s="67" t="str">
        <f t="shared" si="25"/>
        <v>من 1 إلى أقل من 3 فدان</v>
      </c>
      <c r="I778" s="68"/>
    </row>
    <row r="779" spans="1:9" ht="20.25" x14ac:dyDescent="0.25">
      <c r="A779" s="7">
        <f>IF(C779="","",SUBTOTAL(3,$C$2:C779))</f>
        <v>776</v>
      </c>
      <c r="B779" s="8">
        <v>818</v>
      </c>
      <c r="C779" s="9" t="s">
        <v>166</v>
      </c>
      <c r="D779" s="10">
        <v>6</v>
      </c>
      <c r="E779" s="11">
        <v>10</v>
      </c>
      <c r="F779" s="12">
        <v>0</v>
      </c>
      <c r="G779" s="66">
        <f t="shared" si="26"/>
        <v>0.42708333333333337</v>
      </c>
      <c r="H779" s="67" t="str">
        <f t="shared" si="25"/>
        <v>أقل من فدان</v>
      </c>
      <c r="I779" s="68"/>
    </row>
    <row r="780" spans="1:9" ht="20.25" x14ac:dyDescent="0.25">
      <c r="A780" s="7">
        <f>IF(C780="","",SUBTOTAL(3,$C$2:C780))</f>
        <v>777</v>
      </c>
      <c r="B780" s="8">
        <v>819</v>
      </c>
      <c r="C780" s="9" t="s">
        <v>167</v>
      </c>
      <c r="D780" s="10">
        <v>5</v>
      </c>
      <c r="E780" s="11">
        <v>20</v>
      </c>
      <c r="F780" s="12">
        <v>0</v>
      </c>
      <c r="G780" s="66">
        <f t="shared" si="26"/>
        <v>0.84201388888888895</v>
      </c>
      <c r="H780" s="67" t="str">
        <f t="shared" si="25"/>
        <v>أقل من فدان</v>
      </c>
      <c r="I780" s="68"/>
    </row>
    <row r="781" spans="1:9" ht="20.25" x14ac:dyDescent="0.25">
      <c r="A781" s="7">
        <f>IF(C781="","",SUBTOTAL(3,$C$2:C781))</f>
        <v>778</v>
      </c>
      <c r="B781" s="8">
        <v>820</v>
      </c>
      <c r="C781" s="9" t="s">
        <v>168</v>
      </c>
      <c r="D781" s="10">
        <v>6</v>
      </c>
      <c r="E781" s="11">
        <v>10</v>
      </c>
      <c r="F781" s="12">
        <v>0</v>
      </c>
      <c r="G781" s="66">
        <f t="shared" si="26"/>
        <v>0.42708333333333337</v>
      </c>
      <c r="H781" s="67" t="str">
        <f t="shared" si="25"/>
        <v>أقل من فدان</v>
      </c>
      <c r="I781" s="68"/>
    </row>
    <row r="782" spans="1:9" ht="20.25" x14ac:dyDescent="0.25">
      <c r="A782" s="7">
        <f>IF(C782="","",SUBTOTAL(3,$C$2:C782))</f>
        <v>779</v>
      </c>
      <c r="B782" s="8">
        <v>821</v>
      </c>
      <c r="C782" s="9" t="s">
        <v>169</v>
      </c>
      <c r="D782" s="10">
        <v>0</v>
      </c>
      <c r="E782" s="11">
        <v>21</v>
      </c>
      <c r="F782" s="12">
        <v>0</v>
      </c>
      <c r="G782" s="66">
        <f t="shared" si="26"/>
        <v>0.875</v>
      </c>
      <c r="H782" s="67" t="str">
        <f t="shared" si="25"/>
        <v>أقل من فدان</v>
      </c>
      <c r="I782" s="68"/>
    </row>
    <row r="783" spans="1:9" ht="20.25" x14ac:dyDescent="0.25">
      <c r="A783" s="7">
        <f>IF(C783="","",SUBTOTAL(3,$C$2:C783))</f>
        <v>780</v>
      </c>
      <c r="B783" s="8">
        <v>822</v>
      </c>
      <c r="C783" s="9" t="s">
        <v>170</v>
      </c>
      <c r="D783" s="10">
        <v>5</v>
      </c>
      <c r="E783" s="11">
        <v>18</v>
      </c>
      <c r="F783" s="12">
        <v>0</v>
      </c>
      <c r="G783" s="66">
        <f t="shared" si="26"/>
        <v>0.75868055555555558</v>
      </c>
      <c r="H783" s="67" t="str">
        <f t="shared" si="25"/>
        <v>أقل من فدان</v>
      </c>
      <c r="I783" s="68"/>
    </row>
    <row r="784" spans="1:9" ht="20.25" x14ac:dyDescent="0.25">
      <c r="A784" s="7">
        <f>IF(C784="","",SUBTOTAL(3,$C$2:C784))</f>
        <v>781</v>
      </c>
      <c r="B784" s="8">
        <v>823</v>
      </c>
      <c r="C784" s="9" t="s">
        <v>171</v>
      </c>
      <c r="D784" s="10">
        <v>8</v>
      </c>
      <c r="E784" s="11">
        <v>7</v>
      </c>
      <c r="F784" s="12">
        <v>1</v>
      </c>
      <c r="G784" s="66">
        <f t="shared" si="26"/>
        <v>1.3055555555555556</v>
      </c>
      <c r="H784" s="67" t="str">
        <f t="shared" si="25"/>
        <v>من 1 إلى أقل من 3 فدان</v>
      </c>
      <c r="I784" s="68"/>
    </row>
    <row r="785" spans="1:9" ht="20.25" x14ac:dyDescent="0.25">
      <c r="A785" s="7">
        <f>IF(C785="","",SUBTOTAL(3,$C$2:C785))</f>
        <v>782</v>
      </c>
      <c r="B785" s="8">
        <v>824</v>
      </c>
      <c r="C785" s="9" t="s">
        <v>172</v>
      </c>
      <c r="D785" s="10">
        <v>0</v>
      </c>
      <c r="E785" s="11">
        <v>20</v>
      </c>
      <c r="F785" s="12">
        <v>0</v>
      </c>
      <c r="G785" s="66">
        <f t="shared" si="26"/>
        <v>0.83333333333333337</v>
      </c>
      <c r="H785" s="67" t="str">
        <f t="shared" si="25"/>
        <v>أقل من فدان</v>
      </c>
      <c r="I785" s="68"/>
    </row>
    <row r="786" spans="1:9" ht="20.25" x14ac:dyDescent="0.25">
      <c r="A786" s="7">
        <f>IF(C786="","",SUBTOTAL(3,$C$2:C786))</f>
        <v>783</v>
      </c>
      <c r="B786" s="8">
        <v>825</v>
      </c>
      <c r="C786" s="9" t="s">
        <v>173</v>
      </c>
      <c r="D786" s="10">
        <v>2</v>
      </c>
      <c r="E786" s="11">
        <v>11</v>
      </c>
      <c r="F786" s="12">
        <v>1</v>
      </c>
      <c r="G786" s="66">
        <f t="shared" si="26"/>
        <v>1.4618055555555556</v>
      </c>
      <c r="H786" s="67" t="str">
        <f t="shared" si="25"/>
        <v>من 1 إلى أقل من 3 فدان</v>
      </c>
      <c r="I786" s="68"/>
    </row>
    <row r="787" spans="1:9" ht="20.25" x14ac:dyDescent="0.25">
      <c r="A787" s="7">
        <f>IF(C787="","",SUBTOTAL(3,$C$2:C787))</f>
        <v>784</v>
      </c>
      <c r="B787" s="8">
        <v>826</v>
      </c>
      <c r="C787" s="9" t="s">
        <v>174</v>
      </c>
      <c r="D787" s="10">
        <v>17</v>
      </c>
      <c r="E787" s="11">
        <v>6</v>
      </c>
      <c r="F787" s="12">
        <v>1</v>
      </c>
      <c r="G787" s="66">
        <f t="shared" si="26"/>
        <v>1.2795138888888888</v>
      </c>
      <c r="H787" s="67" t="str">
        <f t="shared" si="25"/>
        <v>من 1 إلى أقل من 3 فدان</v>
      </c>
      <c r="I787" s="68"/>
    </row>
    <row r="788" spans="1:9" ht="20.25" x14ac:dyDescent="0.25">
      <c r="A788" s="7">
        <f>IF(C788="","",SUBTOTAL(3,$C$2:C788))</f>
        <v>785</v>
      </c>
      <c r="B788" s="8">
        <v>827</v>
      </c>
      <c r="C788" s="9" t="s">
        <v>175</v>
      </c>
      <c r="D788" s="10">
        <v>12</v>
      </c>
      <c r="E788" s="11">
        <v>8</v>
      </c>
      <c r="F788" s="12">
        <v>0</v>
      </c>
      <c r="G788" s="66">
        <f t="shared" si="26"/>
        <v>0.35416666666666663</v>
      </c>
      <c r="H788" s="67" t="str">
        <f t="shared" si="25"/>
        <v>أقل من فدان</v>
      </c>
      <c r="I788" s="68"/>
    </row>
    <row r="789" spans="1:9" ht="20.25" x14ac:dyDescent="0.25">
      <c r="A789" s="7">
        <f>IF(C789="","",SUBTOTAL(3,$C$2:C789))</f>
        <v>786</v>
      </c>
      <c r="B789" s="8">
        <v>828</v>
      </c>
      <c r="C789" s="9" t="s">
        <v>176</v>
      </c>
      <c r="D789" s="10">
        <v>12</v>
      </c>
      <c r="E789" s="11">
        <v>8</v>
      </c>
      <c r="F789" s="12">
        <v>0</v>
      </c>
      <c r="G789" s="66">
        <f t="shared" si="26"/>
        <v>0.35416666666666663</v>
      </c>
      <c r="H789" s="67" t="str">
        <f t="shared" si="25"/>
        <v>أقل من فدان</v>
      </c>
      <c r="I789" s="68"/>
    </row>
    <row r="790" spans="1:9" ht="20.25" x14ac:dyDescent="0.25">
      <c r="A790" s="7">
        <f>IF(C790="","",SUBTOTAL(3,$C$2:C790))</f>
        <v>787</v>
      </c>
      <c r="B790" s="8">
        <v>829</v>
      </c>
      <c r="C790" s="9" t="s">
        <v>177</v>
      </c>
      <c r="D790" s="10">
        <v>13</v>
      </c>
      <c r="E790" s="11">
        <v>7</v>
      </c>
      <c r="F790" s="12">
        <v>1</v>
      </c>
      <c r="G790" s="66">
        <f t="shared" si="26"/>
        <v>1.3142361111111112</v>
      </c>
      <c r="H790" s="67" t="str">
        <f t="shared" si="25"/>
        <v>من 1 إلى أقل من 3 فدان</v>
      </c>
      <c r="I790" s="68"/>
    </row>
    <row r="791" spans="1:9" ht="20.25" x14ac:dyDescent="0.25">
      <c r="A791" s="7">
        <f>IF(C791="","",SUBTOTAL(3,$C$2:C791))</f>
        <v>788</v>
      </c>
      <c r="B791" s="8">
        <v>830</v>
      </c>
      <c r="C791" s="9" t="s">
        <v>178</v>
      </c>
      <c r="D791" s="10">
        <v>12</v>
      </c>
      <c r="E791" s="11">
        <v>13</v>
      </c>
      <c r="F791" s="12">
        <v>0</v>
      </c>
      <c r="G791" s="66">
        <f t="shared" si="26"/>
        <v>0.5625</v>
      </c>
      <c r="H791" s="67" t="str">
        <f t="shared" si="25"/>
        <v>أقل من فدان</v>
      </c>
      <c r="I791" s="68"/>
    </row>
    <row r="792" spans="1:9" ht="20.25" x14ac:dyDescent="0.25">
      <c r="A792" s="7">
        <f>IF(C792="","",SUBTOTAL(3,$C$2:C792))</f>
        <v>789</v>
      </c>
      <c r="B792" s="8">
        <v>831</v>
      </c>
      <c r="C792" s="9" t="s">
        <v>179</v>
      </c>
      <c r="D792" s="10">
        <v>12</v>
      </c>
      <c r="E792" s="11">
        <v>8</v>
      </c>
      <c r="F792" s="12">
        <v>0</v>
      </c>
      <c r="G792" s="66">
        <f t="shared" si="26"/>
        <v>0.35416666666666663</v>
      </c>
      <c r="H792" s="67" t="str">
        <f t="shared" si="25"/>
        <v>أقل من فدان</v>
      </c>
      <c r="I792" s="68"/>
    </row>
    <row r="793" spans="1:9" ht="20.25" x14ac:dyDescent="0.25">
      <c r="A793" s="7">
        <f>IF(C793="","",SUBTOTAL(3,$C$2:C793))</f>
        <v>790</v>
      </c>
      <c r="B793" s="8">
        <v>832</v>
      </c>
      <c r="C793" s="9" t="s">
        <v>7</v>
      </c>
      <c r="D793" s="10">
        <v>9</v>
      </c>
      <c r="E793" s="11">
        <v>0</v>
      </c>
      <c r="F793" s="12">
        <v>1</v>
      </c>
      <c r="G793" s="66">
        <f t="shared" si="26"/>
        <v>1.015625</v>
      </c>
      <c r="H793" s="67" t="str">
        <f t="shared" si="25"/>
        <v>من 1 إلى أقل من 3 فدان</v>
      </c>
      <c r="I793" s="68"/>
    </row>
    <row r="794" spans="1:9" ht="20.25" x14ac:dyDescent="0.25">
      <c r="A794" s="7">
        <f>IF(C794="","",SUBTOTAL(3,$C$2:C794))</f>
        <v>791</v>
      </c>
      <c r="B794" s="8">
        <v>833</v>
      </c>
      <c r="C794" s="9" t="s">
        <v>180</v>
      </c>
      <c r="D794" s="10">
        <v>11</v>
      </c>
      <c r="E794" s="11">
        <v>23</v>
      </c>
      <c r="F794" s="12">
        <v>0</v>
      </c>
      <c r="G794" s="66">
        <f t="shared" si="26"/>
        <v>0.97743055555555558</v>
      </c>
      <c r="H794" s="67" t="str">
        <f t="shared" si="25"/>
        <v>أقل من فدان</v>
      </c>
      <c r="I794" s="68"/>
    </row>
    <row r="795" spans="1:9" ht="20.25" x14ac:dyDescent="0.25">
      <c r="A795" s="7">
        <f>IF(C795="","",SUBTOTAL(3,$C$2:C795))</f>
        <v>792</v>
      </c>
      <c r="B795" s="8">
        <v>834</v>
      </c>
      <c r="C795" s="9" t="s">
        <v>181</v>
      </c>
      <c r="D795" s="10">
        <v>7</v>
      </c>
      <c r="E795" s="11">
        <v>4</v>
      </c>
      <c r="F795" s="12">
        <v>1</v>
      </c>
      <c r="G795" s="66">
        <f t="shared" si="26"/>
        <v>1.1788194444444444</v>
      </c>
      <c r="H795" s="67" t="str">
        <f t="shared" si="25"/>
        <v>من 1 إلى أقل من 3 فدان</v>
      </c>
      <c r="I795" s="68"/>
    </row>
    <row r="796" spans="1:9" ht="20.25" x14ac:dyDescent="0.25">
      <c r="A796" s="7">
        <f>IF(C796="","",SUBTOTAL(3,$C$2:C796))</f>
        <v>793</v>
      </c>
      <c r="B796" s="8">
        <v>835</v>
      </c>
      <c r="C796" s="9" t="s">
        <v>182</v>
      </c>
      <c r="D796" s="10">
        <v>17</v>
      </c>
      <c r="E796" s="11">
        <v>15</v>
      </c>
      <c r="F796" s="12">
        <v>0</v>
      </c>
      <c r="G796" s="66">
        <f t="shared" si="26"/>
        <v>0.65451388888888884</v>
      </c>
      <c r="H796" s="67" t="str">
        <f t="shared" si="25"/>
        <v>أقل من فدان</v>
      </c>
      <c r="I796" s="68"/>
    </row>
    <row r="797" spans="1:9" ht="20.25" x14ac:dyDescent="0.25">
      <c r="A797" s="7">
        <f>IF(C797="","",SUBTOTAL(3,$C$2:C797))</f>
        <v>794</v>
      </c>
      <c r="B797" s="8">
        <v>836</v>
      </c>
      <c r="C797" s="9" t="s">
        <v>183</v>
      </c>
      <c r="D797" s="10">
        <v>0</v>
      </c>
      <c r="E797" s="11">
        <v>5</v>
      </c>
      <c r="F797" s="12">
        <v>0</v>
      </c>
      <c r="G797" s="66">
        <f t="shared" si="26"/>
        <v>0.20833333333333334</v>
      </c>
      <c r="H797" s="67" t="str">
        <f t="shared" si="25"/>
        <v>أقل من فدان</v>
      </c>
      <c r="I797" s="68"/>
    </row>
    <row r="798" spans="1:9" ht="20.25" x14ac:dyDescent="0.25">
      <c r="A798" s="7">
        <f>IF(C798="","",SUBTOTAL(3,$C$2:C798))</f>
        <v>795</v>
      </c>
      <c r="B798" s="8">
        <v>837</v>
      </c>
      <c r="C798" s="9" t="s">
        <v>184</v>
      </c>
      <c r="D798" s="10">
        <v>17</v>
      </c>
      <c r="E798" s="11">
        <v>11</v>
      </c>
      <c r="F798" s="12">
        <v>0</v>
      </c>
      <c r="G798" s="66">
        <f t="shared" si="26"/>
        <v>0.48784722222222221</v>
      </c>
      <c r="H798" s="67" t="str">
        <f t="shared" si="25"/>
        <v>أقل من فدان</v>
      </c>
      <c r="I798" s="68"/>
    </row>
    <row r="799" spans="1:9" ht="20.25" x14ac:dyDescent="0.25">
      <c r="A799" s="7">
        <f>IF(C799="","",SUBTOTAL(3,$C$2:C799))</f>
        <v>796</v>
      </c>
      <c r="B799" s="8">
        <v>838</v>
      </c>
      <c r="C799" s="9" t="s">
        <v>185</v>
      </c>
      <c r="D799" s="10">
        <v>0</v>
      </c>
      <c r="E799" s="11">
        <v>6</v>
      </c>
      <c r="F799" s="12">
        <v>0</v>
      </c>
      <c r="G799" s="66">
        <f t="shared" si="26"/>
        <v>0.25</v>
      </c>
      <c r="H799" s="67" t="str">
        <f t="shared" si="25"/>
        <v>أقل من فدان</v>
      </c>
      <c r="I799" s="68"/>
    </row>
    <row r="800" spans="1:9" ht="20.25" x14ac:dyDescent="0.25">
      <c r="A800" s="7">
        <f>IF(C800="","",SUBTOTAL(3,$C$2:C800))</f>
        <v>797</v>
      </c>
      <c r="B800" s="8">
        <v>839</v>
      </c>
      <c r="C800" s="9" t="s">
        <v>186</v>
      </c>
      <c r="D800" s="10">
        <v>12</v>
      </c>
      <c r="E800" s="11">
        <v>9</v>
      </c>
      <c r="F800" s="12">
        <v>0</v>
      </c>
      <c r="G800" s="66">
        <f t="shared" si="26"/>
        <v>0.39583333333333331</v>
      </c>
      <c r="H800" s="67" t="str">
        <f t="shared" si="25"/>
        <v>أقل من فدان</v>
      </c>
      <c r="I800" s="68"/>
    </row>
    <row r="801" spans="1:9" ht="20.25" x14ac:dyDescent="0.25">
      <c r="A801" s="7">
        <f>IF(C801="","",SUBTOTAL(3,$C$2:C801))</f>
        <v>798</v>
      </c>
      <c r="B801" s="8">
        <v>841</v>
      </c>
      <c r="C801" s="9" t="s">
        <v>187</v>
      </c>
      <c r="D801" s="10">
        <v>22</v>
      </c>
      <c r="E801" s="11">
        <v>22</v>
      </c>
      <c r="F801" s="12">
        <v>0</v>
      </c>
      <c r="G801" s="66">
        <f t="shared" si="26"/>
        <v>0.95486111111111105</v>
      </c>
      <c r="H801" s="67" t="str">
        <f t="shared" si="25"/>
        <v>أقل من فدان</v>
      </c>
      <c r="I801" s="68"/>
    </row>
    <row r="802" spans="1:9" ht="20.25" x14ac:dyDescent="0.25">
      <c r="A802" s="7">
        <f>IF(C802="","",SUBTOTAL(3,$C$2:C802))</f>
        <v>799</v>
      </c>
      <c r="B802" s="8">
        <v>842</v>
      </c>
      <c r="C802" s="9" t="s">
        <v>188</v>
      </c>
      <c r="D802" s="10">
        <v>2</v>
      </c>
      <c r="E802" s="11">
        <v>19</v>
      </c>
      <c r="F802" s="12">
        <v>0</v>
      </c>
      <c r="G802" s="66">
        <f t="shared" si="26"/>
        <v>0.79513888888888884</v>
      </c>
      <c r="H802" s="67" t="str">
        <f t="shared" si="25"/>
        <v>أقل من فدان</v>
      </c>
      <c r="I802" s="68"/>
    </row>
    <row r="803" spans="1:9" ht="20.25" x14ac:dyDescent="0.25">
      <c r="A803" s="7">
        <f>IF(C803="","",SUBTOTAL(3,$C$2:C803))</f>
        <v>800</v>
      </c>
      <c r="B803" s="8">
        <v>843</v>
      </c>
      <c r="C803" s="9" t="s">
        <v>189</v>
      </c>
      <c r="D803" s="10">
        <v>21</v>
      </c>
      <c r="E803" s="11">
        <v>22</v>
      </c>
      <c r="F803" s="12">
        <v>0</v>
      </c>
      <c r="G803" s="66">
        <f t="shared" si="26"/>
        <v>0.953125</v>
      </c>
      <c r="H803" s="67" t="str">
        <f t="shared" si="25"/>
        <v>أقل من فدان</v>
      </c>
      <c r="I803" s="68"/>
    </row>
    <row r="804" spans="1:9" ht="20.25" x14ac:dyDescent="0.25">
      <c r="A804" s="7">
        <f>IF(C804="","",SUBTOTAL(3,$C$2:C804))</f>
        <v>801</v>
      </c>
      <c r="B804" s="8">
        <v>844</v>
      </c>
      <c r="C804" s="9" t="s">
        <v>190</v>
      </c>
      <c r="D804" s="10">
        <v>16</v>
      </c>
      <c r="E804" s="11">
        <v>5</v>
      </c>
      <c r="F804" s="12">
        <v>0</v>
      </c>
      <c r="G804" s="66">
        <f t="shared" si="26"/>
        <v>0.2361111111111111</v>
      </c>
      <c r="H804" s="67" t="str">
        <f t="shared" si="25"/>
        <v>أقل من فدان</v>
      </c>
      <c r="I804" s="68"/>
    </row>
    <row r="805" spans="1:9" ht="20.25" x14ac:dyDescent="0.25">
      <c r="A805" s="7">
        <f>IF(C805="","",SUBTOTAL(3,$C$2:C805))</f>
        <v>802</v>
      </c>
      <c r="B805" s="8">
        <v>845</v>
      </c>
      <c r="C805" s="9" t="s">
        <v>191</v>
      </c>
      <c r="D805" s="10">
        <v>14</v>
      </c>
      <c r="E805" s="11">
        <v>9</v>
      </c>
      <c r="F805" s="12">
        <v>3</v>
      </c>
      <c r="G805" s="66">
        <f t="shared" si="26"/>
        <v>3.3993055555555554</v>
      </c>
      <c r="H805" s="67" t="str">
        <f t="shared" si="25"/>
        <v>من 3 إلى أقل من 5 فدان</v>
      </c>
      <c r="I805" s="68"/>
    </row>
    <row r="806" spans="1:9" ht="20.25" x14ac:dyDescent="0.25">
      <c r="A806" s="7">
        <f>IF(C806="","",SUBTOTAL(3,$C$2:C806))</f>
        <v>803</v>
      </c>
      <c r="B806" s="8">
        <v>846</v>
      </c>
      <c r="C806" s="9" t="s">
        <v>192</v>
      </c>
      <c r="D806" s="10">
        <v>1</v>
      </c>
      <c r="E806" s="11">
        <v>7</v>
      </c>
      <c r="F806" s="12">
        <v>1</v>
      </c>
      <c r="G806" s="66">
        <f t="shared" si="26"/>
        <v>1.2934027777777779</v>
      </c>
      <c r="H806" s="67" t="str">
        <f t="shared" si="25"/>
        <v>من 1 إلى أقل من 3 فدان</v>
      </c>
      <c r="I806" s="68"/>
    </row>
    <row r="807" spans="1:9" ht="20.25" x14ac:dyDescent="0.25">
      <c r="A807" s="7">
        <f>IF(C807="","",SUBTOTAL(3,$C$2:C807))</f>
        <v>804</v>
      </c>
      <c r="B807" s="8">
        <v>847</v>
      </c>
      <c r="C807" s="9" t="s">
        <v>193</v>
      </c>
      <c r="D807" s="10">
        <v>4</v>
      </c>
      <c r="E807" s="11">
        <v>13</v>
      </c>
      <c r="F807" s="12">
        <v>1</v>
      </c>
      <c r="G807" s="66">
        <f t="shared" si="26"/>
        <v>1.5486111111111109</v>
      </c>
      <c r="H807" s="67" t="str">
        <f t="shared" si="25"/>
        <v>من 1 إلى أقل من 3 فدان</v>
      </c>
      <c r="I807" s="68"/>
    </row>
    <row r="808" spans="1:9" ht="20.25" x14ac:dyDescent="0.25">
      <c r="A808" s="7">
        <f>IF(C808="","",SUBTOTAL(3,$C$2:C808))</f>
        <v>805</v>
      </c>
      <c r="B808" s="8">
        <v>848</v>
      </c>
      <c r="C808" s="9" t="s">
        <v>194</v>
      </c>
      <c r="D808" s="10">
        <v>0</v>
      </c>
      <c r="E808" s="11">
        <v>7</v>
      </c>
      <c r="F808" s="12">
        <v>0</v>
      </c>
      <c r="G808" s="66">
        <f t="shared" si="26"/>
        <v>0.29166666666666669</v>
      </c>
      <c r="H808" s="67" t="str">
        <f t="shared" si="25"/>
        <v>أقل من فدان</v>
      </c>
      <c r="I808" s="68"/>
    </row>
    <row r="809" spans="1:9" ht="20.25" x14ac:dyDescent="0.25">
      <c r="A809" s="7">
        <f>IF(C809="","",SUBTOTAL(3,$C$2:C809))</f>
        <v>806</v>
      </c>
      <c r="B809" s="8">
        <v>849</v>
      </c>
      <c r="C809" s="9" t="s">
        <v>195</v>
      </c>
      <c r="D809" s="10">
        <v>0</v>
      </c>
      <c r="E809" s="11">
        <v>11</v>
      </c>
      <c r="F809" s="12">
        <v>0</v>
      </c>
      <c r="G809" s="66">
        <f t="shared" si="26"/>
        <v>0.45833333333333331</v>
      </c>
      <c r="H809" s="67" t="str">
        <f t="shared" si="25"/>
        <v>أقل من فدان</v>
      </c>
      <c r="I809" s="68"/>
    </row>
    <row r="810" spans="1:9" ht="20.25" x14ac:dyDescent="0.25">
      <c r="A810" s="7">
        <f>IF(C810="","",SUBTOTAL(3,$C$2:C810))</f>
        <v>807</v>
      </c>
      <c r="B810" s="8">
        <v>850</v>
      </c>
      <c r="C810" s="9" t="s">
        <v>196</v>
      </c>
      <c r="D810" s="10">
        <v>0</v>
      </c>
      <c r="E810" s="11">
        <v>12</v>
      </c>
      <c r="F810" s="12">
        <v>2</v>
      </c>
      <c r="G810" s="66">
        <f t="shared" si="26"/>
        <v>2.5</v>
      </c>
      <c r="H810" s="67" t="str">
        <f t="shared" si="25"/>
        <v>من 1 إلى أقل من 3 فدان</v>
      </c>
      <c r="I810" s="68"/>
    </row>
    <row r="811" spans="1:9" ht="20.25" x14ac:dyDescent="0.25">
      <c r="A811" s="7">
        <f>IF(C811="","",SUBTOTAL(3,$C$2:C811))</f>
        <v>808</v>
      </c>
      <c r="B811" s="8">
        <v>851</v>
      </c>
      <c r="C811" s="9" t="s">
        <v>197</v>
      </c>
      <c r="D811" s="10">
        <v>20</v>
      </c>
      <c r="E811" s="11">
        <v>19</v>
      </c>
      <c r="F811" s="12">
        <v>1</v>
      </c>
      <c r="G811" s="66">
        <f t="shared" si="26"/>
        <v>1.8263888888888888</v>
      </c>
      <c r="H811" s="67" t="str">
        <f t="shared" si="25"/>
        <v>من 1 إلى أقل من 3 فدان</v>
      </c>
      <c r="I811" s="68"/>
    </row>
    <row r="812" spans="1:9" ht="20.25" x14ac:dyDescent="0.25">
      <c r="A812" s="7">
        <f>IF(C812="","",SUBTOTAL(3,$C$2:C812))</f>
        <v>809</v>
      </c>
      <c r="B812" s="8">
        <v>852</v>
      </c>
      <c r="C812" s="9" t="s">
        <v>198</v>
      </c>
      <c r="D812" s="10">
        <v>0</v>
      </c>
      <c r="E812" s="11">
        <v>10</v>
      </c>
      <c r="F812" s="12">
        <v>0</v>
      </c>
      <c r="G812" s="66">
        <f t="shared" si="26"/>
        <v>0.41666666666666669</v>
      </c>
      <c r="H812" s="67" t="str">
        <f t="shared" si="25"/>
        <v>أقل من فدان</v>
      </c>
      <c r="I812" s="68"/>
    </row>
    <row r="813" spans="1:9" ht="20.25" x14ac:dyDescent="0.25">
      <c r="A813" s="7">
        <f>IF(C813="","",SUBTOTAL(3,$C$2:C813))</f>
        <v>810</v>
      </c>
      <c r="B813" s="8">
        <v>853</v>
      </c>
      <c r="C813" s="9" t="s">
        <v>199</v>
      </c>
      <c r="D813" s="10">
        <v>0</v>
      </c>
      <c r="E813" s="11">
        <v>12</v>
      </c>
      <c r="F813" s="12">
        <v>0</v>
      </c>
      <c r="G813" s="66">
        <f t="shared" si="26"/>
        <v>0.5</v>
      </c>
      <c r="H813" s="67" t="str">
        <f t="shared" si="25"/>
        <v>أقل من فدان</v>
      </c>
      <c r="I813" s="68"/>
    </row>
    <row r="814" spans="1:9" ht="20.25" x14ac:dyDescent="0.25">
      <c r="A814" s="7">
        <f>IF(C814="","",SUBTOTAL(3,$C$2:C814))</f>
        <v>811</v>
      </c>
      <c r="B814" s="8">
        <v>854</v>
      </c>
      <c r="C814" s="9" t="s">
        <v>200</v>
      </c>
      <c r="D814" s="10">
        <v>12</v>
      </c>
      <c r="E814" s="11">
        <v>4</v>
      </c>
      <c r="F814" s="12">
        <v>0</v>
      </c>
      <c r="G814" s="66">
        <f t="shared" si="26"/>
        <v>0.1875</v>
      </c>
      <c r="H814" s="67" t="str">
        <f t="shared" si="25"/>
        <v>أقل من فدان</v>
      </c>
      <c r="I814" s="68"/>
    </row>
    <row r="815" spans="1:9" ht="20.25" x14ac:dyDescent="0.25">
      <c r="A815" s="7">
        <f>IF(C815="","",SUBTOTAL(3,$C$2:C815))</f>
        <v>812</v>
      </c>
      <c r="B815" s="8">
        <v>855</v>
      </c>
      <c r="C815" s="9" t="s">
        <v>201</v>
      </c>
      <c r="D815" s="10">
        <v>12</v>
      </c>
      <c r="E815" s="11">
        <v>19</v>
      </c>
      <c r="F815" s="12">
        <v>0</v>
      </c>
      <c r="G815" s="66">
        <f t="shared" si="26"/>
        <v>0.8125</v>
      </c>
      <c r="H815" s="67" t="str">
        <f t="shared" si="25"/>
        <v>أقل من فدان</v>
      </c>
      <c r="I815" s="68"/>
    </row>
    <row r="816" spans="1:9" ht="20.25" x14ac:dyDescent="0.25">
      <c r="A816" s="7">
        <f>IF(C816="","",SUBTOTAL(3,$C$2:C816))</f>
        <v>813</v>
      </c>
      <c r="B816" s="8">
        <v>856</v>
      </c>
      <c r="C816" s="9" t="s">
        <v>202</v>
      </c>
      <c r="D816" s="10">
        <v>17</v>
      </c>
      <c r="E816" s="11">
        <v>17</v>
      </c>
      <c r="F816" s="12">
        <v>0</v>
      </c>
      <c r="G816" s="66">
        <f t="shared" si="26"/>
        <v>0.73784722222222221</v>
      </c>
      <c r="H816" s="67" t="str">
        <f t="shared" si="25"/>
        <v>أقل من فدان</v>
      </c>
      <c r="I816" s="68"/>
    </row>
    <row r="817" spans="1:9" ht="20.25" x14ac:dyDescent="0.25">
      <c r="A817" s="7">
        <f>IF(C817="","",SUBTOTAL(3,$C$2:C817))</f>
        <v>814</v>
      </c>
      <c r="B817" s="8">
        <v>857</v>
      </c>
      <c r="C817" s="9" t="s">
        <v>203</v>
      </c>
      <c r="D817" s="10">
        <v>12</v>
      </c>
      <c r="E817" s="11">
        <v>6</v>
      </c>
      <c r="F817" s="12">
        <v>0</v>
      </c>
      <c r="G817" s="66">
        <f t="shared" si="26"/>
        <v>0.27083333333333331</v>
      </c>
      <c r="H817" s="67" t="str">
        <f t="shared" si="25"/>
        <v>أقل من فدان</v>
      </c>
      <c r="I817" s="68"/>
    </row>
    <row r="818" spans="1:9" ht="20.25" x14ac:dyDescent="0.25">
      <c r="A818" s="7">
        <f>IF(C818="","",SUBTOTAL(3,$C$2:C818))</f>
        <v>815</v>
      </c>
      <c r="B818" s="8">
        <v>858</v>
      </c>
      <c r="C818" s="9" t="s">
        <v>204</v>
      </c>
      <c r="D818" s="10">
        <v>12</v>
      </c>
      <c r="E818" s="11">
        <v>6</v>
      </c>
      <c r="F818" s="12">
        <v>0</v>
      </c>
      <c r="G818" s="66">
        <f t="shared" si="26"/>
        <v>0.27083333333333331</v>
      </c>
      <c r="H818" s="67" t="str">
        <f t="shared" si="25"/>
        <v>أقل من فدان</v>
      </c>
      <c r="I818" s="68"/>
    </row>
    <row r="819" spans="1:9" ht="20.25" x14ac:dyDescent="0.25">
      <c r="A819" s="7">
        <f>IF(C819="","",SUBTOTAL(3,$C$2:C819))</f>
        <v>816</v>
      </c>
      <c r="B819" s="8">
        <v>859</v>
      </c>
      <c r="C819" s="9" t="s">
        <v>205</v>
      </c>
      <c r="D819" s="10">
        <v>15</v>
      </c>
      <c r="E819" s="11">
        <v>21</v>
      </c>
      <c r="F819" s="12">
        <v>0</v>
      </c>
      <c r="G819" s="66">
        <f t="shared" si="26"/>
        <v>0.90104166666666663</v>
      </c>
      <c r="H819" s="67" t="str">
        <f t="shared" si="25"/>
        <v>أقل من فدان</v>
      </c>
      <c r="I819" s="68"/>
    </row>
    <row r="820" spans="1:9" ht="20.25" x14ac:dyDescent="0.25">
      <c r="A820" s="7">
        <f>IF(C820="","",SUBTOTAL(3,$C$2:C820))</f>
        <v>817</v>
      </c>
      <c r="B820" s="8">
        <v>860</v>
      </c>
      <c r="C820" s="9" t="s">
        <v>206</v>
      </c>
      <c r="D820" s="10">
        <v>0</v>
      </c>
      <c r="E820" s="11">
        <v>12</v>
      </c>
      <c r="F820" s="12">
        <v>0</v>
      </c>
      <c r="G820" s="66">
        <f t="shared" si="26"/>
        <v>0.5</v>
      </c>
      <c r="H820" s="67" t="str">
        <f t="shared" si="25"/>
        <v>أقل من فدان</v>
      </c>
      <c r="I820" s="68"/>
    </row>
    <row r="821" spans="1:9" ht="20.25" x14ac:dyDescent="0.25">
      <c r="A821" s="7">
        <f>IF(C821="","",SUBTOTAL(3,$C$2:C821))</f>
        <v>818</v>
      </c>
      <c r="B821" s="8">
        <v>861</v>
      </c>
      <c r="C821" s="9" t="s">
        <v>207</v>
      </c>
      <c r="D821" s="10">
        <v>0</v>
      </c>
      <c r="E821" s="11">
        <v>8</v>
      </c>
      <c r="F821" s="12">
        <v>0</v>
      </c>
      <c r="G821" s="66">
        <f t="shared" si="26"/>
        <v>0.33333333333333331</v>
      </c>
      <c r="H821" s="67" t="str">
        <f t="shared" si="25"/>
        <v>أقل من فدان</v>
      </c>
      <c r="I821" s="68"/>
    </row>
    <row r="822" spans="1:9" ht="20.25" x14ac:dyDescent="0.25">
      <c r="A822" s="7">
        <f>IF(C822="","",SUBTOTAL(3,$C$2:C822))</f>
        <v>819</v>
      </c>
      <c r="B822" s="8">
        <v>862</v>
      </c>
      <c r="C822" s="9" t="s">
        <v>208</v>
      </c>
      <c r="D822" s="10">
        <v>19</v>
      </c>
      <c r="E822" s="11">
        <v>7</v>
      </c>
      <c r="F822" s="12">
        <v>1</v>
      </c>
      <c r="G822" s="66">
        <f t="shared" si="26"/>
        <v>1.3246527777777779</v>
      </c>
      <c r="H822" s="67" t="str">
        <f t="shared" si="25"/>
        <v>من 1 إلى أقل من 3 فدان</v>
      </c>
      <c r="I822" s="68"/>
    </row>
    <row r="823" spans="1:9" ht="20.25" x14ac:dyDescent="0.25">
      <c r="A823" s="7">
        <f>IF(C823="","",SUBTOTAL(3,$C$2:C823))</f>
        <v>820</v>
      </c>
      <c r="B823" s="8">
        <v>863</v>
      </c>
      <c r="C823" s="9" t="s">
        <v>209</v>
      </c>
      <c r="D823" s="10">
        <v>21</v>
      </c>
      <c r="E823" s="11">
        <v>6</v>
      </c>
      <c r="F823" s="12">
        <v>1</v>
      </c>
      <c r="G823" s="66">
        <f t="shared" si="26"/>
        <v>1.2864583333333333</v>
      </c>
      <c r="H823" s="67" t="str">
        <f t="shared" si="25"/>
        <v>من 1 إلى أقل من 3 فدان</v>
      </c>
      <c r="I823" s="68"/>
    </row>
    <row r="824" spans="1:9" ht="20.25" x14ac:dyDescent="0.25">
      <c r="A824" s="7">
        <f>IF(C824="","",SUBTOTAL(3,$C$2:C824))</f>
        <v>821</v>
      </c>
      <c r="B824" s="8">
        <v>864</v>
      </c>
      <c r="C824" s="9" t="s">
        <v>210</v>
      </c>
      <c r="D824" s="10">
        <v>0</v>
      </c>
      <c r="E824" s="11">
        <v>20</v>
      </c>
      <c r="F824" s="12">
        <v>0</v>
      </c>
      <c r="G824" s="66">
        <f t="shared" si="26"/>
        <v>0.83333333333333337</v>
      </c>
      <c r="H824" s="67" t="str">
        <f t="shared" si="25"/>
        <v>أقل من فدان</v>
      </c>
      <c r="I824" s="68"/>
    </row>
    <row r="825" spans="1:9" ht="20.25" x14ac:dyDescent="0.25">
      <c r="A825" s="7">
        <f>IF(C825="","",SUBTOTAL(3,$C$2:C825))</f>
        <v>822</v>
      </c>
      <c r="B825" s="8">
        <v>865</v>
      </c>
      <c r="C825" s="9" t="s">
        <v>211</v>
      </c>
      <c r="D825" s="10">
        <v>0</v>
      </c>
      <c r="E825" s="11">
        <v>15</v>
      </c>
      <c r="F825" s="12">
        <v>0</v>
      </c>
      <c r="G825" s="66">
        <f t="shared" si="26"/>
        <v>0.625</v>
      </c>
      <c r="H825" s="67" t="str">
        <f t="shared" si="25"/>
        <v>أقل من فدان</v>
      </c>
      <c r="I825" s="68"/>
    </row>
    <row r="826" spans="1:9" ht="20.25" x14ac:dyDescent="0.25">
      <c r="A826" s="7">
        <f>IF(C826="","",SUBTOTAL(3,$C$2:C826))</f>
        <v>823</v>
      </c>
      <c r="B826" s="8">
        <v>866</v>
      </c>
      <c r="C826" s="9" t="s">
        <v>212</v>
      </c>
      <c r="D826" s="10">
        <v>22</v>
      </c>
      <c r="E826" s="11">
        <v>12</v>
      </c>
      <c r="F826" s="12">
        <v>0</v>
      </c>
      <c r="G826" s="66">
        <f t="shared" si="26"/>
        <v>0.53819444444444442</v>
      </c>
      <c r="H826" s="67" t="str">
        <f t="shared" si="25"/>
        <v>أقل من فدان</v>
      </c>
      <c r="I826" s="68"/>
    </row>
    <row r="827" spans="1:9" ht="20.25" x14ac:dyDescent="0.25">
      <c r="A827" s="7">
        <f>IF(C827="","",SUBTOTAL(3,$C$2:C827))</f>
        <v>824</v>
      </c>
      <c r="B827" s="8">
        <v>866</v>
      </c>
      <c r="C827" s="9" t="s">
        <v>213</v>
      </c>
      <c r="D827" s="10">
        <v>0</v>
      </c>
      <c r="E827" s="11">
        <v>16</v>
      </c>
      <c r="F827" s="12">
        <v>0</v>
      </c>
      <c r="G827" s="66">
        <f t="shared" si="26"/>
        <v>0.66666666666666663</v>
      </c>
      <c r="H827" s="67" t="str">
        <f t="shared" si="25"/>
        <v>أقل من فدان</v>
      </c>
      <c r="I827" s="68"/>
    </row>
    <row r="828" spans="1:9" ht="20.25" x14ac:dyDescent="0.25">
      <c r="A828" s="7">
        <f>IF(C828="","",SUBTOTAL(3,$C$2:C828))</f>
        <v>825</v>
      </c>
      <c r="B828" s="8">
        <v>867</v>
      </c>
      <c r="C828" s="9" t="s">
        <v>214</v>
      </c>
      <c r="D828" s="10">
        <v>11</v>
      </c>
      <c r="E828" s="11">
        <v>8</v>
      </c>
      <c r="F828" s="12">
        <v>0</v>
      </c>
      <c r="G828" s="66">
        <f t="shared" si="26"/>
        <v>0.35243055555555552</v>
      </c>
      <c r="H828" s="67" t="str">
        <f t="shared" si="25"/>
        <v>أقل من فدان</v>
      </c>
      <c r="I828" s="68"/>
    </row>
    <row r="829" spans="1:9" ht="20.25" x14ac:dyDescent="0.25">
      <c r="A829" s="7">
        <f>IF(C829="","",SUBTOTAL(3,$C$2:C829))</f>
        <v>826</v>
      </c>
      <c r="B829" s="8">
        <v>869</v>
      </c>
      <c r="C829" s="9" t="s">
        <v>215</v>
      </c>
      <c r="D829" s="10">
        <v>11</v>
      </c>
      <c r="E829" s="11">
        <v>0</v>
      </c>
      <c r="F829" s="12">
        <v>2</v>
      </c>
      <c r="G829" s="66">
        <f t="shared" si="26"/>
        <v>2.0190972222222223</v>
      </c>
      <c r="H829" s="67" t="str">
        <f t="shared" si="25"/>
        <v>من 1 إلى أقل من 3 فدان</v>
      </c>
      <c r="I829" s="68"/>
    </row>
    <row r="830" spans="1:9" ht="20.25" x14ac:dyDescent="0.25">
      <c r="A830" s="7">
        <f>IF(C830="","",SUBTOTAL(3,$C$2:C830))</f>
        <v>827</v>
      </c>
      <c r="B830" s="8">
        <v>870</v>
      </c>
      <c r="C830" s="9" t="s">
        <v>216</v>
      </c>
      <c r="D830" s="10">
        <v>0</v>
      </c>
      <c r="E830" s="11">
        <v>12</v>
      </c>
      <c r="F830" s="12">
        <v>1</v>
      </c>
      <c r="G830" s="66">
        <f t="shared" si="26"/>
        <v>1.5</v>
      </c>
      <c r="H830" s="67" t="str">
        <f t="shared" si="25"/>
        <v>من 1 إلى أقل من 3 فدان</v>
      </c>
      <c r="I830" s="68"/>
    </row>
    <row r="831" spans="1:9" ht="20.25" x14ac:dyDescent="0.25">
      <c r="A831" s="7">
        <f>IF(C831="","",SUBTOTAL(3,$C$2:C831))</f>
        <v>828</v>
      </c>
      <c r="B831" s="8">
        <v>871</v>
      </c>
      <c r="C831" s="9" t="s">
        <v>217</v>
      </c>
      <c r="D831" s="10">
        <v>12</v>
      </c>
      <c r="E831" s="11">
        <v>7</v>
      </c>
      <c r="F831" s="12">
        <v>0</v>
      </c>
      <c r="G831" s="66">
        <f t="shared" si="26"/>
        <v>0.3125</v>
      </c>
      <c r="H831" s="67" t="str">
        <f t="shared" si="25"/>
        <v>أقل من فدان</v>
      </c>
      <c r="I831" s="68"/>
    </row>
    <row r="832" spans="1:9" ht="20.25" x14ac:dyDescent="0.25">
      <c r="A832" s="7">
        <f>IF(C832="","",SUBTOTAL(3,$C$2:C832))</f>
        <v>829</v>
      </c>
      <c r="B832" s="8">
        <v>872</v>
      </c>
      <c r="C832" s="9" t="s">
        <v>218</v>
      </c>
      <c r="D832" s="10">
        <v>0</v>
      </c>
      <c r="E832" s="11">
        <v>17</v>
      </c>
      <c r="F832" s="12">
        <v>0</v>
      </c>
      <c r="G832" s="66">
        <f t="shared" si="26"/>
        <v>0.70833333333333337</v>
      </c>
      <c r="H832" s="67" t="str">
        <f t="shared" si="25"/>
        <v>أقل من فدان</v>
      </c>
      <c r="I832" s="68"/>
    </row>
    <row r="833" spans="1:9" ht="20.25" x14ac:dyDescent="0.25">
      <c r="A833" s="7">
        <f>IF(C833="","",SUBTOTAL(3,$C$2:C833))</f>
        <v>830</v>
      </c>
      <c r="B833" s="8">
        <v>873</v>
      </c>
      <c r="C833" s="9" t="s">
        <v>219</v>
      </c>
      <c r="D833" s="10">
        <v>4</v>
      </c>
      <c r="E833" s="11">
        <v>22</v>
      </c>
      <c r="F833" s="12">
        <v>3</v>
      </c>
      <c r="G833" s="66">
        <f t="shared" si="26"/>
        <v>3.9236111111111112</v>
      </c>
      <c r="H833" s="67" t="str">
        <f t="shared" si="25"/>
        <v>من 3 إلى أقل من 5 فدان</v>
      </c>
      <c r="I833" s="68"/>
    </row>
    <row r="834" spans="1:9" ht="20.25" x14ac:dyDescent="0.25">
      <c r="A834" s="7">
        <f>IF(C834="","",SUBTOTAL(3,$C$2:C834))</f>
        <v>831</v>
      </c>
      <c r="B834" s="8">
        <v>873</v>
      </c>
      <c r="C834" s="9" t="s">
        <v>220</v>
      </c>
      <c r="D834" s="10">
        <v>4</v>
      </c>
      <c r="E834" s="11">
        <v>23</v>
      </c>
      <c r="F834" s="12">
        <v>0</v>
      </c>
      <c r="G834" s="66">
        <f t="shared" si="26"/>
        <v>0.96527777777777779</v>
      </c>
      <c r="H834" s="67" t="str">
        <f t="shared" ref="H834:H882" si="27">IF(G834=0,"00",IF(G834="x","x",
IF(G834&lt;1,"أقل من فدان",
IF(G834&lt;3,"من 1 إلى أقل من 3 فدان",
IF(G834&lt;5,"من 3 إلى أقل من 5 فدان",
IF(G834&lt;10,"من 5 إلى أقل من 10 فدان",
IF(G834&lt;20,"من 10 إلى أقل من 20 فدان",
IF(G834&lt;=25,"من 20 إلى 25 فدان","أكثر من 25 فدان"))))))
))</f>
        <v>أقل من فدان</v>
      </c>
      <c r="I834" s="68"/>
    </row>
    <row r="835" spans="1:9" ht="20.25" x14ac:dyDescent="0.25">
      <c r="A835" s="7">
        <f>IF(C835="","",SUBTOTAL(3,$C$2:C835))</f>
        <v>832</v>
      </c>
      <c r="B835" s="8">
        <v>890</v>
      </c>
      <c r="C835" s="9" t="s">
        <v>221</v>
      </c>
      <c r="D835" s="10">
        <v>0</v>
      </c>
      <c r="E835" s="11">
        <v>18</v>
      </c>
      <c r="F835" s="12">
        <v>0</v>
      </c>
      <c r="G835" s="66">
        <f t="shared" ref="G835:G898" si="28">IF(AND(ISNUMBER(D835), ISNUMBER(E835), ISNUMBER(F835)), F835 + E835/24 + D835/576, "x")</f>
        <v>0.75</v>
      </c>
      <c r="H835" s="67" t="str">
        <f t="shared" si="27"/>
        <v>أقل من فدان</v>
      </c>
      <c r="I835" s="68"/>
    </row>
    <row r="836" spans="1:9" ht="20.25" x14ac:dyDescent="0.25">
      <c r="A836" s="7">
        <f>IF(C836="","",SUBTOTAL(3,$C$2:C836))</f>
        <v>833</v>
      </c>
      <c r="B836" s="8">
        <v>892</v>
      </c>
      <c r="C836" s="9" t="s">
        <v>222</v>
      </c>
      <c r="D836" s="10">
        <v>18</v>
      </c>
      <c r="E836" s="11">
        <v>13</v>
      </c>
      <c r="F836" s="12">
        <v>0</v>
      </c>
      <c r="G836" s="66">
        <f t="shared" si="28"/>
        <v>0.57291666666666663</v>
      </c>
      <c r="H836" s="67" t="str">
        <f t="shared" si="27"/>
        <v>أقل من فدان</v>
      </c>
      <c r="I836" s="68"/>
    </row>
    <row r="837" spans="1:9" ht="20.25" x14ac:dyDescent="0.25">
      <c r="A837" s="7">
        <f>IF(C837="","",SUBTOTAL(3,$C$2:C837))</f>
        <v>834</v>
      </c>
      <c r="B837" s="8">
        <v>924</v>
      </c>
      <c r="C837" s="9" t="s">
        <v>223</v>
      </c>
      <c r="D837" s="10">
        <v>4</v>
      </c>
      <c r="E837" s="11">
        <v>3</v>
      </c>
      <c r="F837" s="12">
        <v>2</v>
      </c>
      <c r="G837" s="66">
        <f t="shared" si="28"/>
        <v>2.1319444444444446</v>
      </c>
      <c r="H837" s="67" t="str">
        <f t="shared" si="27"/>
        <v>من 1 إلى أقل من 3 فدان</v>
      </c>
      <c r="I837" s="68"/>
    </row>
    <row r="838" spans="1:9" ht="20.25" x14ac:dyDescent="0.25">
      <c r="A838" s="7">
        <f>IF(C838="","",SUBTOTAL(3,$C$2:C838))</f>
        <v>835</v>
      </c>
      <c r="B838" s="8" t="s">
        <v>224</v>
      </c>
      <c r="C838" s="9" t="s">
        <v>225</v>
      </c>
      <c r="D838" s="10">
        <v>12</v>
      </c>
      <c r="E838" s="11">
        <v>6</v>
      </c>
      <c r="F838" s="12">
        <v>1</v>
      </c>
      <c r="G838" s="66">
        <f t="shared" si="28"/>
        <v>1.2708333333333333</v>
      </c>
      <c r="H838" s="67" t="str">
        <f t="shared" si="27"/>
        <v>من 1 إلى أقل من 3 فدان</v>
      </c>
      <c r="I838" s="68"/>
    </row>
    <row r="839" spans="1:9" ht="20.25" x14ac:dyDescent="0.25">
      <c r="A839" s="7">
        <f>IF(C839="","",SUBTOTAL(3,$C$2:C839))</f>
        <v>836</v>
      </c>
      <c r="B839" s="8" t="s">
        <v>224</v>
      </c>
      <c r="C839" s="9" t="s">
        <v>226</v>
      </c>
      <c r="D839" s="10">
        <v>14</v>
      </c>
      <c r="E839" s="11">
        <v>18</v>
      </c>
      <c r="F839" s="12">
        <v>0</v>
      </c>
      <c r="G839" s="66">
        <f t="shared" si="28"/>
        <v>0.77430555555555558</v>
      </c>
      <c r="H839" s="67" t="str">
        <f t="shared" si="27"/>
        <v>أقل من فدان</v>
      </c>
      <c r="I839" s="68"/>
    </row>
    <row r="840" spans="1:9" ht="20.25" x14ac:dyDescent="0.25">
      <c r="A840" s="7">
        <f>IF(C840="","",SUBTOTAL(3,$C$2:C840))</f>
        <v>837</v>
      </c>
      <c r="B840" s="8" t="s">
        <v>224</v>
      </c>
      <c r="C840" s="9" t="s">
        <v>227</v>
      </c>
      <c r="D840" s="10">
        <v>2</v>
      </c>
      <c r="E840" s="11">
        <v>10</v>
      </c>
      <c r="F840" s="12">
        <v>0</v>
      </c>
      <c r="G840" s="66">
        <f t="shared" si="28"/>
        <v>0.4201388888888889</v>
      </c>
      <c r="H840" s="67" t="str">
        <f t="shared" si="27"/>
        <v>أقل من فدان</v>
      </c>
      <c r="I840" s="68"/>
    </row>
    <row r="841" spans="1:9" ht="20.25" x14ac:dyDescent="0.25">
      <c r="A841" s="7">
        <f>IF(C841="","",SUBTOTAL(3,$C$2:C841))</f>
        <v>838</v>
      </c>
      <c r="B841" s="8" t="s">
        <v>224</v>
      </c>
      <c r="C841" s="9" t="s">
        <v>228</v>
      </c>
      <c r="D841" s="10">
        <v>10</v>
      </c>
      <c r="E841" s="11">
        <v>16</v>
      </c>
      <c r="F841" s="12">
        <v>1</v>
      </c>
      <c r="G841" s="66">
        <f t="shared" si="28"/>
        <v>1.6840277777777777</v>
      </c>
      <c r="H841" s="67" t="str">
        <f t="shared" si="27"/>
        <v>من 1 إلى أقل من 3 فدان</v>
      </c>
      <c r="I841" s="68"/>
    </row>
    <row r="842" spans="1:9" ht="20.25" x14ac:dyDescent="0.25">
      <c r="A842" s="7">
        <f>IF(C842="","",SUBTOTAL(3,$C$2:C842))</f>
        <v>839</v>
      </c>
      <c r="B842" s="8" t="s">
        <v>224</v>
      </c>
      <c r="C842" s="9" t="s">
        <v>229</v>
      </c>
      <c r="D842" s="10">
        <v>19</v>
      </c>
      <c r="E842" s="11">
        <v>7</v>
      </c>
      <c r="F842" s="12">
        <v>4</v>
      </c>
      <c r="G842" s="66">
        <f t="shared" si="28"/>
        <v>4.3246527777777777</v>
      </c>
      <c r="H842" s="67" t="str">
        <f t="shared" si="27"/>
        <v>من 3 إلى أقل من 5 فدان</v>
      </c>
      <c r="I842" s="68"/>
    </row>
    <row r="843" spans="1:9" ht="20.25" x14ac:dyDescent="0.25">
      <c r="A843" s="7">
        <f>IF(C843="","",SUBTOTAL(3,$C$2:C843))</f>
        <v>840</v>
      </c>
      <c r="B843" s="8" t="s">
        <v>224</v>
      </c>
      <c r="C843" s="9" t="s">
        <v>230</v>
      </c>
      <c r="D843" s="10">
        <v>18</v>
      </c>
      <c r="E843" s="11">
        <v>9</v>
      </c>
      <c r="F843" s="12">
        <v>3</v>
      </c>
      <c r="G843" s="66">
        <f t="shared" si="28"/>
        <v>3.40625</v>
      </c>
      <c r="H843" s="67" t="str">
        <f t="shared" si="27"/>
        <v>من 3 إلى أقل من 5 فدان</v>
      </c>
      <c r="I843" s="68"/>
    </row>
    <row r="844" spans="1:9" ht="20.25" x14ac:dyDescent="0.25">
      <c r="A844" s="7">
        <f>IF(C844="","",SUBTOTAL(3,$C$2:C844))</f>
        <v>841</v>
      </c>
      <c r="B844" s="8" t="s">
        <v>224</v>
      </c>
      <c r="C844" s="9" t="s">
        <v>231</v>
      </c>
      <c r="D844" s="10">
        <v>6</v>
      </c>
      <c r="E844" s="11">
        <v>1</v>
      </c>
      <c r="F844" s="12">
        <v>1</v>
      </c>
      <c r="G844" s="66">
        <f t="shared" si="28"/>
        <v>1.0520833333333335</v>
      </c>
      <c r="H844" s="67" t="str">
        <f t="shared" si="27"/>
        <v>من 1 إلى أقل من 3 فدان</v>
      </c>
      <c r="I844" s="68"/>
    </row>
    <row r="845" spans="1:9" ht="20.25" x14ac:dyDescent="0.25">
      <c r="A845" s="7">
        <f>IF(C845="","",SUBTOTAL(3,$C$2:C845))</f>
        <v>842</v>
      </c>
      <c r="B845" s="8" t="s">
        <v>224</v>
      </c>
      <c r="C845" s="9" t="s">
        <v>232</v>
      </c>
      <c r="D845" s="10">
        <v>21</v>
      </c>
      <c r="E845" s="11">
        <v>22</v>
      </c>
      <c r="F845" s="12">
        <v>4</v>
      </c>
      <c r="G845" s="66">
        <f t="shared" si="28"/>
        <v>4.953125</v>
      </c>
      <c r="H845" s="67" t="str">
        <f t="shared" si="27"/>
        <v>من 3 إلى أقل من 5 فدان</v>
      </c>
      <c r="I845" s="68"/>
    </row>
    <row r="846" spans="1:9" ht="20.25" x14ac:dyDescent="0.25">
      <c r="A846" s="7">
        <f>IF(C846="","",SUBTOTAL(3,$C$2:C846))</f>
        <v>843</v>
      </c>
      <c r="B846" s="8" t="s">
        <v>224</v>
      </c>
      <c r="C846" s="9" t="s">
        <v>233</v>
      </c>
      <c r="D846" s="10">
        <v>16</v>
      </c>
      <c r="E846" s="11">
        <v>18</v>
      </c>
      <c r="F846" s="12">
        <v>0</v>
      </c>
      <c r="G846" s="66">
        <f t="shared" si="28"/>
        <v>0.77777777777777779</v>
      </c>
      <c r="H846" s="67" t="str">
        <f t="shared" si="27"/>
        <v>أقل من فدان</v>
      </c>
      <c r="I846" s="68"/>
    </row>
    <row r="847" spans="1:9" ht="20.25" x14ac:dyDescent="0.25">
      <c r="A847" s="7">
        <f>IF(C847="","",SUBTOTAL(3,$C$2:C847))</f>
        <v>844</v>
      </c>
      <c r="B847" s="8" t="s">
        <v>224</v>
      </c>
      <c r="C847" s="9" t="s">
        <v>234</v>
      </c>
      <c r="D847" s="10">
        <v>4</v>
      </c>
      <c r="E847" s="11">
        <v>0</v>
      </c>
      <c r="F847" s="12">
        <v>2</v>
      </c>
      <c r="G847" s="66">
        <f t="shared" si="28"/>
        <v>2.0069444444444446</v>
      </c>
      <c r="H847" s="67" t="str">
        <f t="shared" si="27"/>
        <v>من 1 إلى أقل من 3 فدان</v>
      </c>
      <c r="I847" s="68"/>
    </row>
    <row r="848" spans="1:9" ht="20.25" x14ac:dyDescent="0.25">
      <c r="A848" s="7">
        <f>IF(C848="","",SUBTOTAL(3,$C$2:C848))</f>
        <v>845</v>
      </c>
      <c r="B848" s="8" t="s">
        <v>224</v>
      </c>
      <c r="C848" s="9" t="s">
        <v>235</v>
      </c>
      <c r="D848" s="10">
        <v>0</v>
      </c>
      <c r="E848" s="11">
        <v>19</v>
      </c>
      <c r="F848" s="12">
        <v>1</v>
      </c>
      <c r="G848" s="66">
        <f t="shared" si="28"/>
        <v>1.7916666666666665</v>
      </c>
      <c r="H848" s="67" t="str">
        <f t="shared" si="27"/>
        <v>من 1 إلى أقل من 3 فدان</v>
      </c>
      <c r="I848" s="68"/>
    </row>
    <row r="849" spans="1:9" ht="20.25" x14ac:dyDescent="0.25">
      <c r="A849" s="7">
        <f>IF(C849="","",SUBTOTAL(3,$C$2:C849))</f>
        <v>846</v>
      </c>
      <c r="B849" s="8" t="s">
        <v>224</v>
      </c>
      <c r="C849" s="9" t="s">
        <v>236</v>
      </c>
      <c r="D849" s="10">
        <v>1</v>
      </c>
      <c r="E849" s="11">
        <v>22</v>
      </c>
      <c r="F849" s="12">
        <v>2</v>
      </c>
      <c r="G849" s="66">
        <f t="shared" si="28"/>
        <v>2.9184027777777777</v>
      </c>
      <c r="H849" s="67" t="str">
        <f t="shared" si="27"/>
        <v>من 1 إلى أقل من 3 فدان</v>
      </c>
      <c r="I849" s="68"/>
    </row>
    <row r="850" spans="1:9" ht="20.25" x14ac:dyDescent="0.25">
      <c r="A850" s="7">
        <f>IF(C850="","",SUBTOTAL(3,$C$2:C850))</f>
        <v>847</v>
      </c>
      <c r="B850" s="8" t="s">
        <v>224</v>
      </c>
      <c r="C850" s="9" t="s">
        <v>237</v>
      </c>
      <c r="D850" s="10">
        <v>15</v>
      </c>
      <c r="E850" s="11">
        <v>21</v>
      </c>
      <c r="F850" s="12">
        <v>1</v>
      </c>
      <c r="G850" s="66">
        <f t="shared" si="28"/>
        <v>1.9010416666666667</v>
      </c>
      <c r="H850" s="67" t="str">
        <f t="shared" si="27"/>
        <v>من 1 إلى أقل من 3 فدان</v>
      </c>
      <c r="I850" s="68"/>
    </row>
    <row r="851" spans="1:9" ht="20.25" x14ac:dyDescent="0.25">
      <c r="A851" s="7">
        <f>IF(C851="","",SUBTOTAL(3,$C$2:C851))</f>
        <v>848</v>
      </c>
      <c r="B851" s="8" t="s">
        <v>224</v>
      </c>
      <c r="C851" s="9" t="s">
        <v>238</v>
      </c>
      <c r="D851" s="10">
        <v>16</v>
      </c>
      <c r="E851" s="11">
        <v>19</v>
      </c>
      <c r="F851" s="12">
        <v>2</v>
      </c>
      <c r="G851" s="66">
        <f t="shared" si="28"/>
        <v>2.8194444444444442</v>
      </c>
      <c r="H851" s="67" t="str">
        <f t="shared" si="27"/>
        <v>من 1 إلى أقل من 3 فدان</v>
      </c>
      <c r="I851" s="68"/>
    </row>
    <row r="852" spans="1:9" ht="20.25" x14ac:dyDescent="0.25">
      <c r="A852" s="7">
        <f>IF(C852="","",SUBTOTAL(3,$C$2:C852))</f>
        <v>849</v>
      </c>
      <c r="B852" s="8" t="s">
        <v>224</v>
      </c>
      <c r="C852" s="9" t="s">
        <v>239</v>
      </c>
      <c r="D852" s="10">
        <v>7</v>
      </c>
      <c r="E852" s="11">
        <v>18</v>
      </c>
      <c r="F852" s="12">
        <v>1</v>
      </c>
      <c r="G852" s="66">
        <f t="shared" si="28"/>
        <v>1.7621527777777777</v>
      </c>
      <c r="H852" s="67" t="str">
        <f t="shared" si="27"/>
        <v>من 1 إلى أقل من 3 فدان</v>
      </c>
      <c r="I852" s="68"/>
    </row>
    <row r="853" spans="1:9" ht="20.25" x14ac:dyDescent="0.25">
      <c r="A853" s="7">
        <f>IF(C853="","",SUBTOTAL(3,$C$2:C853))</f>
        <v>850</v>
      </c>
      <c r="B853" s="8" t="s">
        <v>224</v>
      </c>
      <c r="C853" s="9" t="s">
        <v>240</v>
      </c>
      <c r="D853" s="10">
        <v>19</v>
      </c>
      <c r="E853" s="11">
        <v>7</v>
      </c>
      <c r="F853" s="12">
        <v>1</v>
      </c>
      <c r="G853" s="66">
        <f t="shared" si="28"/>
        <v>1.3246527777777779</v>
      </c>
      <c r="H853" s="67" t="str">
        <f t="shared" si="27"/>
        <v>من 1 إلى أقل من 3 فدان</v>
      </c>
      <c r="I853" s="68"/>
    </row>
    <row r="854" spans="1:9" ht="20.25" x14ac:dyDescent="0.25">
      <c r="A854" s="7">
        <f>IF(C854="","",SUBTOTAL(3,$C$2:C854))</f>
        <v>851</v>
      </c>
      <c r="B854" s="8" t="s">
        <v>224</v>
      </c>
      <c r="C854" s="9" t="s">
        <v>241</v>
      </c>
      <c r="D854" s="10">
        <v>12</v>
      </c>
      <c r="E854" s="11">
        <v>5</v>
      </c>
      <c r="F854" s="12">
        <v>0</v>
      </c>
      <c r="G854" s="66">
        <f t="shared" si="28"/>
        <v>0.22916666666666669</v>
      </c>
      <c r="H854" s="67" t="str">
        <f t="shared" si="27"/>
        <v>أقل من فدان</v>
      </c>
      <c r="I854" s="68"/>
    </row>
    <row r="855" spans="1:9" ht="20.25" x14ac:dyDescent="0.25">
      <c r="A855" s="7">
        <f>IF(C855="","",SUBTOTAL(3,$C$2:C855))</f>
        <v>852</v>
      </c>
      <c r="B855" s="8" t="s">
        <v>224</v>
      </c>
      <c r="C855" s="9" t="s">
        <v>242</v>
      </c>
      <c r="D855" s="10">
        <v>19</v>
      </c>
      <c r="E855" s="11">
        <v>16</v>
      </c>
      <c r="F855" s="12">
        <v>0</v>
      </c>
      <c r="G855" s="66">
        <f t="shared" si="28"/>
        <v>0.69965277777777779</v>
      </c>
      <c r="H855" s="67" t="str">
        <f t="shared" si="27"/>
        <v>أقل من فدان</v>
      </c>
      <c r="I855" s="68"/>
    </row>
    <row r="856" spans="1:9" ht="20.25" x14ac:dyDescent="0.25">
      <c r="A856" s="7">
        <f>IF(C856="","",SUBTOTAL(3,$C$2:C856))</f>
        <v>853</v>
      </c>
      <c r="B856" s="8" t="s">
        <v>224</v>
      </c>
      <c r="C856" s="9" t="s">
        <v>243</v>
      </c>
      <c r="D856" s="10">
        <v>13</v>
      </c>
      <c r="E856" s="11">
        <v>6</v>
      </c>
      <c r="F856" s="12">
        <v>2</v>
      </c>
      <c r="G856" s="66">
        <f t="shared" si="28"/>
        <v>2.2725694444444446</v>
      </c>
      <c r="H856" s="67" t="str">
        <f t="shared" si="27"/>
        <v>من 1 إلى أقل من 3 فدان</v>
      </c>
      <c r="I856" s="68"/>
    </row>
    <row r="857" spans="1:9" ht="20.25" x14ac:dyDescent="0.25">
      <c r="A857" s="7">
        <f>IF(C857="","",SUBTOTAL(3,$C$2:C857))</f>
        <v>854</v>
      </c>
      <c r="B857" s="8" t="s">
        <v>224</v>
      </c>
      <c r="C857" s="9" t="s">
        <v>244</v>
      </c>
      <c r="D857" s="10">
        <v>6</v>
      </c>
      <c r="E857" s="11">
        <v>2</v>
      </c>
      <c r="F857" s="12">
        <v>0</v>
      </c>
      <c r="G857" s="66">
        <f t="shared" si="28"/>
        <v>9.375E-2</v>
      </c>
      <c r="H857" s="67" t="str">
        <f t="shared" si="27"/>
        <v>أقل من فدان</v>
      </c>
      <c r="I857" s="68"/>
    </row>
    <row r="858" spans="1:9" ht="20.25" x14ac:dyDescent="0.25">
      <c r="A858" s="7">
        <f>IF(C858="","",SUBTOTAL(3,$C$2:C858))</f>
        <v>855</v>
      </c>
      <c r="B858" s="8" t="s">
        <v>224</v>
      </c>
      <c r="C858" s="9" t="s">
        <v>245</v>
      </c>
      <c r="D858" s="10">
        <v>5</v>
      </c>
      <c r="E858" s="11">
        <v>14</v>
      </c>
      <c r="F858" s="12">
        <v>1</v>
      </c>
      <c r="G858" s="66">
        <f t="shared" si="28"/>
        <v>1.5920138888888891</v>
      </c>
      <c r="H858" s="67" t="str">
        <f t="shared" si="27"/>
        <v>من 1 إلى أقل من 3 فدان</v>
      </c>
      <c r="I858" s="68"/>
    </row>
    <row r="859" spans="1:9" ht="20.25" x14ac:dyDescent="0.25">
      <c r="A859" s="7">
        <f>IF(C859="","",SUBTOTAL(3,$C$2:C859))</f>
        <v>856</v>
      </c>
      <c r="B859" s="8" t="s">
        <v>224</v>
      </c>
      <c r="C859" s="9" t="s">
        <v>246</v>
      </c>
      <c r="D859" s="10">
        <v>3</v>
      </c>
      <c r="E859" s="11">
        <v>3</v>
      </c>
      <c r="F859" s="12">
        <v>1</v>
      </c>
      <c r="G859" s="66">
        <f t="shared" si="28"/>
        <v>1.1302083333333333</v>
      </c>
      <c r="H859" s="67" t="str">
        <f t="shared" si="27"/>
        <v>من 1 إلى أقل من 3 فدان</v>
      </c>
      <c r="I859" s="68"/>
    </row>
    <row r="860" spans="1:9" ht="20.25" x14ac:dyDescent="0.25">
      <c r="A860" s="7">
        <f>IF(C860="","",SUBTOTAL(3,$C$2:C860))</f>
        <v>857</v>
      </c>
      <c r="B860" s="8" t="s">
        <v>224</v>
      </c>
      <c r="C860" s="9" t="s">
        <v>247</v>
      </c>
      <c r="D860" s="10">
        <v>14</v>
      </c>
      <c r="E860" s="11">
        <v>0</v>
      </c>
      <c r="F860" s="12">
        <v>1</v>
      </c>
      <c r="G860" s="66">
        <f t="shared" si="28"/>
        <v>1.0243055555555556</v>
      </c>
      <c r="H860" s="67" t="str">
        <f t="shared" si="27"/>
        <v>من 1 إلى أقل من 3 فدان</v>
      </c>
      <c r="I860" s="68"/>
    </row>
    <row r="861" spans="1:9" ht="20.25" x14ac:dyDescent="0.25">
      <c r="A861" s="7">
        <f>IF(C861="","",SUBTOTAL(3,$C$2:C861))</f>
        <v>858</v>
      </c>
      <c r="B861" s="8" t="s">
        <v>224</v>
      </c>
      <c r="C861" s="9" t="s">
        <v>248</v>
      </c>
      <c r="D861" s="10">
        <v>15</v>
      </c>
      <c r="E861" s="11">
        <v>16</v>
      </c>
      <c r="F861" s="12">
        <v>2</v>
      </c>
      <c r="G861" s="66">
        <f t="shared" si="28"/>
        <v>2.692708333333333</v>
      </c>
      <c r="H861" s="67" t="str">
        <f t="shared" si="27"/>
        <v>من 1 إلى أقل من 3 فدان</v>
      </c>
      <c r="I861" s="68"/>
    </row>
    <row r="862" spans="1:9" ht="20.25" x14ac:dyDescent="0.25">
      <c r="A862" s="7">
        <f>IF(C862="","",SUBTOTAL(3,$C$2:C862))</f>
        <v>859</v>
      </c>
      <c r="B862" s="8" t="s">
        <v>224</v>
      </c>
      <c r="C862" s="9" t="s">
        <v>249</v>
      </c>
      <c r="D862" s="10">
        <v>15</v>
      </c>
      <c r="E862" s="11">
        <v>5</v>
      </c>
      <c r="F862" s="12">
        <v>3</v>
      </c>
      <c r="G862" s="66">
        <f t="shared" si="28"/>
        <v>3.234375</v>
      </c>
      <c r="H862" s="67" t="str">
        <f t="shared" si="27"/>
        <v>من 3 إلى أقل من 5 فدان</v>
      </c>
      <c r="I862" s="68"/>
    </row>
    <row r="863" spans="1:9" ht="20.25" x14ac:dyDescent="0.25">
      <c r="A863" s="7">
        <f>IF(C863="","",SUBTOTAL(3,$C$2:C863))</f>
        <v>860</v>
      </c>
      <c r="B863" s="8" t="s">
        <v>224</v>
      </c>
      <c r="C863" s="9" t="s">
        <v>250</v>
      </c>
      <c r="D863" s="10">
        <v>5</v>
      </c>
      <c r="E863" s="11">
        <v>23</v>
      </c>
      <c r="F863" s="12">
        <v>2</v>
      </c>
      <c r="G863" s="66">
        <f t="shared" si="28"/>
        <v>2.9670138888888888</v>
      </c>
      <c r="H863" s="67" t="str">
        <f t="shared" si="27"/>
        <v>من 1 إلى أقل من 3 فدان</v>
      </c>
      <c r="I863" s="68"/>
    </row>
    <row r="864" spans="1:9" ht="20.25" x14ac:dyDescent="0.25">
      <c r="A864" s="7">
        <f>IF(C864="","",SUBTOTAL(3,$C$2:C864))</f>
        <v>861</v>
      </c>
      <c r="B864" s="8" t="s">
        <v>224</v>
      </c>
      <c r="C864" s="9" t="s">
        <v>251</v>
      </c>
      <c r="D864" s="10">
        <v>11</v>
      </c>
      <c r="E864" s="11">
        <v>12</v>
      </c>
      <c r="F864" s="12">
        <v>0</v>
      </c>
      <c r="G864" s="66">
        <f t="shared" si="28"/>
        <v>0.51909722222222221</v>
      </c>
      <c r="H864" s="67" t="str">
        <f t="shared" si="27"/>
        <v>أقل من فدان</v>
      </c>
      <c r="I864" s="68"/>
    </row>
    <row r="865" spans="1:9" ht="20.25" x14ac:dyDescent="0.25">
      <c r="A865" s="7">
        <f>IF(C865="","",SUBTOTAL(3,$C$2:C865))</f>
        <v>862</v>
      </c>
      <c r="B865" s="8" t="s">
        <v>224</v>
      </c>
      <c r="C865" s="9" t="s">
        <v>252</v>
      </c>
      <c r="D865" s="10">
        <v>14</v>
      </c>
      <c r="E865" s="11">
        <v>11</v>
      </c>
      <c r="F865" s="12">
        <v>1</v>
      </c>
      <c r="G865" s="66">
        <f t="shared" si="28"/>
        <v>1.4826388888888888</v>
      </c>
      <c r="H865" s="67" t="str">
        <f t="shared" si="27"/>
        <v>من 1 إلى أقل من 3 فدان</v>
      </c>
      <c r="I865" s="68"/>
    </row>
    <row r="866" spans="1:9" ht="20.25" x14ac:dyDescent="0.25">
      <c r="A866" s="7">
        <f>IF(C866="","",SUBTOTAL(3,$C$2:C866))</f>
        <v>863</v>
      </c>
      <c r="B866" s="8" t="s">
        <v>224</v>
      </c>
      <c r="C866" s="9" t="s">
        <v>253</v>
      </c>
      <c r="D866" s="10">
        <v>7</v>
      </c>
      <c r="E866" s="11">
        <v>11</v>
      </c>
      <c r="F866" s="12">
        <v>0</v>
      </c>
      <c r="G866" s="66">
        <f t="shared" si="28"/>
        <v>0.4704861111111111</v>
      </c>
      <c r="H866" s="67" t="str">
        <f t="shared" si="27"/>
        <v>أقل من فدان</v>
      </c>
      <c r="I866" s="68"/>
    </row>
    <row r="867" spans="1:9" ht="20.25" x14ac:dyDescent="0.25">
      <c r="A867" s="7">
        <f>IF(C867="","",SUBTOTAL(3,$C$2:C867))</f>
        <v>864</v>
      </c>
      <c r="B867" s="8" t="s">
        <v>224</v>
      </c>
      <c r="C867" s="9" t="s">
        <v>254</v>
      </c>
      <c r="D867" s="10">
        <v>8</v>
      </c>
      <c r="E867" s="11">
        <v>12</v>
      </c>
      <c r="F867" s="12">
        <v>1</v>
      </c>
      <c r="G867" s="66">
        <f t="shared" si="28"/>
        <v>1.5138888888888888</v>
      </c>
      <c r="H867" s="67" t="str">
        <f t="shared" si="27"/>
        <v>من 1 إلى أقل من 3 فدان</v>
      </c>
      <c r="I867" s="68"/>
    </row>
    <row r="868" spans="1:9" ht="20.25" x14ac:dyDescent="0.25">
      <c r="A868" s="7">
        <f>IF(C868="","",SUBTOTAL(3,$C$2:C868))</f>
        <v>865</v>
      </c>
      <c r="B868" s="8" t="s">
        <v>224</v>
      </c>
      <c r="C868" s="9" t="s">
        <v>255</v>
      </c>
      <c r="D868" s="10">
        <v>21</v>
      </c>
      <c r="E868" s="11">
        <v>5</v>
      </c>
      <c r="F868" s="12">
        <v>1</v>
      </c>
      <c r="G868" s="66">
        <f t="shared" si="28"/>
        <v>1.2447916666666665</v>
      </c>
      <c r="H868" s="67" t="str">
        <f t="shared" si="27"/>
        <v>من 1 إلى أقل من 3 فدان</v>
      </c>
      <c r="I868" s="68"/>
    </row>
    <row r="869" spans="1:9" ht="20.25" x14ac:dyDescent="0.25">
      <c r="A869" s="7">
        <f>IF(C869="","",SUBTOTAL(3,$C$2:C869))</f>
        <v>866</v>
      </c>
      <c r="B869" s="8" t="s">
        <v>224</v>
      </c>
      <c r="C869" s="9" t="s">
        <v>256</v>
      </c>
      <c r="D869" s="10">
        <v>22</v>
      </c>
      <c r="E869" s="11">
        <v>2</v>
      </c>
      <c r="F869" s="12">
        <v>1</v>
      </c>
      <c r="G869" s="66">
        <f t="shared" si="28"/>
        <v>1.1215277777777777</v>
      </c>
      <c r="H869" s="67" t="str">
        <f t="shared" si="27"/>
        <v>من 1 إلى أقل من 3 فدان</v>
      </c>
      <c r="I869" s="68"/>
    </row>
    <row r="870" spans="1:9" ht="20.25" x14ac:dyDescent="0.25">
      <c r="A870" s="7">
        <f>IF(C870="","",SUBTOTAL(3,$C$2:C870))</f>
        <v>867</v>
      </c>
      <c r="B870" s="8" t="s">
        <v>224</v>
      </c>
      <c r="C870" s="9" t="s">
        <v>257</v>
      </c>
      <c r="D870" s="10">
        <v>3</v>
      </c>
      <c r="E870" s="11">
        <v>12</v>
      </c>
      <c r="F870" s="12">
        <v>0</v>
      </c>
      <c r="G870" s="66">
        <f t="shared" si="28"/>
        <v>0.50520833333333337</v>
      </c>
      <c r="H870" s="67" t="str">
        <f t="shared" si="27"/>
        <v>أقل من فدان</v>
      </c>
      <c r="I870" s="68"/>
    </row>
    <row r="871" spans="1:9" ht="20.25" x14ac:dyDescent="0.25">
      <c r="A871" s="7">
        <f>IF(C871="","",SUBTOTAL(3,$C$2:C871))</f>
        <v>868</v>
      </c>
      <c r="B871" s="8" t="s">
        <v>224</v>
      </c>
      <c r="C871" s="9" t="s">
        <v>258</v>
      </c>
      <c r="D871" s="10">
        <v>10</v>
      </c>
      <c r="E871" s="11">
        <v>19</v>
      </c>
      <c r="F871" s="12">
        <v>0</v>
      </c>
      <c r="G871" s="66">
        <f t="shared" si="28"/>
        <v>0.80902777777777779</v>
      </c>
      <c r="H871" s="67" t="str">
        <f t="shared" si="27"/>
        <v>أقل من فدان</v>
      </c>
      <c r="I871" s="68"/>
    </row>
    <row r="872" spans="1:9" ht="20.25" x14ac:dyDescent="0.25">
      <c r="A872" s="7">
        <f>IF(C872="","",SUBTOTAL(3,$C$2:C872))</f>
        <v>869</v>
      </c>
      <c r="B872" s="8" t="s">
        <v>224</v>
      </c>
      <c r="C872" s="9" t="s">
        <v>259</v>
      </c>
      <c r="D872" s="10">
        <v>1</v>
      </c>
      <c r="E872" s="11">
        <v>2</v>
      </c>
      <c r="F872" s="12">
        <v>4</v>
      </c>
      <c r="G872" s="66">
        <f t="shared" si="28"/>
        <v>4.0850694444444438</v>
      </c>
      <c r="H872" s="67" t="str">
        <f t="shared" si="27"/>
        <v>من 3 إلى أقل من 5 فدان</v>
      </c>
      <c r="I872" s="68"/>
    </row>
    <row r="873" spans="1:9" ht="20.25" x14ac:dyDescent="0.25">
      <c r="A873" s="7">
        <f>IF(C873="","",SUBTOTAL(3,$C$2:C873))</f>
        <v>870</v>
      </c>
      <c r="B873" s="8" t="s">
        <v>224</v>
      </c>
      <c r="C873" s="9" t="s">
        <v>260</v>
      </c>
      <c r="D873" s="10">
        <v>13</v>
      </c>
      <c r="E873" s="11">
        <v>23</v>
      </c>
      <c r="F873" s="12">
        <v>0</v>
      </c>
      <c r="G873" s="66">
        <f t="shared" si="28"/>
        <v>0.98090277777777779</v>
      </c>
      <c r="H873" s="67" t="str">
        <f t="shared" si="27"/>
        <v>أقل من فدان</v>
      </c>
      <c r="I873" s="68"/>
    </row>
    <row r="874" spans="1:9" ht="20.25" x14ac:dyDescent="0.25">
      <c r="A874" s="7">
        <f>IF(C874="","",SUBTOTAL(3,$C$2:C874))</f>
        <v>871</v>
      </c>
      <c r="B874" s="8" t="s">
        <v>224</v>
      </c>
      <c r="C874" s="9" t="s">
        <v>261</v>
      </c>
      <c r="D874" s="10">
        <v>20</v>
      </c>
      <c r="E874" s="11">
        <v>15</v>
      </c>
      <c r="F874" s="12">
        <v>1</v>
      </c>
      <c r="G874" s="66">
        <f t="shared" si="28"/>
        <v>1.6597222222222223</v>
      </c>
      <c r="H874" s="67" t="str">
        <f t="shared" si="27"/>
        <v>من 1 إلى أقل من 3 فدان</v>
      </c>
      <c r="I874" s="68"/>
    </row>
    <row r="875" spans="1:9" ht="20.25" x14ac:dyDescent="0.25">
      <c r="A875" s="7">
        <f>IF(C875="","",SUBTOTAL(3,$C$2:C875))</f>
        <v>872</v>
      </c>
      <c r="B875" s="8" t="s">
        <v>224</v>
      </c>
      <c r="C875" s="9" t="s">
        <v>262</v>
      </c>
      <c r="D875" s="10">
        <v>1</v>
      </c>
      <c r="E875" s="11">
        <v>14</v>
      </c>
      <c r="F875" s="12">
        <v>0</v>
      </c>
      <c r="G875" s="66">
        <f t="shared" si="28"/>
        <v>0.58506944444444453</v>
      </c>
      <c r="H875" s="67" t="str">
        <f t="shared" si="27"/>
        <v>أقل من فدان</v>
      </c>
      <c r="I875" s="68"/>
    </row>
    <row r="876" spans="1:9" ht="20.25" x14ac:dyDescent="0.25">
      <c r="A876" s="7">
        <f>IF(C876="","",SUBTOTAL(3,$C$2:C876))</f>
        <v>873</v>
      </c>
      <c r="B876" s="8" t="s">
        <v>224</v>
      </c>
      <c r="C876" s="9" t="s">
        <v>263</v>
      </c>
      <c r="D876" s="10">
        <v>12</v>
      </c>
      <c r="E876" s="11">
        <v>6</v>
      </c>
      <c r="F876" s="12">
        <v>1</v>
      </c>
      <c r="G876" s="66">
        <f t="shared" si="28"/>
        <v>1.2708333333333333</v>
      </c>
      <c r="H876" s="67" t="str">
        <f t="shared" si="27"/>
        <v>من 1 إلى أقل من 3 فدان</v>
      </c>
      <c r="I876" s="68"/>
    </row>
    <row r="877" spans="1:9" ht="20.25" x14ac:dyDescent="0.25">
      <c r="A877" s="7">
        <f>IF(C877="","",SUBTOTAL(3,$C$2:C877))</f>
        <v>874</v>
      </c>
      <c r="B877" s="8" t="s">
        <v>224</v>
      </c>
      <c r="C877" s="9" t="s">
        <v>264</v>
      </c>
      <c r="D877" s="10">
        <v>1</v>
      </c>
      <c r="E877" s="11">
        <v>11</v>
      </c>
      <c r="F877" s="12">
        <v>1</v>
      </c>
      <c r="G877" s="66">
        <f t="shared" si="28"/>
        <v>1.4600694444444444</v>
      </c>
      <c r="H877" s="67" t="str">
        <f t="shared" si="27"/>
        <v>من 1 إلى أقل من 3 فدان</v>
      </c>
      <c r="I877" s="68"/>
    </row>
    <row r="878" spans="1:9" ht="20.25" x14ac:dyDescent="0.25">
      <c r="A878" s="7">
        <f>IF(C878="","",SUBTOTAL(3,$C$2:C878))</f>
        <v>875</v>
      </c>
      <c r="B878" s="8" t="s">
        <v>224</v>
      </c>
      <c r="C878" s="9" t="s">
        <v>265</v>
      </c>
      <c r="D878" s="10">
        <v>5</v>
      </c>
      <c r="E878" s="11">
        <v>15</v>
      </c>
      <c r="F878" s="12">
        <v>0</v>
      </c>
      <c r="G878" s="66">
        <f t="shared" si="28"/>
        <v>0.63368055555555558</v>
      </c>
      <c r="H878" s="67" t="str">
        <f t="shared" si="27"/>
        <v>أقل من فدان</v>
      </c>
      <c r="I878" s="68"/>
    </row>
    <row r="879" spans="1:9" ht="20.25" x14ac:dyDescent="0.25">
      <c r="A879" s="7">
        <f>IF(C879="","",SUBTOTAL(3,$C$2:C879))</f>
        <v>876</v>
      </c>
      <c r="B879" s="8" t="s">
        <v>224</v>
      </c>
      <c r="C879" s="9" t="s">
        <v>266</v>
      </c>
      <c r="D879" s="10">
        <v>0</v>
      </c>
      <c r="E879" s="11">
        <v>10</v>
      </c>
      <c r="F879" s="12">
        <v>0</v>
      </c>
      <c r="G879" s="66">
        <f t="shared" si="28"/>
        <v>0.41666666666666669</v>
      </c>
      <c r="H879" s="67" t="str">
        <f t="shared" si="27"/>
        <v>أقل من فدان</v>
      </c>
      <c r="I879" s="68"/>
    </row>
    <row r="880" spans="1:9" ht="20.25" x14ac:dyDescent="0.25">
      <c r="A880" s="7">
        <f>IF(C880="","",SUBTOTAL(3,$C$2:C880))</f>
        <v>877</v>
      </c>
      <c r="B880" s="8" t="s">
        <v>224</v>
      </c>
      <c r="C880" s="9" t="s">
        <v>267</v>
      </c>
      <c r="D880" s="10">
        <v>19</v>
      </c>
      <c r="E880" s="11">
        <v>7</v>
      </c>
      <c r="F880" s="12">
        <v>0</v>
      </c>
      <c r="G880" s="66">
        <f t="shared" si="28"/>
        <v>0.32465277777777779</v>
      </c>
      <c r="H880" s="67" t="str">
        <f t="shared" si="27"/>
        <v>أقل من فدان</v>
      </c>
      <c r="I880" s="68"/>
    </row>
    <row r="881" spans="1:9" ht="20.25" x14ac:dyDescent="0.25">
      <c r="A881" s="7">
        <f>IF(C881="","",SUBTOTAL(3,$C$2:C881))</f>
        <v>878</v>
      </c>
      <c r="B881" s="8" t="s">
        <v>224</v>
      </c>
      <c r="C881" s="9" t="s">
        <v>268</v>
      </c>
      <c r="D881" s="10">
        <v>23</v>
      </c>
      <c r="E881" s="11">
        <v>7</v>
      </c>
      <c r="F881" s="12">
        <v>1</v>
      </c>
      <c r="G881" s="66">
        <f t="shared" si="28"/>
        <v>1.3315972222222223</v>
      </c>
      <c r="H881" s="67" t="str">
        <f t="shared" si="27"/>
        <v>من 1 إلى أقل من 3 فدان</v>
      </c>
      <c r="I881" s="68"/>
    </row>
    <row r="882" spans="1:9" ht="20.25" x14ac:dyDescent="0.25">
      <c r="A882" s="7">
        <f>IF(C882="","",SUBTOTAL(3,$C$2:C882))</f>
        <v>879</v>
      </c>
      <c r="B882" s="8" t="s">
        <v>224</v>
      </c>
      <c r="C882" s="9" t="s">
        <v>269</v>
      </c>
      <c r="D882" s="10">
        <v>12</v>
      </c>
      <c r="E882" s="11">
        <v>6</v>
      </c>
      <c r="F882" s="12">
        <v>0</v>
      </c>
      <c r="G882" s="66">
        <f t="shared" si="28"/>
        <v>0.27083333333333331</v>
      </c>
      <c r="H882" s="67" t="str">
        <f t="shared" si="27"/>
        <v>أقل من فدان</v>
      </c>
      <c r="I882" s="68"/>
    </row>
    <row r="883" spans="1:9" ht="20.25" x14ac:dyDescent="0.25">
      <c r="A883" s="7">
        <f>IF(C883="","",SUBTOTAL(3,$C$2:C883))</f>
        <v>880</v>
      </c>
      <c r="B883" s="8" t="s">
        <v>224</v>
      </c>
      <c r="C883" s="9" t="s">
        <v>270</v>
      </c>
      <c r="D883" s="10">
        <v>0</v>
      </c>
      <c r="E883" s="11">
        <v>0</v>
      </c>
      <c r="F883" s="12">
        <v>0</v>
      </c>
      <c r="G883" s="66">
        <f t="shared" si="28"/>
        <v>0</v>
      </c>
      <c r="H883" s="67" t="str">
        <f>IF(G883=0,"00",IF(G883="x","x",
IF(G883&lt;1,"أقل من فدان",
IF(G883&lt;3,"من 1 إلى أقل من 3 فدان",
IF(G883&lt;5,"من 3 إلى أقل من 5 فدان",
IF(G883&lt;10,"من 5 إلى أقل من 10 فدان",
IF(G883&lt;20,"من 10 إلى أقل من 20 فدان",
IF(G883&lt;=25,"من 20 إلى 25 فدان","أكثر من 25 فدان"))))))
))</f>
        <v>00</v>
      </c>
      <c r="I883" s="68"/>
    </row>
    <row r="884" spans="1:9" ht="20.25" x14ac:dyDescent="0.25">
      <c r="A884" s="7">
        <f>IF(C884="","",SUBTOTAL(3,$C$2:C884))</f>
        <v>881</v>
      </c>
      <c r="B884" s="8" t="s">
        <v>224</v>
      </c>
      <c r="C884" s="9" t="s">
        <v>271</v>
      </c>
      <c r="D884" s="10">
        <v>2</v>
      </c>
      <c r="E884" s="11">
        <v>12</v>
      </c>
      <c r="F884" s="12">
        <v>4</v>
      </c>
      <c r="G884" s="66">
        <f t="shared" si="28"/>
        <v>4.5034722222222223</v>
      </c>
      <c r="H884" s="67" t="str">
        <f t="shared" ref="H884:H947" si="29">IF(G884=0,"00",IF(G884="x","x",
IF(G884&lt;1,"أقل من فدان",
IF(G884&lt;3,"من 1 إلى أقل من 3 فدان",
IF(G884&lt;5,"من 3 إلى أقل من 5 فدان",
IF(G884&lt;10,"من 5 إلى أقل من 10 فدان",
IF(G884&lt;20,"من 10 إلى أقل من 20 فدان",
IF(G884&lt;=25,"من 20 إلى 25 فدان","أكثر من 25 فدان"))))))
))</f>
        <v>من 3 إلى أقل من 5 فدان</v>
      </c>
      <c r="I884" s="68"/>
    </row>
    <row r="885" spans="1:9" ht="20.25" x14ac:dyDescent="0.25">
      <c r="A885" s="7">
        <f>IF(C885="","",SUBTOTAL(3,$C$2:C885))</f>
        <v>882</v>
      </c>
      <c r="B885" s="8" t="s">
        <v>224</v>
      </c>
      <c r="C885" s="9" t="s">
        <v>272</v>
      </c>
      <c r="D885" s="10">
        <v>9</v>
      </c>
      <c r="E885" s="11">
        <v>20</v>
      </c>
      <c r="F885" s="12">
        <v>0</v>
      </c>
      <c r="G885" s="66">
        <f t="shared" si="28"/>
        <v>0.84895833333333337</v>
      </c>
      <c r="H885" s="67" t="str">
        <f t="shared" si="29"/>
        <v>أقل من فدان</v>
      </c>
      <c r="I885" s="68"/>
    </row>
    <row r="886" spans="1:9" ht="20.25" x14ac:dyDescent="0.25">
      <c r="A886" s="7">
        <f>IF(C886="","",SUBTOTAL(3,$C$2:C886))</f>
        <v>883</v>
      </c>
      <c r="B886" s="8" t="s">
        <v>224</v>
      </c>
      <c r="C886" s="9" t="s">
        <v>273</v>
      </c>
      <c r="D886" s="10">
        <v>21</v>
      </c>
      <c r="E886" s="11">
        <v>18</v>
      </c>
      <c r="F886" s="12">
        <v>2</v>
      </c>
      <c r="G886" s="66">
        <f t="shared" si="28"/>
        <v>2.7864583333333335</v>
      </c>
      <c r="H886" s="67" t="str">
        <f t="shared" si="29"/>
        <v>من 1 إلى أقل من 3 فدان</v>
      </c>
      <c r="I886" s="68"/>
    </row>
    <row r="887" spans="1:9" ht="20.25" x14ac:dyDescent="0.25">
      <c r="A887" s="7">
        <f>IF(C887="","",SUBTOTAL(3,$C$2:C887))</f>
        <v>884</v>
      </c>
      <c r="B887" s="8" t="s">
        <v>224</v>
      </c>
      <c r="C887" s="9" t="s">
        <v>274</v>
      </c>
      <c r="D887" s="10">
        <v>8</v>
      </c>
      <c r="E887" s="11">
        <v>15</v>
      </c>
      <c r="F887" s="12">
        <v>1</v>
      </c>
      <c r="G887" s="66">
        <f t="shared" si="28"/>
        <v>1.6388888888888888</v>
      </c>
      <c r="H887" s="67" t="str">
        <f t="shared" si="29"/>
        <v>من 1 إلى أقل من 3 فدان</v>
      </c>
      <c r="I887" s="68"/>
    </row>
    <row r="888" spans="1:9" ht="20.25" x14ac:dyDescent="0.25">
      <c r="A888" s="7">
        <f>IF(C888="","",SUBTOTAL(3,$C$2:C888))</f>
        <v>885</v>
      </c>
      <c r="B888" s="8" t="s">
        <v>224</v>
      </c>
      <c r="C888" s="9" t="s">
        <v>275</v>
      </c>
      <c r="D888" s="10">
        <v>1</v>
      </c>
      <c r="E888" s="11">
        <v>17</v>
      </c>
      <c r="F888" s="12">
        <v>0</v>
      </c>
      <c r="G888" s="66">
        <f t="shared" si="28"/>
        <v>0.71006944444444453</v>
      </c>
      <c r="H888" s="67" t="str">
        <f t="shared" si="29"/>
        <v>أقل من فدان</v>
      </c>
      <c r="I888" s="68"/>
    </row>
    <row r="889" spans="1:9" ht="20.25" x14ac:dyDescent="0.25">
      <c r="A889" s="7">
        <f>IF(C889="","",SUBTOTAL(3,$C$2:C889))</f>
        <v>886</v>
      </c>
      <c r="B889" s="8" t="s">
        <v>224</v>
      </c>
      <c r="C889" s="9" t="s">
        <v>276</v>
      </c>
      <c r="D889" s="10">
        <v>22</v>
      </c>
      <c r="E889" s="11">
        <v>13</v>
      </c>
      <c r="F889" s="12">
        <v>1</v>
      </c>
      <c r="G889" s="66">
        <f t="shared" si="28"/>
        <v>1.5798611111111109</v>
      </c>
      <c r="H889" s="67" t="str">
        <f t="shared" si="29"/>
        <v>من 1 إلى أقل من 3 فدان</v>
      </c>
      <c r="I889" s="68"/>
    </row>
    <row r="890" spans="1:9" ht="20.25" x14ac:dyDescent="0.25">
      <c r="A890" s="7">
        <f>IF(C890="","",SUBTOTAL(3,$C$2:C890))</f>
        <v>887</v>
      </c>
      <c r="B890" s="8" t="s">
        <v>224</v>
      </c>
      <c r="C890" s="9" t="s">
        <v>277</v>
      </c>
      <c r="D890" s="10">
        <v>6</v>
      </c>
      <c r="E890" s="11">
        <v>17</v>
      </c>
      <c r="F890" s="12">
        <v>0</v>
      </c>
      <c r="G890" s="66">
        <f t="shared" si="28"/>
        <v>0.71875</v>
      </c>
      <c r="H890" s="67" t="str">
        <f t="shared" si="29"/>
        <v>أقل من فدان</v>
      </c>
      <c r="I890" s="68"/>
    </row>
    <row r="891" spans="1:9" ht="20.25" x14ac:dyDescent="0.25">
      <c r="A891" s="7">
        <f>IF(C891="","",SUBTOTAL(3,$C$2:C891))</f>
        <v>888</v>
      </c>
      <c r="B891" s="8" t="s">
        <v>224</v>
      </c>
      <c r="C891" s="9" t="s">
        <v>278</v>
      </c>
      <c r="D891" s="10">
        <v>6</v>
      </c>
      <c r="E891" s="11">
        <v>12</v>
      </c>
      <c r="F891" s="12">
        <v>1</v>
      </c>
      <c r="G891" s="66">
        <f t="shared" si="28"/>
        <v>1.5104166666666667</v>
      </c>
      <c r="H891" s="67" t="str">
        <f t="shared" si="29"/>
        <v>من 1 إلى أقل من 3 فدان</v>
      </c>
      <c r="I891" s="68"/>
    </row>
    <row r="892" spans="1:9" ht="20.25" x14ac:dyDescent="0.25">
      <c r="A892" s="7">
        <f>IF(C892="","",SUBTOTAL(3,$C$2:C892))</f>
        <v>889</v>
      </c>
      <c r="B892" s="8" t="s">
        <v>224</v>
      </c>
      <c r="C892" s="9" t="s">
        <v>279</v>
      </c>
      <c r="D892" s="10">
        <v>10</v>
      </c>
      <c r="E892" s="11">
        <v>1</v>
      </c>
      <c r="F892" s="12">
        <v>2</v>
      </c>
      <c r="G892" s="66">
        <f t="shared" si="28"/>
        <v>2.0590277777777777</v>
      </c>
      <c r="H892" s="67" t="str">
        <f t="shared" si="29"/>
        <v>من 1 إلى أقل من 3 فدان</v>
      </c>
      <c r="I892" s="68"/>
    </row>
    <row r="893" spans="1:9" ht="20.25" x14ac:dyDescent="0.25">
      <c r="A893" s="7">
        <f>IF(C893="","",SUBTOTAL(3,$C$2:C893))</f>
        <v>890</v>
      </c>
      <c r="B893" s="8" t="s">
        <v>224</v>
      </c>
      <c r="C893" s="9" t="s">
        <v>280</v>
      </c>
      <c r="D893" s="10">
        <v>7</v>
      </c>
      <c r="E893" s="11">
        <v>14</v>
      </c>
      <c r="F893" s="12">
        <v>1</v>
      </c>
      <c r="G893" s="66">
        <f t="shared" si="28"/>
        <v>1.5954861111111112</v>
      </c>
      <c r="H893" s="67" t="str">
        <f t="shared" si="29"/>
        <v>من 1 إلى أقل من 3 فدان</v>
      </c>
      <c r="I893" s="68"/>
    </row>
    <row r="894" spans="1:9" ht="20.25" x14ac:dyDescent="0.25">
      <c r="A894" s="7">
        <f>IF(C894="","",SUBTOTAL(3,$C$2:C894))</f>
        <v>891</v>
      </c>
      <c r="B894" s="8" t="s">
        <v>224</v>
      </c>
      <c r="C894" s="9" t="s">
        <v>281</v>
      </c>
      <c r="D894" s="10">
        <v>7</v>
      </c>
      <c r="E894" s="11">
        <v>14</v>
      </c>
      <c r="F894" s="12">
        <v>0</v>
      </c>
      <c r="G894" s="66">
        <f t="shared" si="28"/>
        <v>0.59548611111111116</v>
      </c>
      <c r="H894" s="67" t="str">
        <f t="shared" si="29"/>
        <v>أقل من فدان</v>
      </c>
      <c r="I894" s="68"/>
    </row>
    <row r="895" spans="1:9" ht="20.25" x14ac:dyDescent="0.25">
      <c r="A895" s="7">
        <f>IF(C895="","",SUBTOTAL(3,$C$2:C895))</f>
        <v>892</v>
      </c>
      <c r="B895" s="8" t="s">
        <v>224</v>
      </c>
      <c r="C895" s="9" t="s">
        <v>282</v>
      </c>
      <c r="D895" s="10">
        <v>8</v>
      </c>
      <c r="E895" s="11">
        <v>1</v>
      </c>
      <c r="F895" s="12">
        <v>2</v>
      </c>
      <c r="G895" s="66">
        <f t="shared" si="28"/>
        <v>2.0555555555555554</v>
      </c>
      <c r="H895" s="67" t="str">
        <f t="shared" si="29"/>
        <v>من 1 إلى أقل من 3 فدان</v>
      </c>
      <c r="I895" s="68"/>
    </row>
    <row r="896" spans="1:9" ht="20.25" x14ac:dyDescent="0.25">
      <c r="A896" s="7">
        <f>IF(C896="","",SUBTOTAL(3,$C$2:C896))</f>
        <v>893</v>
      </c>
      <c r="B896" s="8" t="s">
        <v>224</v>
      </c>
      <c r="C896" s="9" t="s">
        <v>283</v>
      </c>
      <c r="D896" s="10">
        <v>9</v>
      </c>
      <c r="E896" s="11">
        <v>17</v>
      </c>
      <c r="F896" s="12">
        <v>4</v>
      </c>
      <c r="G896" s="66">
        <f t="shared" si="28"/>
        <v>4.723958333333333</v>
      </c>
      <c r="H896" s="67" t="str">
        <f t="shared" si="29"/>
        <v>من 3 إلى أقل من 5 فدان</v>
      </c>
      <c r="I896" s="68"/>
    </row>
    <row r="897" spans="1:9" ht="20.25" x14ac:dyDescent="0.25">
      <c r="A897" s="7">
        <f>IF(C897="","",SUBTOTAL(3,$C$2:C897))</f>
        <v>894</v>
      </c>
      <c r="B897" s="8" t="s">
        <v>224</v>
      </c>
      <c r="C897" s="9" t="s">
        <v>284</v>
      </c>
      <c r="D897" s="10">
        <v>6</v>
      </c>
      <c r="E897" s="11">
        <v>11</v>
      </c>
      <c r="F897" s="12">
        <v>0</v>
      </c>
      <c r="G897" s="66">
        <f t="shared" si="28"/>
        <v>0.46875</v>
      </c>
      <c r="H897" s="67" t="str">
        <f t="shared" si="29"/>
        <v>أقل من فدان</v>
      </c>
      <c r="I897" s="68"/>
    </row>
    <row r="898" spans="1:9" ht="20.25" x14ac:dyDescent="0.25">
      <c r="A898" s="7">
        <f>IF(C898="","",SUBTOTAL(3,$C$2:C898))</f>
        <v>895</v>
      </c>
      <c r="B898" s="8" t="s">
        <v>224</v>
      </c>
      <c r="C898" s="9" t="s">
        <v>285</v>
      </c>
      <c r="D898" s="10">
        <v>23</v>
      </c>
      <c r="E898" s="11">
        <v>8</v>
      </c>
      <c r="F898" s="12">
        <v>1</v>
      </c>
      <c r="G898" s="66">
        <f t="shared" si="28"/>
        <v>1.3732638888888888</v>
      </c>
      <c r="H898" s="67" t="str">
        <f t="shared" si="29"/>
        <v>من 1 إلى أقل من 3 فدان</v>
      </c>
      <c r="I898" s="68"/>
    </row>
    <row r="899" spans="1:9" ht="20.25" x14ac:dyDescent="0.25">
      <c r="A899" s="7">
        <f>IF(C899="","",SUBTOTAL(3,$C$2:C899))</f>
        <v>896</v>
      </c>
      <c r="B899" s="8" t="s">
        <v>224</v>
      </c>
      <c r="C899" s="9" t="s">
        <v>286</v>
      </c>
      <c r="D899" s="10">
        <v>19</v>
      </c>
      <c r="E899" s="11">
        <v>5</v>
      </c>
      <c r="F899" s="12">
        <v>0</v>
      </c>
      <c r="G899" s="66">
        <f t="shared" ref="G899:G962" si="30">IF(AND(ISNUMBER(D899), ISNUMBER(E899), ISNUMBER(F899)), F899 + E899/24 + D899/576, "x")</f>
        <v>0.24131944444444445</v>
      </c>
      <c r="H899" s="67" t="str">
        <f t="shared" si="29"/>
        <v>أقل من فدان</v>
      </c>
      <c r="I899" s="68"/>
    </row>
    <row r="900" spans="1:9" ht="20.25" x14ac:dyDescent="0.25">
      <c r="A900" s="7">
        <f>IF(C900="","",SUBTOTAL(3,$C$2:C900))</f>
        <v>897</v>
      </c>
      <c r="B900" s="8" t="s">
        <v>224</v>
      </c>
      <c r="C900" s="9" t="s">
        <v>287</v>
      </c>
      <c r="D900" s="10">
        <v>3</v>
      </c>
      <c r="E900" s="11">
        <v>19</v>
      </c>
      <c r="F900" s="12">
        <v>2</v>
      </c>
      <c r="G900" s="66">
        <f t="shared" si="30"/>
        <v>2.796875</v>
      </c>
      <c r="H900" s="67" t="str">
        <f t="shared" si="29"/>
        <v>من 1 إلى أقل من 3 فدان</v>
      </c>
      <c r="I900" s="68"/>
    </row>
    <row r="901" spans="1:9" ht="20.25" x14ac:dyDescent="0.25">
      <c r="A901" s="7">
        <f>IF(C901="","",SUBTOTAL(3,$C$2:C901))</f>
        <v>898</v>
      </c>
      <c r="B901" s="8" t="s">
        <v>224</v>
      </c>
      <c r="C901" s="9" t="s">
        <v>288</v>
      </c>
      <c r="D901" s="10">
        <v>2</v>
      </c>
      <c r="E901" s="11">
        <v>11</v>
      </c>
      <c r="F901" s="12">
        <v>1</v>
      </c>
      <c r="G901" s="66">
        <f t="shared" si="30"/>
        <v>1.4618055555555556</v>
      </c>
      <c r="H901" s="67" t="str">
        <f t="shared" si="29"/>
        <v>من 1 إلى أقل من 3 فدان</v>
      </c>
      <c r="I901" s="68"/>
    </row>
    <row r="902" spans="1:9" ht="20.25" x14ac:dyDescent="0.25">
      <c r="A902" s="7">
        <f>IF(C902="","",SUBTOTAL(3,$C$2:C902))</f>
        <v>899</v>
      </c>
      <c r="B902" s="8" t="s">
        <v>224</v>
      </c>
      <c r="C902" s="9" t="s">
        <v>289</v>
      </c>
      <c r="D902" s="10">
        <v>0</v>
      </c>
      <c r="E902" s="11">
        <v>5</v>
      </c>
      <c r="F902" s="12">
        <v>0</v>
      </c>
      <c r="G902" s="66">
        <f t="shared" si="30"/>
        <v>0.20833333333333334</v>
      </c>
      <c r="H902" s="67" t="str">
        <f t="shared" si="29"/>
        <v>أقل من فدان</v>
      </c>
      <c r="I902" s="68"/>
    </row>
    <row r="903" spans="1:9" ht="20.25" x14ac:dyDescent="0.25">
      <c r="A903" s="7">
        <f>IF(C903="","",SUBTOTAL(3,$C$2:C903))</f>
        <v>900</v>
      </c>
      <c r="B903" s="8" t="s">
        <v>224</v>
      </c>
      <c r="C903" s="9" t="s">
        <v>290</v>
      </c>
      <c r="D903" s="10">
        <v>4</v>
      </c>
      <c r="E903" s="11">
        <v>10</v>
      </c>
      <c r="F903" s="12">
        <v>1</v>
      </c>
      <c r="G903" s="66">
        <f t="shared" si="30"/>
        <v>1.4236111111111112</v>
      </c>
      <c r="H903" s="67" t="str">
        <f t="shared" si="29"/>
        <v>من 1 إلى أقل من 3 فدان</v>
      </c>
      <c r="I903" s="68"/>
    </row>
    <row r="904" spans="1:9" ht="20.25" x14ac:dyDescent="0.25">
      <c r="A904" s="7">
        <f>IF(C904="","",SUBTOTAL(3,$C$2:C904))</f>
        <v>901</v>
      </c>
      <c r="B904" s="8" t="s">
        <v>224</v>
      </c>
      <c r="C904" s="9" t="s">
        <v>291</v>
      </c>
      <c r="D904" s="10">
        <v>22</v>
      </c>
      <c r="E904" s="11">
        <v>14</v>
      </c>
      <c r="F904" s="12">
        <v>1</v>
      </c>
      <c r="G904" s="66">
        <f t="shared" si="30"/>
        <v>1.6215277777777779</v>
      </c>
      <c r="H904" s="67" t="str">
        <f t="shared" si="29"/>
        <v>من 1 إلى أقل من 3 فدان</v>
      </c>
      <c r="I904" s="68"/>
    </row>
    <row r="905" spans="1:9" ht="20.25" x14ac:dyDescent="0.25">
      <c r="A905" s="7">
        <f>IF(C905="","",SUBTOTAL(3,$C$2:C905))</f>
        <v>902</v>
      </c>
      <c r="B905" s="8" t="s">
        <v>224</v>
      </c>
      <c r="C905" s="9" t="s">
        <v>292</v>
      </c>
      <c r="D905" s="10">
        <v>22</v>
      </c>
      <c r="E905" s="11">
        <v>22</v>
      </c>
      <c r="F905" s="12">
        <v>0</v>
      </c>
      <c r="G905" s="66">
        <f t="shared" si="30"/>
        <v>0.95486111111111105</v>
      </c>
      <c r="H905" s="67" t="str">
        <f t="shared" si="29"/>
        <v>أقل من فدان</v>
      </c>
      <c r="I905" s="68"/>
    </row>
    <row r="906" spans="1:9" ht="20.25" x14ac:dyDescent="0.25">
      <c r="A906" s="7">
        <f>IF(C906="","",SUBTOTAL(3,$C$2:C906))</f>
        <v>903</v>
      </c>
      <c r="B906" s="8" t="s">
        <v>224</v>
      </c>
      <c r="C906" s="9" t="s">
        <v>293</v>
      </c>
      <c r="D906" s="10">
        <v>3</v>
      </c>
      <c r="E906" s="11">
        <v>17</v>
      </c>
      <c r="F906" s="12">
        <v>0</v>
      </c>
      <c r="G906" s="66">
        <f t="shared" si="30"/>
        <v>0.71354166666666674</v>
      </c>
      <c r="H906" s="67" t="str">
        <f t="shared" si="29"/>
        <v>أقل من فدان</v>
      </c>
      <c r="I906" s="68"/>
    </row>
    <row r="907" spans="1:9" ht="20.25" x14ac:dyDescent="0.25">
      <c r="A907" s="7">
        <f>IF(C907="","",SUBTOTAL(3,$C$2:C907))</f>
        <v>904</v>
      </c>
      <c r="B907" s="8" t="s">
        <v>224</v>
      </c>
      <c r="C907" s="9" t="s">
        <v>294</v>
      </c>
      <c r="D907" s="10">
        <v>1</v>
      </c>
      <c r="E907" s="11">
        <v>17</v>
      </c>
      <c r="F907" s="12">
        <v>1</v>
      </c>
      <c r="G907" s="66">
        <f t="shared" si="30"/>
        <v>1.7100694444444446</v>
      </c>
      <c r="H907" s="67" t="str">
        <f t="shared" si="29"/>
        <v>من 1 إلى أقل من 3 فدان</v>
      </c>
      <c r="I907" s="68"/>
    </row>
    <row r="908" spans="1:9" ht="20.25" x14ac:dyDescent="0.25">
      <c r="A908" s="7">
        <f>IF(C908="","",SUBTOTAL(3,$C$2:C908))</f>
        <v>905</v>
      </c>
      <c r="B908" s="8" t="s">
        <v>224</v>
      </c>
      <c r="C908" s="9" t="s">
        <v>295</v>
      </c>
      <c r="D908" s="10">
        <v>10</v>
      </c>
      <c r="E908" s="11">
        <v>9</v>
      </c>
      <c r="F908" s="12">
        <v>1</v>
      </c>
      <c r="G908" s="66">
        <f t="shared" si="30"/>
        <v>1.3923611111111112</v>
      </c>
      <c r="H908" s="67" t="str">
        <f t="shared" si="29"/>
        <v>من 1 إلى أقل من 3 فدان</v>
      </c>
      <c r="I908" s="68"/>
    </row>
    <row r="909" spans="1:9" ht="20.25" x14ac:dyDescent="0.25">
      <c r="A909" s="7">
        <f>IF(C909="","",SUBTOTAL(3,$C$2:C909))</f>
        <v>906</v>
      </c>
      <c r="B909" s="8" t="s">
        <v>224</v>
      </c>
      <c r="C909" s="9" t="s">
        <v>296</v>
      </c>
      <c r="D909" s="10">
        <v>3</v>
      </c>
      <c r="E909" s="11">
        <v>5</v>
      </c>
      <c r="F909" s="12">
        <v>5</v>
      </c>
      <c r="G909" s="66">
        <f t="shared" si="30"/>
        <v>5.2135416666666661</v>
      </c>
      <c r="H909" s="67" t="str">
        <f t="shared" si="29"/>
        <v>من 5 إلى أقل من 10 فدان</v>
      </c>
      <c r="I909" s="68"/>
    </row>
    <row r="910" spans="1:9" ht="20.25" x14ac:dyDescent="0.25">
      <c r="A910" s="7">
        <f>IF(C910="","",SUBTOTAL(3,$C$2:C910))</f>
        <v>907</v>
      </c>
      <c r="B910" s="8" t="s">
        <v>224</v>
      </c>
      <c r="C910" s="9" t="s">
        <v>297</v>
      </c>
      <c r="D910" s="10">
        <v>20</v>
      </c>
      <c r="E910" s="11">
        <v>13</v>
      </c>
      <c r="F910" s="12">
        <v>2</v>
      </c>
      <c r="G910" s="66">
        <f t="shared" si="30"/>
        <v>2.5763888888888888</v>
      </c>
      <c r="H910" s="67" t="str">
        <f t="shared" si="29"/>
        <v>من 1 إلى أقل من 3 فدان</v>
      </c>
      <c r="I910" s="68"/>
    </row>
    <row r="911" spans="1:9" ht="20.25" x14ac:dyDescent="0.25">
      <c r="A911" s="7">
        <f>IF(C911="","",SUBTOTAL(3,$C$2:C911))</f>
        <v>908</v>
      </c>
      <c r="B911" s="8" t="s">
        <v>224</v>
      </c>
      <c r="C911" s="9" t="s">
        <v>298</v>
      </c>
      <c r="D911" s="10">
        <v>22</v>
      </c>
      <c r="E911" s="11">
        <v>22</v>
      </c>
      <c r="F911" s="12">
        <v>0</v>
      </c>
      <c r="G911" s="66">
        <f t="shared" si="30"/>
        <v>0.95486111111111105</v>
      </c>
      <c r="H911" s="67" t="str">
        <f t="shared" si="29"/>
        <v>أقل من فدان</v>
      </c>
      <c r="I911" s="68"/>
    </row>
    <row r="912" spans="1:9" ht="20.25" x14ac:dyDescent="0.25">
      <c r="A912" s="7">
        <f>IF(C912="","",SUBTOTAL(3,$C$2:C912))</f>
        <v>909</v>
      </c>
      <c r="B912" s="8" t="s">
        <v>224</v>
      </c>
      <c r="C912" s="9" t="s">
        <v>299</v>
      </c>
      <c r="D912" s="10">
        <v>0</v>
      </c>
      <c r="E912" s="11">
        <v>0</v>
      </c>
      <c r="F912" s="12">
        <v>1</v>
      </c>
      <c r="G912" s="66">
        <f t="shared" si="30"/>
        <v>1</v>
      </c>
      <c r="H912" s="67" t="str">
        <f t="shared" si="29"/>
        <v>من 1 إلى أقل من 3 فدان</v>
      </c>
      <c r="I912" s="68"/>
    </row>
    <row r="913" spans="1:9" ht="20.25" x14ac:dyDescent="0.25">
      <c r="A913" s="7">
        <f>IF(C913="","",SUBTOTAL(3,$C$2:C913))</f>
        <v>910</v>
      </c>
      <c r="B913" s="8" t="s">
        <v>224</v>
      </c>
      <c r="C913" s="9" t="s">
        <v>300</v>
      </c>
      <c r="D913" s="10">
        <v>5</v>
      </c>
      <c r="E913" s="11">
        <v>22</v>
      </c>
      <c r="F913" s="12">
        <v>0</v>
      </c>
      <c r="G913" s="66">
        <f t="shared" si="30"/>
        <v>0.92534722222222221</v>
      </c>
      <c r="H913" s="67" t="str">
        <f t="shared" si="29"/>
        <v>أقل من فدان</v>
      </c>
      <c r="I913" s="68"/>
    </row>
    <row r="914" spans="1:9" ht="20.25" x14ac:dyDescent="0.25">
      <c r="A914" s="7">
        <f>IF(C914="","",SUBTOTAL(3,$C$2:C914))</f>
        <v>911</v>
      </c>
      <c r="B914" s="8" t="s">
        <v>224</v>
      </c>
      <c r="C914" s="9" t="s">
        <v>301</v>
      </c>
      <c r="D914" s="10">
        <v>9</v>
      </c>
      <c r="E914" s="11">
        <v>5</v>
      </c>
      <c r="F914" s="12">
        <v>0</v>
      </c>
      <c r="G914" s="66">
        <f t="shared" si="30"/>
        <v>0.22395833333333334</v>
      </c>
      <c r="H914" s="67" t="str">
        <f t="shared" si="29"/>
        <v>أقل من فدان</v>
      </c>
      <c r="I914" s="68"/>
    </row>
    <row r="915" spans="1:9" ht="20.25" x14ac:dyDescent="0.25">
      <c r="A915" s="7">
        <f>IF(C915="","",SUBTOTAL(3,$C$2:C915))</f>
        <v>912</v>
      </c>
      <c r="B915" s="8" t="s">
        <v>224</v>
      </c>
      <c r="C915" s="9" t="s">
        <v>302</v>
      </c>
      <c r="D915" s="10">
        <v>16</v>
      </c>
      <c r="E915" s="11">
        <v>17</v>
      </c>
      <c r="F915" s="12">
        <v>0</v>
      </c>
      <c r="G915" s="66">
        <f t="shared" si="30"/>
        <v>0.73611111111111116</v>
      </c>
      <c r="H915" s="67" t="str">
        <f t="shared" si="29"/>
        <v>أقل من فدان</v>
      </c>
      <c r="I915" s="68"/>
    </row>
    <row r="916" spans="1:9" ht="20.25" x14ac:dyDescent="0.25">
      <c r="A916" s="7">
        <f>IF(C916="","",SUBTOTAL(3,$C$2:C916))</f>
        <v>913</v>
      </c>
      <c r="B916" s="8" t="s">
        <v>224</v>
      </c>
      <c r="C916" s="9" t="s">
        <v>303</v>
      </c>
      <c r="D916" s="10">
        <v>19</v>
      </c>
      <c r="E916" s="11">
        <v>8</v>
      </c>
      <c r="F916" s="12">
        <v>0</v>
      </c>
      <c r="G916" s="66">
        <f t="shared" si="30"/>
        <v>0.36631944444444442</v>
      </c>
      <c r="H916" s="67" t="str">
        <f t="shared" si="29"/>
        <v>أقل من فدان</v>
      </c>
      <c r="I916" s="68"/>
    </row>
    <row r="917" spans="1:9" ht="20.25" x14ac:dyDescent="0.25">
      <c r="A917" s="7">
        <f>IF(C917="","",SUBTOTAL(3,$C$2:C917))</f>
        <v>914</v>
      </c>
      <c r="B917" s="8" t="s">
        <v>224</v>
      </c>
      <c r="C917" s="9" t="s">
        <v>304</v>
      </c>
      <c r="D917" s="10">
        <v>15</v>
      </c>
      <c r="E917" s="11">
        <v>11</v>
      </c>
      <c r="F917" s="12">
        <v>0</v>
      </c>
      <c r="G917" s="66">
        <f t="shared" si="30"/>
        <v>0.484375</v>
      </c>
      <c r="H917" s="67" t="str">
        <f t="shared" si="29"/>
        <v>أقل من فدان</v>
      </c>
      <c r="I917" s="68"/>
    </row>
    <row r="918" spans="1:9" ht="20.25" x14ac:dyDescent="0.25">
      <c r="A918" s="7">
        <f>IF(C918="","",SUBTOTAL(3,$C$2:C918))</f>
        <v>915</v>
      </c>
      <c r="B918" s="8" t="s">
        <v>224</v>
      </c>
      <c r="C918" s="9" t="s">
        <v>305</v>
      </c>
      <c r="D918" s="10">
        <v>0</v>
      </c>
      <c r="E918" s="11">
        <v>4</v>
      </c>
      <c r="F918" s="12">
        <v>0</v>
      </c>
      <c r="G918" s="66">
        <f t="shared" si="30"/>
        <v>0.16666666666666666</v>
      </c>
      <c r="H918" s="67" t="str">
        <f t="shared" si="29"/>
        <v>أقل من فدان</v>
      </c>
      <c r="I918" s="68"/>
    </row>
    <row r="919" spans="1:9" ht="20.25" x14ac:dyDescent="0.25">
      <c r="A919" s="7" t="str">
        <f>IF(C919="","",SUBTOTAL(3,$C$2:C919))</f>
        <v/>
      </c>
      <c r="B919" s="8"/>
      <c r="C919" s="9"/>
      <c r="D919" s="10"/>
      <c r="E919" s="11"/>
      <c r="F919" s="12"/>
      <c r="G919" s="66" t="str">
        <f t="shared" si="30"/>
        <v>x</v>
      </c>
      <c r="H919" s="67" t="str">
        <f t="shared" si="29"/>
        <v>x</v>
      </c>
      <c r="I919" s="68"/>
    </row>
    <row r="920" spans="1:9" ht="20.25" x14ac:dyDescent="0.25">
      <c r="A920" s="7" t="str">
        <f>IF(C920="","",SUBTOTAL(3,$C$2:C920))</f>
        <v/>
      </c>
      <c r="B920" s="8"/>
      <c r="C920" s="9"/>
      <c r="D920" s="10"/>
      <c r="E920" s="11"/>
      <c r="F920" s="12"/>
      <c r="G920" s="66" t="str">
        <f t="shared" si="30"/>
        <v>x</v>
      </c>
      <c r="H920" s="67" t="str">
        <f t="shared" si="29"/>
        <v>x</v>
      </c>
      <c r="I920" s="68"/>
    </row>
    <row r="921" spans="1:9" ht="20.25" x14ac:dyDescent="0.25">
      <c r="A921" s="7" t="str">
        <f>IF(C921="","",SUBTOTAL(3,$C$2:C921))</f>
        <v/>
      </c>
      <c r="B921" s="8"/>
      <c r="C921" s="9"/>
      <c r="D921" s="10"/>
      <c r="E921" s="11"/>
      <c r="F921" s="12"/>
      <c r="G921" s="66" t="str">
        <f t="shared" si="30"/>
        <v>x</v>
      </c>
      <c r="H921" s="67" t="str">
        <f t="shared" si="29"/>
        <v>x</v>
      </c>
      <c r="I921" s="68"/>
    </row>
    <row r="922" spans="1:9" ht="20.25" x14ac:dyDescent="0.25">
      <c r="A922" s="7" t="str">
        <f>IF(C922="","",SUBTOTAL(3,$C$2:C922))</f>
        <v/>
      </c>
      <c r="B922" s="8"/>
      <c r="C922" s="9"/>
      <c r="D922" s="10"/>
      <c r="E922" s="11"/>
      <c r="F922" s="12"/>
      <c r="G922" s="66" t="str">
        <f t="shared" si="30"/>
        <v>x</v>
      </c>
      <c r="H922" s="67" t="str">
        <f t="shared" si="29"/>
        <v>x</v>
      </c>
      <c r="I922" s="68"/>
    </row>
    <row r="923" spans="1:9" ht="20.25" x14ac:dyDescent="0.25">
      <c r="A923" s="7" t="str">
        <f>IF(C923="","",SUBTOTAL(3,$C$2:C923))</f>
        <v/>
      </c>
      <c r="B923" s="8"/>
      <c r="C923" s="9"/>
      <c r="D923" s="10"/>
      <c r="E923" s="11"/>
      <c r="F923" s="12"/>
      <c r="G923" s="66" t="str">
        <f t="shared" si="30"/>
        <v>x</v>
      </c>
      <c r="H923" s="67" t="str">
        <f t="shared" si="29"/>
        <v>x</v>
      </c>
      <c r="I923" s="68"/>
    </row>
    <row r="924" spans="1:9" ht="20.25" x14ac:dyDescent="0.25">
      <c r="A924" s="7" t="str">
        <f>IF(C924="","",SUBTOTAL(3,$C$2:C924))</f>
        <v/>
      </c>
      <c r="B924" s="8"/>
      <c r="C924" s="9"/>
      <c r="D924" s="10"/>
      <c r="E924" s="11"/>
      <c r="F924" s="12"/>
      <c r="G924" s="66" t="str">
        <f t="shared" si="30"/>
        <v>x</v>
      </c>
      <c r="H924" s="67" t="str">
        <f t="shared" si="29"/>
        <v>x</v>
      </c>
      <c r="I924" s="68"/>
    </row>
    <row r="925" spans="1:9" ht="20.25" x14ac:dyDescent="0.25">
      <c r="A925" s="7" t="str">
        <f>IF(C925="","",SUBTOTAL(3,$C$2:C925))</f>
        <v/>
      </c>
      <c r="B925" s="8"/>
      <c r="C925" s="9"/>
      <c r="D925" s="10"/>
      <c r="E925" s="11"/>
      <c r="F925" s="12"/>
      <c r="G925" s="66" t="str">
        <f t="shared" si="30"/>
        <v>x</v>
      </c>
      <c r="H925" s="67" t="str">
        <f t="shared" si="29"/>
        <v>x</v>
      </c>
      <c r="I925" s="68"/>
    </row>
    <row r="926" spans="1:9" ht="20.25" x14ac:dyDescent="0.25">
      <c r="A926" s="7" t="str">
        <f>IF(C926="","",SUBTOTAL(3,$C$2:C926))</f>
        <v/>
      </c>
      <c r="B926" s="8"/>
      <c r="C926" s="9"/>
      <c r="D926" s="10"/>
      <c r="E926" s="11"/>
      <c r="F926" s="12"/>
      <c r="G926" s="66" t="str">
        <f t="shared" si="30"/>
        <v>x</v>
      </c>
      <c r="H926" s="67" t="str">
        <f t="shared" si="29"/>
        <v>x</v>
      </c>
      <c r="I926" s="68"/>
    </row>
    <row r="927" spans="1:9" ht="20.25" x14ac:dyDescent="0.25">
      <c r="A927" s="7" t="str">
        <f>IF(C927="","",SUBTOTAL(3,$C$2:C927))</f>
        <v/>
      </c>
      <c r="B927" s="8"/>
      <c r="C927" s="9"/>
      <c r="D927" s="10"/>
      <c r="E927" s="11"/>
      <c r="F927" s="12"/>
      <c r="G927" s="66" t="str">
        <f t="shared" si="30"/>
        <v>x</v>
      </c>
      <c r="H927" s="67" t="str">
        <f t="shared" si="29"/>
        <v>x</v>
      </c>
      <c r="I927" s="68"/>
    </row>
    <row r="928" spans="1:9" ht="20.25" x14ac:dyDescent="0.25">
      <c r="A928" s="7" t="str">
        <f>IF(C928="","",SUBTOTAL(3,$C$2:C928))</f>
        <v/>
      </c>
      <c r="B928" s="8"/>
      <c r="C928" s="9"/>
      <c r="D928" s="10"/>
      <c r="E928" s="11"/>
      <c r="F928" s="12"/>
      <c r="G928" s="66" t="str">
        <f t="shared" si="30"/>
        <v>x</v>
      </c>
      <c r="H928" s="67" t="str">
        <f t="shared" si="29"/>
        <v>x</v>
      </c>
      <c r="I928" s="68"/>
    </row>
    <row r="929" spans="1:9" ht="20.25" x14ac:dyDescent="0.25">
      <c r="A929" s="7" t="str">
        <f>IF(C929="","",SUBTOTAL(3,$C$2:C929))</f>
        <v/>
      </c>
      <c r="B929" s="8"/>
      <c r="C929" s="9"/>
      <c r="D929" s="10"/>
      <c r="E929" s="11"/>
      <c r="F929" s="12"/>
      <c r="G929" s="66" t="str">
        <f t="shared" si="30"/>
        <v>x</v>
      </c>
      <c r="H929" s="67" t="str">
        <f t="shared" si="29"/>
        <v>x</v>
      </c>
      <c r="I929" s="68"/>
    </row>
    <row r="930" spans="1:9" ht="20.25" x14ac:dyDescent="0.25">
      <c r="A930" s="7" t="str">
        <f>IF(C930="","",SUBTOTAL(3,$C$2:C930))</f>
        <v/>
      </c>
      <c r="B930" s="8"/>
      <c r="C930" s="9"/>
      <c r="D930" s="10"/>
      <c r="E930" s="11"/>
      <c r="F930" s="12"/>
      <c r="G930" s="66" t="str">
        <f t="shared" si="30"/>
        <v>x</v>
      </c>
      <c r="H930" s="67" t="str">
        <f t="shared" si="29"/>
        <v>x</v>
      </c>
      <c r="I930" s="68"/>
    </row>
    <row r="931" spans="1:9" ht="20.25" x14ac:dyDescent="0.25">
      <c r="A931" s="7" t="str">
        <f>IF(C931="","",SUBTOTAL(3,$C$2:C931))</f>
        <v/>
      </c>
      <c r="B931" s="8"/>
      <c r="C931" s="9"/>
      <c r="D931" s="10"/>
      <c r="E931" s="11"/>
      <c r="F931" s="12"/>
      <c r="G931" s="66" t="str">
        <f t="shared" si="30"/>
        <v>x</v>
      </c>
      <c r="H931" s="67" t="str">
        <f t="shared" si="29"/>
        <v>x</v>
      </c>
      <c r="I931" s="68"/>
    </row>
    <row r="932" spans="1:9" ht="20.25" x14ac:dyDescent="0.25">
      <c r="A932" s="7" t="str">
        <f>IF(C932="","",SUBTOTAL(3,$C$2:C932))</f>
        <v/>
      </c>
      <c r="B932" s="8"/>
      <c r="C932" s="9"/>
      <c r="D932" s="10"/>
      <c r="E932" s="11"/>
      <c r="F932" s="12"/>
      <c r="G932" s="66" t="str">
        <f t="shared" si="30"/>
        <v>x</v>
      </c>
      <c r="H932" s="67" t="str">
        <f t="shared" si="29"/>
        <v>x</v>
      </c>
      <c r="I932" s="68"/>
    </row>
    <row r="933" spans="1:9" ht="20.25" x14ac:dyDescent="0.25">
      <c r="A933" s="7" t="str">
        <f>IF(C933="","",SUBTOTAL(3,$C$2:C933))</f>
        <v/>
      </c>
      <c r="B933" s="8"/>
      <c r="C933" s="9"/>
      <c r="D933" s="10"/>
      <c r="E933" s="11"/>
      <c r="F933" s="12"/>
      <c r="G933" s="66" t="str">
        <f t="shared" si="30"/>
        <v>x</v>
      </c>
      <c r="H933" s="67" t="str">
        <f t="shared" si="29"/>
        <v>x</v>
      </c>
      <c r="I933" s="68"/>
    </row>
    <row r="934" spans="1:9" ht="20.25" x14ac:dyDescent="0.25">
      <c r="A934" s="7" t="str">
        <f>IF(C934="","",SUBTOTAL(3,$C$2:C934))</f>
        <v/>
      </c>
      <c r="B934" s="8"/>
      <c r="C934" s="9"/>
      <c r="D934" s="10"/>
      <c r="E934" s="11"/>
      <c r="F934" s="12"/>
      <c r="G934" s="66" t="str">
        <f t="shared" si="30"/>
        <v>x</v>
      </c>
      <c r="H934" s="67" t="str">
        <f t="shared" si="29"/>
        <v>x</v>
      </c>
      <c r="I934" s="68"/>
    </row>
    <row r="935" spans="1:9" ht="20.25" x14ac:dyDescent="0.25">
      <c r="A935" s="7" t="str">
        <f>IF(C935="","",SUBTOTAL(3,$C$2:C935))</f>
        <v/>
      </c>
      <c r="B935" s="8"/>
      <c r="C935" s="9"/>
      <c r="D935" s="10"/>
      <c r="E935" s="11"/>
      <c r="F935" s="12"/>
      <c r="G935" s="66" t="str">
        <f t="shared" si="30"/>
        <v>x</v>
      </c>
      <c r="H935" s="67" t="str">
        <f t="shared" si="29"/>
        <v>x</v>
      </c>
      <c r="I935" s="68"/>
    </row>
    <row r="936" spans="1:9" ht="20.25" x14ac:dyDescent="0.25">
      <c r="A936" s="7" t="str">
        <f>IF(C936="","",SUBTOTAL(3,$C$2:C936))</f>
        <v/>
      </c>
      <c r="B936" s="8"/>
      <c r="C936" s="9"/>
      <c r="D936" s="10"/>
      <c r="E936" s="11"/>
      <c r="F936" s="12"/>
      <c r="G936" s="66" t="str">
        <f t="shared" si="30"/>
        <v>x</v>
      </c>
      <c r="H936" s="67" t="str">
        <f t="shared" si="29"/>
        <v>x</v>
      </c>
      <c r="I936" s="68"/>
    </row>
    <row r="937" spans="1:9" ht="20.25" x14ac:dyDescent="0.25">
      <c r="A937" s="7" t="str">
        <f>IF(C937="","",SUBTOTAL(3,$C$2:C937))</f>
        <v/>
      </c>
      <c r="B937" s="8"/>
      <c r="C937" s="9"/>
      <c r="D937" s="10"/>
      <c r="E937" s="11"/>
      <c r="F937" s="12"/>
      <c r="G937" s="66" t="str">
        <f t="shared" si="30"/>
        <v>x</v>
      </c>
      <c r="H937" s="67" t="str">
        <f t="shared" si="29"/>
        <v>x</v>
      </c>
      <c r="I937" s="68"/>
    </row>
    <row r="938" spans="1:9" ht="20.25" x14ac:dyDescent="0.25">
      <c r="A938" s="7" t="str">
        <f>IF(C938="","",SUBTOTAL(3,$C$2:C938))</f>
        <v/>
      </c>
      <c r="B938" s="8"/>
      <c r="C938" s="9"/>
      <c r="D938" s="10"/>
      <c r="E938" s="11"/>
      <c r="F938" s="12"/>
      <c r="G938" s="66" t="str">
        <f t="shared" si="30"/>
        <v>x</v>
      </c>
      <c r="H938" s="67" t="str">
        <f t="shared" si="29"/>
        <v>x</v>
      </c>
      <c r="I938" s="68"/>
    </row>
    <row r="939" spans="1:9" ht="20.25" x14ac:dyDescent="0.25">
      <c r="A939" s="7" t="str">
        <f>IF(C939="","",SUBTOTAL(3,$C$2:C939))</f>
        <v/>
      </c>
      <c r="B939" s="8"/>
      <c r="C939" s="9"/>
      <c r="D939" s="10"/>
      <c r="E939" s="11"/>
      <c r="F939" s="12"/>
      <c r="G939" s="66" t="str">
        <f t="shared" si="30"/>
        <v>x</v>
      </c>
      <c r="H939" s="67" t="str">
        <f t="shared" si="29"/>
        <v>x</v>
      </c>
      <c r="I939" s="68"/>
    </row>
    <row r="940" spans="1:9" ht="20.25" x14ac:dyDescent="0.25">
      <c r="A940" s="7" t="str">
        <f>IF(C940="","",SUBTOTAL(3,$C$2:C940))</f>
        <v/>
      </c>
      <c r="B940" s="8"/>
      <c r="C940" s="9"/>
      <c r="D940" s="10"/>
      <c r="E940" s="11"/>
      <c r="F940" s="12"/>
      <c r="G940" s="66" t="str">
        <f t="shared" si="30"/>
        <v>x</v>
      </c>
      <c r="H940" s="67" t="str">
        <f t="shared" si="29"/>
        <v>x</v>
      </c>
      <c r="I940" s="68"/>
    </row>
    <row r="941" spans="1:9" ht="20.25" x14ac:dyDescent="0.25">
      <c r="A941" s="7" t="str">
        <f>IF(C941="","",SUBTOTAL(3,$C$2:C941))</f>
        <v/>
      </c>
      <c r="B941" s="8"/>
      <c r="C941" s="9"/>
      <c r="D941" s="10"/>
      <c r="E941" s="11"/>
      <c r="F941" s="12"/>
      <c r="G941" s="66" t="str">
        <f t="shared" si="30"/>
        <v>x</v>
      </c>
      <c r="H941" s="67" t="str">
        <f t="shared" si="29"/>
        <v>x</v>
      </c>
      <c r="I941" s="68"/>
    </row>
    <row r="942" spans="1:9" ht="20.25" x14ac:dyDescent="0.25">
      <c r="A942" s="7" t="str">
        <f>IF(C942="","",SUBTOTAL(3,$C$2:C942))</f>
        <v/>
      </c>
      <c r="B942" s="8"/>
      <c r="C942" s="9"/>
      <c r="D942" s="10"/>
      <c r="E942" s="11"/>
      <c r="F942" s="12"/>
      <c r="G942" s="66" t="str">
        <f t="shared" si="30"/>
        <v>x</v>
      </c>
      <c r="H942" s="67" t="str">
        <f t="shared" si="29"/>
        <v>x</v>
      </c>
      <c r="I942" s="68"/>
    </row>
    <row r="943" spans="1:9" ht="20.25" x14ac:dyDescent="0.25">
      <c r="A943" s="7" t="str">
        <f>IF(C943="","",SUBTOTAL(3,$C$2:C943))</f>
        <v/>
      </c>
      <c r="B943" s="8"/>
      <c r="C943" s="9"/>
      <c r="D943" s="10"/>
      <c r="E943" s="11"/>
      <c r="F943" s="12"/>
      <c r="G943" s="66" t="str">
        <f t="shared" si="30"/>
        <v>x</v>
      </c>
      <c r="H943" s="67" t="str">
        <f t="shared" si="29"/>
        <v>x</v>
      </c>
      <c r="I943" s="68"/>
    </row>
    <row r="944" spans="1:9" ht="20.25" x14ac:dyDescent="0.25">
      <c r="A944" s="7" t="str">
        <f>IF(C944="","",SUBTOTAL(3,$C$2:C944))</f>
        <v/>
      </c>
      <c r="B944" s="8"/>
      <c r="C944" s="9"/>
      <c r="D944" s="10"/>
      <c r="E944" s="11"/>
      <c r="F944" s="12"/>
      <c r="G944" s="66" t="str">
        <f t="shared" si="30"/>
        <v>x</v>
      </c>
      <c r="H944" s="67" t="str">
        <f t="shared" si="29"/>
        <v>x</v>
      </c>
      <c r="I944" s="68"/>
    </row>
    <row r="945" spans="1:9" ht="20.25" x14ac:dyDescent="0.25">
      <c r="A945" s="7" t="str">
        <f>IF(C945="","",SUBTOTAL(3,$C$2:C945))</f>
        <v/>
      </c>
      <c r="B945" s="8"/>
      <c r="C945" s="9"/>
      <c r="D945" s="10"/>
      <c r="E945" s="11"/>
      <c r="F945" s="12"/>
      <c r="G945" s="66" t="str">
        <f t="shared" si="30"/>
        <v>x</v>
      </c>
      <c r="H945" s="67" t="str">
        <f t="shared" si="29"/>
        <v>x</v>
      </c>
      <c r="I945" s="68"/>
    </row>
    <row r="946" spans="1:9" ht="20.25" x14ac:dyDescent="0.25">
      <c r="A946" s="7" t="str">
        <f>IF(C946="","",SUBTOTAL(3,$C$2:C946))</f>
        <v/>
      </c>
      <c r="B946" s="8"/>
      <c r="C946" s="9"/>
      <c r="D946" s="10"/>
      <c r="E946" s="11"/>
      <c r="F946" s="12"/>
      <c r="G946" s="66" t="str">
        <f t="shared" si="30"/>
        <v>x</v>
      </c>
      <c r="H946" s="67" t="str">
        <f t="shared" si="29"/>
        <v>x</v>
      </c>
      <c r="I946" s="68"/>
    </row>
    <row r="947" spans="1:9" ht="20.25" x14ac:dyDescent="0.25">
      <c r="A947" s="7" t="str">
        <f>IF(C947="","",SUBTOTAL(3,$C$2:C947))</f>
        <v/>
      </c>
      <c r="B947" s="8"/>
      <c r="C947" s="9"/>
      <c r="D947" s="10"/>
      <c r="E947" s="11"/>
      <c r="F947" s="12"/>
      <c r="G947" s="66" t="str">
        <f t="shared" si="30"/>
        <v>x</v>
      </c>
      <c r="H947" s="67" t="str">
        <f t="shared" si="29"/>
        <v>x</v>
      </c>
      <c r="I947" s="68"/>
    </row>
    <row r="948" spans="1:9" ht="20.25" x14ac:dyDescent="0.25">
      <c r="A948" s="7" t="str">
        <f>IF(C948="","",SUBTOTAL(3,$C$2:C948))</f>
        <v/>
      </c>
      <c r="B948" s="8"/>
      <c r="C948" s="9"/>
      <c r="D948" s="10"/>
      <c r="E948" s="11"/>
      <c r="F948" s="12"/>
      <c r="G948" s="66" t="str">
        <f t="shared" si="30"/>
        <v>x</v>
      </c>
      <c r="H948" s="67" t="str">
        <f t="shared" ref="H948:H1011" si="31">IF(G948=0,"00",IF(G948="x","x",
IF(G948&lt;1,"أقل من فدان",
IF(G948&lt;3,"من 1 إلى أقل من 3 فدان",
IF(G948&lt;5,"من 3 إلى أقل من 5 فدان",
IF(G948&lt;10,"من 5 إلى أقل من 10 فدان",
IF(G948&lt;20,"من 10 إلى أقل من 20 فدان",
IF(G948&lt;=25,"من 20 إلى 25 فدان","أكثر من 25 فدان"))))))
))</f>
        <v>x</v>
      </c>
      <c r="I948" s="68"/>
    </row>
    <row r="949" spans="1:9" ht="20.25" x14ac:dyDescent="0.25">
      <c r="A949" s="7" t="str">
        <f>IF(C949="","",SUBTOTAL(3,$C$2:C949))</f>
        <v/>
      </c>
      <c r="B949" s="8"/>
      <c r="C949" s="9"/>
      <c r="D949" s="10"/>
      <c r="E949" s="11"/>
      <c r="F949" s="12"/>
      <c r="G949" s="66" t="str">
        <f t="shared" si="30"/>
        <v>x</v>
      </c>
      <c r="H949" s="67" t="str">
        <f t="shared" si="31"/>
        <v>x</v>
      </c>
      <c r="I949" s="68"/>
    </row>
    <row r="950" spans="1:9" ht="20.25" x14ac:dyDescent="0.25">
      <c r="A950" s="7" t="str">
        <f>IF(C950="","",SUBTOTAL(3,$C$2:C950))</f>
        <v/>
      </c>
      <c r="B950" s="8"/>
      <c r="C950" s="9"/>
      <c r="D950" s="10"/>
      <c r="E950" s="11"/>
      <c r="F950" s="12"/>
      <c r="G950" s="66" t="str">
        <f t="shared" si="30"/>
        <v>x</v>
      </c>
      <c r="H950" s="67" t="str">
        <f t="shared" si="31"/>
        <v>x</v>
      </c>
      <c r="I950" s="68"/>
    </row>
    <row r="951" spans="1:9" ht="20.25" x14ac:dyDescent="0.25">
      <c r="A951" s="7" t="str">
        <f>IF(C951="","",SUBTOTAL(3,$C$2:C951))</f>
        <v/>
      </c>
      <c r="B951" s="8"/>
      <c r="C951" s="9"/>
      <c r="D951" s="10"/>
      <c r="E951" s="11"/>
      <c r="F951" s="12"/>
      <c r="G951" s="66" t="str">
        <f t="shared" si="30"/>
        <v>x</v>
      </c>
      <c r="H951" s="67" t="str">
        <f t="shared" si="31"/>
        <v>x</v>
      </c>
      <c r="I951" s="68"/>
    </row>
    <row r="952" spans="1:9" ht="20.25" x14ac:dyDescent="0.25">
      <c r="A952" s="7" t="str">
        <f>IF(C952="","",SUBTOTAL(3,$C$2:C952))</f>
        <v/>
      </c>
      <c r="B952" s="8"/>
      <c r="C952" s="9"/>
      <c r="D952" s="10"/>
      <c r="E952" s="11"/>
      <c r="F952" s="12"/>
      <c r="G952" s="66" t="str">
        <f t="shared" si="30"/>
        <v>x</v>
      </c>
      <c r="H952" s="67" t="str">
        <f t="shared" si="31"/>
        <v>x</v>
      </c>
      <c r="I952" s="68"/>
    </row>
    <row r="953" spans="1:9" ht="20.25" x14ac:dyDescent="0.25">
      <c r="A953" s="7" t="str">
        <f>IF(C953="","",SUBTOTAL(3,$C$2:C953))</f>
        <v/>
      </c>
      <c r="B953" s="8"/>
      <c r="C953" s="9"/>
      <c r="D953" s="10"/>
      <c r="E953" s="11"/>
      <c r="F953" s="12"/>
      <c r="G953" s="66" t="str">
        <f t="shared" si="30"/>
        <v>x</v>
      </c>
      <c r="H953" s="67" t="str">
        <f t="shared" si="31"/>
        <v>x</v>
      </c>
      <c r="I953" s="68"/>
    </row>
    <row r="954" spans="1:9" ht="20.25" x14ac:dyDescent="0.25">
      <c r="A954" s="7" t="str">
        <f>IF(C954="","",SUBTOTAL(3,$C$2:C954))</f>
        <v/>
      </c>
      <c r="B954" s="8"/>
      <c r="C954" s="9"/>
      <c r="D954" s="10"/>
      <c r="E954" s="11"/>
      <c r="F954" s="12"/>
      <c r="G954" s="66" t="str">
        <f t="shared" si="30"/>
        <v>x</v>
      </c>
      <c r="H954" s="67" t="str">
        <f t="shared" si="31"/>
        <v>x</v>
      </c>
      <c r="I954" s="68"/>
    </row>
    <row r="955" spans="1:9" ht="20.25" x14ac:dyDescent="0.25">
      <c r="A955" s="7" t="str">
        <f>IF(C955="","",SUBTOTAL(3,$C$2:C955))</f>
        <v/>
      </c>
      <c r="B955" s="8"/>
      <c r="C955" s="9"/>
      <c r="D955" s="10"/>
      <c r="E955" s="11"/>
      <c r="F955" s="12"/>
      <c r="G955" s="66" t="str">
        <f t="shared" si="30"/>
        <v>x</v>
      </c>
      <c r="H955" s="67" t="str">
        <f t="shared" si="31"/>
        <v>x</v>
      </c>
      <c r="I955" s="68"/>
    </row>
    <row r="956" spans="1:9" ht="20.25" x14ac:dyDescent="0.25">
      <c r="A956" s="7" t="str">
        <f>IF(C956="","",SUBTOTAL(3,$C$2:C956))</f>
        <v/>
      </c>
      <c r="B956" s="8"/>
      <c r="C956" s="9"/>
      <c r="D956" s="10"/>
      <c r="E956" s="11"/>
      <c r="F956" s="12"/>
      <c r="G956" s="66" t="str">
        <f t="shared" si="30"/>
        <v>x</v>
      </c>
      <c r="H956" s="67" t="str">
        <f t="shared" si="31"/>
        <v>x</v>
      </c>
      <c r="I956" s="68"/>
    </row>
    <row r="957" spans="1:9" ht="20.25" x14ac:dyDescent="0.25">
      <c r="A957" s="7" t="str">
        <f>IF(C957="","",SUBTOTAL(3,$C$2:C957))</f>
        <v/>
      </c>
      <c r="B957" s="8"/>
      <c r="C957" s="9"/>
      <c r="D957" s="10"/>
      <c r="E957" s="11"/>
      <c r="F957" s="12"/>
      <c r="G957" s="66" t="str">
        <f t="shared" si="30"/>
        <v>x</v>
      </c>
      <c r="H957" s="67" t="str">
        <f t="shared" si="31"/>
        <v>x</v>
      </c>
      <c r="I957" s="68"/>
    </row>
    <row r="958" spans="1:9" ht="20.25" x14ac:dyDescent="0.25">
      <c r="A958" s="7" t="str">
        <f>IF(C958="","",SUBTOTAL(3,$C$2:C958))</f>
        <v/>
      </c>
      <c r="B958" s="8"/>
      <c r="C958" s="9"/>
      <c r="D958" s="10"/>
      <c r="E958" s="11"/>
      <c r="F958" s="12"/>
      <c r="G958" s="66" t="str">
        <f t="shared" si="30"/>
        <v>x</v>
      </c>
      <c r="H958" s="67" t="str">
        <f t="shared" si="31"/>
        <v>x</v>
      </c>
      <c r="I958" s="68"/>
    </row>
    <row r="959" spans="1:9" ht="20.25" x14ac:dyDescent="0.25">
      <c r="A959" s="7" t="str">
        <f>IF(C959="","",SUBTOTAL(3,$C$2:C959))</f>
        <v/>
      </c>
      <c r="B959" s="8"/>
      <c r="C959" s="9"/>
      <c r="D959" s="10"/>
      <c r="E959" s="11"/>
      <c r="F959" s="12"/>
      <c r="G959" s="66" t="str">
        <f t="shared" si="30"/>
        <v>x</v>
      </c>
      <c r="H959" s="67" t="str">
        <f t="shared" si="31"/>
        <v>x</v>
      </c>
      <c r="I959" s="68"/>
    </row>
    <row r="960" spans="1:9" ht="20.25" x14ac:dyDescent="0.25">
      <c r="A960" s="7" t="str">
        <f>IF(C960="","",SUBTOTAL(3,$C$2:C960))</f>
        <v/>
      </c>
      <c r="B960" s="8"/>
      <c r="C960" s="9"/>
      <c r="D960" s="10"/>
      <c r="E960" s="11"/>
      <c r="F960" s="12"/>
      <c r="G960" s="66" t="str">
        <f t="shared" si="30"/>
        <v>x</v>
      </c>
      <c r="H960" s="67" t="str">
        <f t="shared" si="31"/>
        <v>x</v>
      </c>
      <c r="I960" s="68"/>
    </row>
    <row r="961" spans="1:9" ht="20.25" x14ac:dyDescent="0.25">
      <c r="A961" s="7" t="str">
        <f>IF(C961="","",SUBTOTAL(3,$C$2:C961))</f>
        <v/>
      </c>
      <c r="B961" s="8"/>
      <c r="C961" s="9"/>
      <c r="D961" s="10"/>
      <c r="E961" s="11"/>
      <c r="F961" s="12"/>
      <c r="G961" s="66" t="str">
        <f t="shared" si="30"/>
        <v>x</v>
      </c>
      <c r="H961" s="67" t="str">
        <f t="shared" si="31"/>
        <v>x</v>
      </c>
      <c r="I961" s="68"/>
    </row>
    <row r="962" spans="1:9" ht="20.25" x14ac:dyDescent="0.25">
      <c r="A962" s="7" t="str">
        <f>IF(C962="","",SUBTOTAL(3,$C$2:C962))</f>
        <v/>
      </c>
      <c r="B962" s="8"/>
      <c r="C962" s="9"/>
      <c r="D962" s="10"/>
      <c r="E962" s="11"/>
      <c r="F962" s="12"/>
      <c r="G962" s="66" t="str">
        <f t="shared" si="30"/>
        <v>x</v>
      </c>
      <c r="H962" s="67" t="str">
        <f t="shared" si="31"/>
        <v>x</v>
      </c>
      <c r="I962" s="68"/>
    </row>
    <row r="963" spans="1:9" ht="20.25" x14ac:dyDescent="0.25">
      <c r="A963" s="7" t="str">
        <f>IF(C963="","",SUBTOTAL(3,$C$2:C963))</f>
        <v/>
      </c>
      <c r="B963" s="8"/>
      <c r="C963" s="9"/>
      <c r="D963" s="10"/>
      <c r="E963" s="11"/>
      <c r="F963" s="12"/>
      <c r="G963" s="66" t="str">
        <f t="shared" ref="G963:G1026" si="32">IF(AND(ISNUMBER(D963), ISNUMBER(E963), ISNUMBER(F963)), F963 + E963/24 + D963/576, "x")</f>
        <v>x</v>
      </c>
      <c r="H963" s="67" t="str">
        <f t="shared" si="31"/>
        <v>x</v>
      </c>
      <c r="I963" s="68"/>
    </row>
    <row r="964" spans="1:9" ht="20.25" x14ac:dyDescent="0.25">
      <c r="A964" s="7" t="str">
        <f>IF(C964="","",SUBTOTAL(3,$C$2:C964))</f>
        <v/>
      </c>
      <c r="B964" s="8"/>
      <c r="C964" s="9"/>
      <c r="D964" s="10"/>
      <c r="E964" s="11"/>
      <c r="F964" s="12"/>
      <c r="G964" s="66" t="str">
        <f t="shared" si="32"/>
        <v>x</v>
      </c>
      <c r="H964" s="67" t="str">
        <f t="shared" si="31"/>
        <v>x</v>
      </c>
      <c r="I964" s="68"/>
    </row>
    <row r="965" spans="1:9" ht="20.25" x14ac:dyDescent="0.25">
      <c r="A965" s="7" t="str">
        <f>IF(C965="","",SUBTOTAL(3,$C$2:C965))</f>
        <v/>
      </c>
      <c r="B965" s="8"/>
      <c r="C965" s="9"/>
      <c r="D965" s="10"/>
      <c r="E965" s="11"/>
      <c r="F965" s="12"/>
      <c r="G965" s="66" t="str">
        <f t="shared" si="32"/>
        <v>x</v>
      </c>
      <c r="H965" s="67" t="str">
        <f t="shared" si="31"/>
        <v>x</v>
      </c>
      <c r="I965" s="68"/>
    </row>
    <row r="966" spans="1:9" ht="20.25" x14ac:dyDescent="0.25">
      <c r="A966" s="7" t="str">
        <f>IF(C966="","",SUBTOTAL(3,$C$2:C966))</f>
        <v/>
      </c>
      <c r="B966" s="8"/>
      <c r="C966" s="9"/>
      <c r="D966" s="10"/>
      <c r="E966" s="11"/>
      <c r="F966" s="12"/>
      <c r="G966" s="66" t="str">
        <f t="shared" si="32"/>
        <v>x</v>
      </c>
      <c r="H966" s="67" t="str">
        <f t="shared" si="31"/>
        <v>x</v>
      </c>
      <c r="I966" s="68"/>
    </row>
    <row r="967" spans="1:9" ht="20.25" x14ac:dyDescent="0.25">
      <c r="A967" s="7" t="str">
        <f>IF(C967="","",SUBTOTAL(3,$C$2:C967))</f>
        <v/>
      </c>
      <c r="B967" s="8"/>
      <c r="C967" s="9"/>
      <c r="D967" s="10"/>
      <c r="E967" s="11"/>
      <c r="F967" s="12"/>
      <c r="G967" s="66" t="str">
        <f t="shared" si="32"/>
        <v>x</v>
      </c>
      <c r="H967" s="67" t="str">
        <f t="shared" si="31"/>
        <v>x</v>
      </c>
      <c r="I967" s="68"/>
    </row>
    <row r="968" spans="1:9" ht="20.25" x14ac:dyDescent="0.25">
      <c r="A968" s="7" t="str">
        <f>IF(C968="","",SUBTOTAL(3,$C$2:C968))</f>
        <v/>
      </c>
      <c r="B968" s="8"/>
      <c r="C968" s="9"/>
      <c r="D968" s="10"/>
      <c r="E968" s="11"/>
      <c r="F968" s="12"/>
      <c r="G968" s="66" t="str">
        <f t="shared" si="32"/>
        <v>x</v>
      </c>
      <c r="H968" s="67" t="str">
        <f t="shared" si="31"/>
        <v>x</v>
      </c>
      <c r="I968" s="68"/>
    </row>
    <row r="969" spans="1:9" ht="20.25" x14ac:dyDescent="0.25">
      <c r="A969" s="7" t="str">
        <f>IF(C969="","",SUBTOTAL(3,$C$2:C969))</f>
        <v/>
      </c>
      <c r="B969" s="8"/>
      <c r="C969" s="9"/>
      <c r="D969" s="10"/>
      <c r="E969" s="11"/>
      <c r="F969" s="12"/>
      <c r="G969" s="66" t="str">
        <f t="shared" si="32"/>
        <v>x</v>
      </c>
      <c r="H969" s="67" t="str">
        <f t="shared" si="31"/>
        <v>x</v>
      </c>
      <c r="I969" s="68"/>
    </row>
    <row r="970" spans="1:9" ht="20.25" x14ac:dyDescent="0.25">
      <c r="A970" s="7" t="str">
        <f>IF(C970="","",SUBTOTAL(3,$C$2:C970))</f>
        <v/>
      </c>
      <c r="B970" s="8"/>
      <c r="C970" s="9"/>
      <c r="D970" s="10"/>
      <c r="E970" s="11"/>
      <c r="F970" s="12"/>
      <c r="G970" s="66" t="str">
        <f t="shared" si="32"/>
        <v>x</v>
      </c>
      <c r="H970" s="67" t="str">
        <f t="shared" si="31"/>
        <v>x</v>
      </c>
      <c r="I970" s="68"/>
    </row>
    <row r="971" spans="1:9" ht="20.25" x14ac:dyDescent="0.25">
      <c r="A971" s="7" t="str">
        <f>IF(C971="","",SUBTOTAL(3,$C$2:C971))</f>
        <v/>
      </c>
      <c r="B971" s="8"/>
      <c r="C971" s="9"/>
      <c r="D971" s="10"/>
      <c r="E971" s="11"/>
      <c r="F971" s="12"/>
      <c r="G971" s="66" t="str">
        <f t="shared" si="32"/>
        <v>x</v>
      </c>
      <c r="H971" s="67" t="str">
        <f t="shared" si="31"/>
        <v>x</v>
      </c>
      <c r="I971" s="68"/>
    </row>
    <row r="972" spans="1:9" ht="20.25" x14ac:dyDescent="0.25">
      <c r="A972" s="7" t="str">
        <f>IF(C972="","",SUBTOTAL(3,$C$2:C972))</f>
        <v/>
      </c>
      <c r="B972" s="8"/>
      <c r="C972" s="9"/>
      <c r="D972" s="10"/>
      <c r="E972" s="11"/>
      <c r="F972" s="12"/>
      <c r="G972" s="66" t="str">
        <f t="shared" si="32"/>
        <v>x</v>
      </c>
      <c r="H972" s="67" t="str">
        <f t="shared" si="31"/>
        <v>x</v>
      </c>
      <c r="I972" s="68"/>
    </row>
    <row r="973" spans="1:9" ht="20.25" x14ac:dyDescent="0.25">
      <c r="A973" s="7" t="str">
        <f>IF(C973="","",SUBTOTAL(3,$C$2:C973))</f>
        <v/>
      </c>
      <c r="B973" s="8"/>
      <c r="C973" s="9"/>
      <c r="D973" s="10"/>
      <c r="E973" s="11"/>
      <c r="F973" s="12"/>
      <c r="G973" s="66" t="str">
        <f t="shared" si="32"/>
        <v>x</v>
      </c>
      <c r="H973" s="67" t="str">
        <f t="shared" si="31"/>
        <v>x</v>
      </c>
      <c r="I973" s="68"/>
    </row>
    <row r="974" spans="1:9" ht="20.25" x14ac:dyDescent="0.25">
      <c r="A974" s="7" t="str">
        <f>IF(C974="","",SUBTOTAL(3,$C$2:C974))</f>
        <v/>
      </c>
      <c r="B974" s="8"/>
      <c r="C974" s="9"/>
      <c r="D974" s="10"/>
      <c r="E974" s="11"/>
      <c r="F974" s="12"/>
      <c r="G974" s="66" t="str">
        <f t="shared" si="32"/>
        <v>x</v>
      </c>
      <c r="H974" s="67" t="str">
        <f t="shared" si="31"/>
        <v>x</v>
      </c>
      <c r="I974" s="68"/>
    </row>
    <row r="975" spans="1:9" ht="20.25" x14ac:dyDescent="0.25">
      <c r="A975" s="7" t="str">
        <f>IF(C975="","",SUBTOTAL(3,$C$2:C975))</f>
        <v/>
      </c>
      <c r="B975" s="8"/>
      <c r="C975" s="9"/>
      <c r="D975" s="10"/>
      <c r="E975" s="11"/>
      <c r="F975" s="12"/>
      <c r="G975" s="66" t="str">
        <f t="shared" si="32"/>
        <v>x</v>
      </c>
      <c r="H975" s="67" t="str">
        <f t="shared" si="31"/>
        <v>x</v>
      </c>
      <c r="I975" s="68"/>
    </row>
    <row r="976" spans="1:9" ht="20.25" x14ac:dyDescent="0.25">
      <c r="A976" s="7" t="str">
        <f>IF(C976="","",SUBTOTAL(3,$C$2:C976))</f>
        <v/>
      </c>
      <c r="B976" s="8"/>
      <c r="C976" s="9"/>
      <c r="D976" s="10"/>
      <c r="E976" s="11"/>
      <c r="F976" s="12"/>
      <c r="G976" s="66" t="str">
        <f t="shared" si="32"/>
        <v>x</v>
      </c>
      <c r="H976" s="67" t="str">
        <f t="shared" si="31"/>
        <v>x</v>
      </c>
      <c r="I976" s="68"/>
    </row>
    <row r="977" spans="1:9" ht="20.25" x14ac:dyDescent="0.25">
      <c r="A977" s="7" t="str">
        <f>IF(C977="","",SUBTOTAL(3,$C$2:C977))</f>
        <v/>
      </c>
      <c r="B977" s="8"/>
      <c r="C977" s="9"/>
      <c r="D977" s="10"/>
      <c r="E977" s="11"/>
      <c r="F977" s="12"/>
      <c r="G977" s="66" t="str">
        <f t="shared" si="32"/>
        <v>x</v>
      </c>
      <c r="H977" s="67" t="str">
        <f t="shared" si="31"/>
        <v>x</v>
      </c>
      <c r="I977" s="68"/>
    </row>
    <row r="978" spans="1:9" ht="20.25" x14ac:dyDescent="0.25">
      <c r="A978" s="7" t="str">
        <f>IF(C978="","",SUBTOTAL(3,$C$2:C978))</f>
        <v/>
      </c>
      <c r="B978" s="8"/>
      <c r="C978" s="9"/>
      <c r="D978" s="10"/>
      <c r="E978" s="11"/>
      <c r="F978" s="12"/>
      <c r="G978" s="66" t="str">
        <f t="shared" si="32"/>
        <v>x</v>
      </c>
      <c r="H978" s="67" t="str">
        <f t="shared" si="31"/>
        <v>x</v>
      </c>
      <c r="I978" s="68"/>
    </row>
    <row r="979" spans="1:9" ht="20.25" x14ac:dyDescent="0.25">
      <c r="A979" s="7" t="str">
        <f>IF(C979="","",SUBTOTAL(3,$C$2:C979))</f>
        <v/>
      </c>
      <c r="B979" s="8"/>
      <c r="C979" s="9"/>
      <c r="D979" s="10"/>
      <c r="E979" s="11"/>
      <c r="F979" s="12"/>
      <c r="G979" s="66" t="str">
        <f t="shared" si="32"/>
        <v>x</v>
      </c>
      <c r="H979" s="67" t="str">
        <f t="shared" si="31"/>
        <v>x</v>
      </c>
      <c r="I979" s="68"/>
    </row>
    <row r="980" spans="1:9" ht="20.25" x14ac:dyDescent="0.25">
      <c r="A980" s="7" t="str">
        <f>IF(C980="","",SUBTOTAL(3,$C$2:C980))</f>
        <v/>
      </c>
      <c r="B980" s="8"/>
      <c r="C980" s="9"/>
      <c r="D980" s="10"/>
      <c r="E980" s="11"/>
      <c r="F980" s="12"/>
      <c r="G980" s="66" t="str">
        <f t="shared" si="32"/>
        <v>x</v>
      </c>
      <c r="H980" s="67" t="str">
        <f t="shared" si="31"/>
        <v>x</v>
      </c>
      <c r="I980" s="68"/>
    </row>
    <row r="981" spans="1:9" ht="20.25" x14ac:dyDescent="0.25">
      <c r="A981" s="7" t="str">
        <f>IF(C981="","",SUBTOTAL(3,$C$2:C981))</f>
        <v/>
      </c>
      <c r="B981" s="8"/>
      <c r="C981" s="9"/>
      <c r="D981" s="10"/>
      <c r="E981" s="11"/>
      <c r="F981" s="12"/>
      <c r="G981" s="66" t="str">
        <f t="shared" si="32"/>
        <v>x</v>
      </c>
      <c r="H981" s="67" t="str">
        <f t="shared" si="31"/>
        <v>x</v>
      </c>
      <c r="I981" s="68"/>
    </row>
    <row r="982" spans="1:9" ht="20.25" x14ac:dyDescent="0.25">
      <c r="A982" s="7" t="str">
        <f>IF(C982="","",SUBTOTAL(3,$C$2:C982))</f>
        <v/>
      </c>
      <c r="B982" s="8"/>
      <c r="C982" s="9"/>
      <c r="D982" s="10"/>
      <c r="E982" s="11"/>
      <c r="F982" s="12"/>
      <c r="G982" s="66" t="str">
        <f t="shared" si="32"/>
        <v>x</v>
      </c>
      <c r="H982" s="67" t="str">
        <f t="shared" si="31"/>
        <v>x</v>
      </c>
      <c r="I982" s="68"/>
    </row>
    <row r="983" spans="1:9" ht="20.25" x14ac:dyDescent="0.25">
      <c r="A983" s="7" t="str">
        <f>IF(C983="","",SUBTOTAL(3,$C$2:C983))</f>
        <v/>
      </c>
      <c r="B983" s="8"/>
      <c r="C983" s="9"/>
      <c r="D983" s="10"/>
      <c r="E983" s="11"/>
      <c r="F983" s="12"/>
      <c r="G983" s="66" t="str">
        <f t="shared" si="32"/>
        <v>x</v>
      </c>
      <c r="H983" s="67" t="str">
        <f t="shared" si="31"/>
        <v>x</v>
      </c>
      <c r="I983" s="68"/>
    </row>
    <row r="984" spans="1:9" ht="20.25" x14ac:dyDescent="0.25">
      <c r="A984" s="7" t="str">
        <f>IF(C984="","",SUBTOTAL(3,$C$2:C984))</f>
        <v/>
      </c>
      <c r="B984" s="8"/>
      <c r="C984" s="9"/>
      <c r="D984" s="10"/>
      <c r="E984" s="11"/>
      <c r="F984" s="12"/>
      <c r="G984" s="66" t="str">
        <f t="shared" si="32"/>
        <v>x</v>
      </c>
      <c r="H984" s="67" t="str">
        <f t="shared" si="31"/>
        <v>x</v>
      </c>
      <c r="I984" s="68"/>
    </row>
    <row r="985" spans="1:9" ht="20.25" x14ac:dyDescent="0.25">
      <c r="A985" s="7" t="str">
        <f>IF(C985="","",SUBTOTAL(3,$C$2:C985))</f>
        <v/>
      </c>
      <c r="B985" s="8"/>
      <c r="C985" s="9"/>
      <c r="D985" s="10"/>
      <c r="E985" s="11"/>
      <c r="F985" s="12"/>
      <c r="G985" s="66" t="str">
        <f t="shared" si="32"/>
        <v>x</v>
      </c>
      <c r="H985" s="67" t="str">
        <f t="shared" si="31"/>
        <v>x</v>
      </c>
      <c r="I985" s="68"/>
    </row>
    <row r="986" spans="1:9" ht="20.25" x14ac:dyDescent="0.25">
      <c r="A986" s="7" t="str">
        <f>IF(C986="","",SUBTOTAL(3,$C$2:C986))</f>
        <v/>
      </c>
      <c r="B986" s="8"/>
      <c r="C986" s="9"/>
      <c r="D986" s="10"/>
      <c r="E986" s="11"/>
      <c r="F986" s="12"/>
      <c r="G986" s="66" t="str">
        <f t="shared" si="32"/>
        <v>x</v>
      </c>
      <c r="H986" s="67" t="str">
        <f t="shared" si="31"/>
        <v>x</v>
      </c>
      <c r="I986" s="68"/>
    </row>
    <row r="987" spans="1:9" ht="20.25" x14ac:dyDescent="0.25">
      <c r="A987" s="7" t="str">
        <f>IF(C987="","",SUBTOTAL(3,$C$2:C987))</f>
        <v/>
      </c>
      <c r="B987" s="8"/>
      <c r="C987" s="9"/>
      <c r="D987" s="10"/>
      <c r="E987" s="11"/>
      <c r="F987" s="12"/>
      <c r="G987" s="66" t="str">
        <f t="shared" si="32"/>
        <v>x</v>
      </c>
      <c r="H987" s="67" t="str">
        <f t="shared" si="31"/>
        <v>x</v>
      </c>
      <c r="I987" s="68"/>
    </row>
    <row r="988" spans="1:9" ht="20.25" x14ac:dyDescent="0.25">
      <c r="A988" s="7" t="str">
        <f>IF(C988="","",SUBTOTAL(3,$C$2:C988))</f>
        <v/>
      </c>
      <c r="B988" s="8"/>
      <c r="C988" s="9"/>
      <c r="D988" s="10"/>
      <c r="E988" s="11"/>
      <c r="F988" s="12"/>
      <c r="G988" s="66" t="str">
        <f t="shared" si="32"/>
        <v>x</v>
      </c>
      <c r="H988" s="67" t="str">
        <f t="shared" si="31"/>
        <v>x</v>
      </c>
      <c r="I988" s="68"/>
    </row>
    <row r="989" spans="1:9" ht="20.25" x14ac:dyDescent="0.25">
      <c r="A989" s="7" t="str">
        <f>IF(C989="","",SUBTOTAL(3,$C$2:C989))</f>
        <v/>
      </c>
      <c r="B989" s="8"/>
      <c r="C989" s="9"/>
      <c r="D989" s="10"/>
      <c r="E989" s="11"/>
      <c r="F989" s="12"/>
      <c r="G989" s="66" t="str">
        <f t="shared" si="32"/>
        <v>x</v>
      </c>
      <c r="H989" s="67" t="str">
        <f t="shared" si="31"/>
        <v>x</v>
      </c>
      <c r="I989" s="68"/>
    </row>
    <row r="990" spans="1:9" ht="20.25" x14ac:dyDescent="0.25">
      <c r="A990" s="7" t="str">
        <f>IF(C990="","",SUBTOTAL(3,$C$2:C990))</f>
        <v/>
      </c>
      <c r="B990" s="8"/>
      <c r="C990" s="9"/>
      <c r="D990" s="10"/>
      <c r="E990" s="11"/>
      <c r="F990" s="12"/>
      <c r="G990" s="66" t="str">
        <f t="shared" si="32"/>
        <v>x</v>
      </c>
      <c r="H990" s="67" t="str">
        <f t="shared" si="31"/>
        <v>x</v>
      </c>
      <c r="I990" s="68"/>
    </row>
    <row r="991" spans="1:9" ht="20.25" x14ac:dyDescent="0.25">
      <c r="A991" s="7" t="str">
        <f>IF(C991="","",SUBTOTAL(3,$C$2:C991))</f>
        <v/>
      </c>
      <c r="B991" s="8"/>
      <c r="C991" s="9"/>
      <c r="D991" s="10"/>
      <c r="E991" s="11"/>
      <c r="F991" s="12"/>
      <c r="G991" s="66" t="str">
        <f t="shared" si="32"/>
        <v>x</v>
      </c>
      <c r="H991" s="67" t="str">
        <f t="shared" si="31"/>
        <v>x</v>
      </c>
      <c r="I991" s="68"/>
    </row>
    <row r="992" spans="1:9" ht="20.25" x14ac:dyDescent="0.25">
      <c r="A992" s="7" t="str">
        <f>IF(C992="","",SUBTOTAL(3,$C$2:C992))</f>
        <v/>
      </c>
      <c r="B992" s="8"/>
      <c r="C992" s="9"/>
      <c r="D992" s="10"/>
      <c r="E992" s="11"/>
      <c r="F992" s="12"/>
      <c r="G992" s="66" t="str">
        <f t="shared" si="32"/>
        <v>x</v>
      </c>
      <c r="H992" s="67" t="str">
        <f t="shared" si="31"/>
        <v>x</v>
      </c>
      <c r="I992" s="68"/>
    </row>
    <row r="993" spans="1:9" ht="20.25" x14ac:dyDescent="0.25">
      <c r="A993" s="7" t="str">
        <f>IF(C993="","",SUBTOTAL(3,$C$2:C993))</f>
        <v/>
      </c>
      <c r="B993" s="8"/>
      <c r="C993" s="9"/>
      <c r="D993" s="10"/>
      <c r="E993" s="11"/>
      <c r="F993" s="12"/>
      <c r="G993" s="66" t="str">
        <f t="shared" si="32"/>
        <v>x</v>
      </c>
      <c r="H993" s="67" t="str">
        <f t="shared" si="31"/>
        <v>x</v>
      </c>
      <c r="I993" s="68"/>
    </row>
    <row r="994" spans="1:9" ht="20.25" x14ac:dyDescent="0.25">
      <c r="A994" s="7" t="str">
        <f>IF(C994="","",SUBTOTAL(3,$C$2:C994))</f>
        <v/>
      </c>
      <c r="B994" s="8"/>
      <c r="C994" s="9"/>
      <c r="D994" s="10"/>
      <c r="E994" s="11"/>
      <c r="F994" s="12"/>
      <c r="G994" s="66" t="str">
        <f t="shared" si="32"/>
        <v>x</v>
      </c>
      <c r="H994" s="67" t="str">
        <f t="shared" si="31"/>
        <v>x</v>
      </c>
      <c r="I994" s="68"/>
    </row>
    <row r="995" spans="1:9" ht="20.25" x14ac:dyDescent="0.25">
      <c r="A995" s="7" t="str">
        <f>IF(C995="","",SUBTOTAL(3,$C$2:C995))</f>
        <v/>
      </c>
      <c r="B995" s="8"/>
      <c r="C995" s="9"/>
      <c r="D995" s="10"/>
      <c r="E995" s="11"/>
      <c r="F995" s="12"/>
      <c r="G995" s="66" t="str">
        <f t="shared" si="32"/>
        <v>x</v>
      </c>
      <c r="H995" s="67" t="str">
        <f t="shared" si="31"/>
        <v>x</v>
      </c>
      <c r="I995" s="68"/>
    </row>
    <row r="996" spans="1:9" ht="20.25" x14ac:dyDescent="0.25">
      <c r="A996" s="7" t="str">
        <f>IF(C996="","",SUBTOTAL(3,$C$2:C996))</f>
        <v/>
      </c>
      <c r="B996" s="8"/>
      <c r="C996" s="9"/>
      <c r="D996" s="10"/>
      <c r="E996" s="11"/>
      <c r="F996" s="12"/>
      <c r="G996" s="66" t="str">
        <f t="shared" si="32"/>
        <v>x</v>
      </c>
      <c r="H996" s="67" t="str">
        <f t="shared" si="31"/>
        <v>x</v>
      </c>
      <c r="I996" s="68"/>
    </row>
    <row r="997" spans="1:9" ht="20.25" x14ac:dyDescent="0.25">
      <c r="A997" s="7" t="str">
        <f>IF(C997="","",SUBTOTAL(3,$C$2:C997))</f>
        <v/>
      </c>
      <c r="B997" s="8"/>
      <c r="C997" s="9"/>
      <c r="D997" s="10"/>
      <c r="E997" s="11"/>
      <c r="F997" s="12"/>
      <c r="G997" s="66" t="str">
        <f t="shared" si="32"/>
        <v>x</v>
      </c>
      <c r="H997" s="67" t="str">
        <f t="shared" si="31"/>
        <v>x</v>
      </c>
      <c r="I997" s="68"/>
    </row>
    <row r="998" spans="1:9" ht="20.25" x14ac:dyDescent="0.25">
      <c r="A998" s="7" t="str">
        <f>IF(C998="","",SUBTOTAL(3,$C$2:C998))</f>
        <v/>
      </c>
      <c r="B998" s="8"/>
      <c r="C998" s="9"/>
      <c r="D998" s="10"/>
      <c r="E998" s="11"/>
      <c r="F998" s="12"/>
      <c r="G998" s="66" t="str">
        <f t="shared" si="32"/>
        <v>x</v>
      </c>
      <c r="H998" s="67" t="str">
        <f t="shared" si="31"/>
        <v>x</v>
      </c>
      <c r="I998" s="68"/>
    </row>
    <row r="999" spans="1:9" ht="20.25" x14ac:dyDescent="0.25">
      <c r="A999" s="7" t="str">
        <f>IF(C999="","",SUBTOTAL(3,$C$2:C999))</f>
        <v/>
      </c>
      <c r="B999" s="8"/>
      <c r="C999" s="9"/>
      <c r="D999" s="10"/>
      <c r="E999" s="11"/>
      <c r="F999" s="12"/>
      <c r="G999" s="66" t="str">
        <f t="shared" si="32"/>
        <v>x</v>
      </c>
      <c r="H999" s="67" t="str">
        <f t="shared" si="31"/>
        <v>x</v>
      </c>
      <c r="I999" s="68"/>
    </row>
    <row r="1000" spans="1:9" ht="20.25" x14ac:dyDescent="0.25">
      <c r="A1000" s="7" t="str">
        <f>IF(C1000="","",SUBTOTAL(3,$C$2:C1000))</f>
        <v/>
      </c>
      <c r="B1000" s="8"/>
      <c r="C1000" s="9"/>
      <c r="D1000" s="10"/>
      <c r="E1000" s="11"/>
      <c r="F1000" s="12"/>
      <c r="G1000" s="66" t="str">
        <f t="shared" si="32"/>
        <v>x</v>
      </c>
      <c r="H1000" s="67" t="str">
        <f t="shared" si="31"/>
        <v>x</v>
      </c>
      <c r="I1000" s="68"/>
    </row>
    <row r="1001" spans="1:9" ht="20.25" x14ac:dyDescent="0.25">
      <c r="A1001" s="7" t="str">
        <f>IF(C1001="","",SUBTOTAL(3,$C$2:C1001))</f>
        <v/>
      </c>
      <c r="B1001" s="8"/>
      <c r="C1001" s="9"/>
      <c r="D1001" s="10"/>
      <c r="E1001" s="11"/>
      <c r="F1001" s="12"/>
      <c r="G1001" s="66" t="str">
        <f t="shared" si="32"/>
        <v>x</v>
      </c>
      <c r="H1001" s="67" t="str">
        <f t="shared" si="31"/>
        <v>x</v>
      </c>
      <c r="I1001" s="68"/>
    </row>
    <row r="1002" spans="1:9" ht="20.25" x14ac:dyDescent="0.25">
      <c r="A1002" s="7" t="str">
        <f>IF(C1002="","",SUBTOTAL(3,$C$2:C1002))</f>
        <v/>
      </c>
      <c r="B1002" s="8"/>
      <c r="C1002" s="9"/>
      <c r="D1002" s="10"/>
      <c r="E1002" s="11"/>
      <c r="F1002" s="12"/>
      <c r="G1002" s="66" t="str">
        <f t="shared" si="32"/>
        <v>x</v>
      </c>
      <c r="H1002" s="67" t="str">
        <f t="shared" si="31"/>
        <v>x</v>
      </c>
      <c r="I1002" s="68"/>
    </row>
    <row r="1003" spans="1:9" ht="20.25" x14ac:dyDescent="0.25">
      <c r="A1003" s="7" t="str">
        <f>IF(C1003="","",SUBTOTAL(3,$C$2:C1003))</f>
        <v/>
      </c>
      <c r="B1003" s="8"/>
      <c r="C1003" s="9"/>
      <c r="D1003" s="10"/>
      <c r="E1003" s="11"/>
      <c r="F1003" s="12"/>
      <c r="G1003" s="66" t="str">
        <f t="shared" si="32"/>
        <v>x</v>
      </c>
      <c r="H1003" s="67" t="str">
        <f t="shared" si="31"/>
        <v>x</v>
      </c>
      <c r="I1003" s="68"/>
    </row>
    <row r="1004" spans="1:9" ht="20.25" x14ac:dyDescent="0.25">
      <c r="A1004" s="7" t="str">
        <f>IF(C1004="","",SUBTOTAL(3,$C$2:C1004))</f>
        <v/>
      </c>
      <c r="B1004" s="8"/>
      <c r="C1004" s="9"/>
      <c r="D1004" s="10"/>
      <c r="E1004" s="11"/>
      <c r="F1004" s="12"/>
      <c r="G1004" s="66" t="str">
        <f t="shared" si="32"/>
        <v>x</v>
      </c>
      <c r="H1004" s="67" t="str">
        <f t="shared" si="31"/>
        <v>x</v>
      </c>
      <c r="I1004" s="68"/>
    </row>
    <row r="1005" spans="1:9" ht="20.25" x14ac:dyDescent="0.25">
      <c r="A1005" s="7" t="str">
        <f>IF(C1005="","",SUBTOTAL(3,$C$2:C1005))</f>
        <v/>
      </c>
      <c r="B1005" s="8"/>
      <c r="C1005" s="9"/>
      <c r="D1005" s="10"/>
      <c r="E1005" s="11"/>
      <c r="F1005" s="12"/>
      <c r="G1005" s="66" t="str">
        <f t="shared" si="32"/>
        <v>x</v>
      </c>
      <c r="H1005" s="67" t="str">
        <f t="shared" si="31"/>
        <v>x</v>
      </c>
      <c r="I1005" s="68"/>
    </row>
    <row r="1006" spans="1:9" ht="20.25" x14ac:dyDescent="0.25">
      <c r="A1006" s="7" t="str">
        <f>IF(C1006="","",SUBTOTAL(3,$C$2:C1006))</f>
        <v/>
      </c>
      <c r="B1006" s="8"/>
      <c r="C1006" s="9"/>
      <c r="D1006" s="10"/>
      <c r="E1006" s="11"/>
      <c r="F1006" s="12"/>
      <c r="G1006" s="66" t="str">
        <f t="shared" si="32"/>
        <v>x</v>
      </c>
      <c r="H1006" s="67" t="str">
        <f t="shared" si="31"/>
        <v>x</v>
      </c>
      <c r="I1006" s="68"/>
    </row>
    <row r="1007" spans="1:9" ht="20.25" x14ac:dyDescent="0.25">
      <c r="A1007" s="7" t="str">
        <f>IF(C1007="","",SUBTOTAL(3,$C$2:C1007))</f>
        <v/>
      </c>
      <c r="B1007" s="8"/>
      <c r="C1007" s="9"/>
      <c r="D1007" s="10"/>
      <c r="E1007" s="11"/>
      <c r="F1007" s="12"/>
      <c r="G1007" s="66" t="str">
        <f t="shared" si="32"/>
        <v>x</v>
      </c>
      <c r="H1007" s="67" t="str">
        <f t="shared" si="31"/>
        <v>x</v>
      </c>
      <c r="I1007" s="68"/>
    </row>
    <row r="1008" spans="1:9" ht="20.25" x14ac:dyDescent="0.25">
      <c r="A1008" s="7" t="str">
        <f>IF(C1008="","",SUBTOTAL(3,$C$2:C1008))</f>
        <v/>
      </c>
      <c r="B1008" s="8"/>
      <c r="C1008" s="9"/>
      <c r="D1008" s="10"/>
      <c r="E1008" s="11"/>
      <c r="F1008" s="12"/>
      <c r="G1008" s="66" t="str">
        <f t="shared" si="32"/>
        <v>x</v>
      </c>
      <c r="H1008" s="67" t="str">
        <f t="shared" si="31"/>
        <v>x</v>
      </c>
      <c r="I1008" s="68"/>
    </row>
    <row r="1009" spans="1:9" ht="20.25" x14ac:dyDescent="0.25">
      <c r="A1009" s="7" t="str">
        <f>IF(C1009="","",SUBTOTAL(3,$C$2:C1009))</f>
        <v/>
      </c>
      <c r="B1009" s="8"/>
      <c r="C1009" s="9"/>
      <c r="D1009" s="10"/>
      <c r="E1009" s="11"/>
      <c r="F1009" s="12"/>
      <c r="G1009" s="66" t="str">
        <f t="shared" si="32"/>
        <v>x</v>
      </c>
      <c r="H1009" s="67" t="str">
        <f t="shared" si="31"/>
        <v>x</v>
      </c>
      <c r="I1009" s="68"/>
    </row>
    <row r="1010" spans="1:9" ht="20.25" x14ac:dyDescent="0.25">
      <c r="A1010" s="7" t="str">
        <f>IF(C1010="","",SUBTOTAL(3,$C$2:C1010))</f>
        <v/>
      </c>
      <c r="B1010" s="8"/>
      <c r="C1010" s="9"/>
      <c r="D1010" s="10"/>
      <c r="E1010" s="11"/>
      <c r="F1010" s="12"/>
      <c r="G1010" s="66" t="str">
        <f t="shared" si="32"/>
        <v>x</v>
      </c>
      <c r="H1010" s="67" t="str">
        <f t="shared" si="31"/>
        <v>x</v>
      </c>
      <c r="I1010" s="68"/>
    </row>
    <row r="1011" spans="1:9" ht="20.25" x14ac:dyDescent="0.25">
      <c r="A1011" s="7" t="str">
        <f>IF(C1011="","",SUBTOTAL(3,$C$2:C1011))</f>
        <v/>
      </c>
      <c r="B1011" s="8"/>
      <c r="C1011" s="9"/>
      <c r="D1011" s="10"/>
      <c r="E1011" s="11"/>
      <c r="F1011" s="12"/>
      <c r="G1011" s="66" t="str">
        <f t="shared" si="32"/>
        <v>x</v>
      </c>
      <c r="H1011" s="67" t="str">
        <f t="shared" si="31"/>
        <v>x</v>
      </c>
      <c r="I1011" s="68"/>
    </row>
    <row r="1012" spans="1:9" ht="20.25" x14ac:dyDescent="0.25">
      <c r="A1012" s="7" t="str">
        <f>IF(C1012="","",SUBTOTAL(3,$C$2:C1012))</f>
        <v/>
      </c>
      <c r="B1012" s="8"/>
      <c r="C1012" s="9"/>
      <c r="D1012" s="10"/>
      <c r="E1012" s="11"/>
      <c r="F1012" s="12"/>
      <c r="G1012" s="66" t="str">
        <f t="shared" si="32"/>
        <v>x</v>
      </c>
      <c r="H1012" s="67" t="str">
        <f t="shared" ref="H1012:H1075" si="33">IF(G1012=0,"00",IF(G1012="x","x",
IF(G1012&lt;1,"أقل من فدان",
IF(G1012&lt;3,"من 1 إلى أقل من 3 فدان",
IF(G1012&lt;5,"من 3 إلى أقل من 5 فدان",
IF(G1012&lt;10,"من 5 إلى أقل من 10 فدان",
IF(G1012&lt;20,"من 10 إلى أقل من 20 فدان",
IF(G1012&lt;=25,"من 20 إلى 25 فدان","أكثر من 25 فدان"))))))
))</f>
        <v>x</v>
      </c>
      <c r="I1012" s="68"/>
    </row>
    <row r="1013" spans="1:9" ht="20.25" x14ac:dyDescent="0.25">
      <c r="A1013" s="7" t="str">
        <f>IF(C1013="","",SUBTOTAL(3,$C$2:C1013))</f>
        <v/>
      </c>
      <c r="B1013" s="8"/>
      <c r="C1013" s="9"/>
      <c r="D1013" s="10"/>
      <c r="E1013" s="11"/>
      <c r="F1013" s="12"/>
      <c r="G1013" s="66" t="str">
        <f t="shared" si="32"/>
        <v>x</v>
      </c>
      <c r="H1013" s="67" t="str">
        <f t="shared" si="33"/>
        <v>x</v>
      </c>
      <c r="I1013" s="68"/>
    </row>
    <row r="1014" spans="1:9" ht="20.25" x14ac:dyDescent="0.25">
      <c r="A1014" s="7" t="str">
        <f>IF(C1014="","",SUBTOTAL(3,$C$2:C1014))</f>
        <v/>
      </c>
      <c r="B1014" s="8"/>
      <c r="C1014" s="9"/>
      <c r="D1014" s="10"/>
      <c r="E1014" s="11"/>
      <c r="F1014" s="12"/>
      <c r="G1014" s="66" t="str">
        <f t="shared" si="32"/>
        <v>x</v>
      </c>
      <c r="H1014" s="67" t="str">
        <f t="shared" si="33"/>
        <v>x</v>
      </c>
      <c r="I1014" s="68"/>
    </row>
    <row r="1015" spans="1:9" ht="20.25" x14ac:dyDescent="0.25">
      <c r="A1015" s="7" t="str">
        <f>IF(C1015="","",SUBTOTAL(3,$C$2:C1015))</f>
        <v/>
      </c>
      <c r="B1015" s="8"/>
      <c r="C1015" s="9"/>
      <c r="D1015" s="10"/>
      <c r="E1015" s="11"/>
      <c r="F1015" s="12"/>
      <c r="G1015" s="66" t="str">
        <f t="shared" si="32"/>
        <v>x</v>
      </c>
      <c r="H1015" s="67" t="str">
        <f t="shared" si="33"/>
        <v>x</v>
      </c>
      <c r="I1015" s="68"/>
    </row>
    <row r="1016" spans="1:9" ht="20.25" x14ac:dyDescent="0.25">
      <c r="A1016" s="7" t="str">
        <f>IF(C1016="","",SUBTOTAL(3,$C$2:C1016))</f>
        <v/>
      </c>
      <c r="B1016" s="8"/>
      <c r="C1016" s="9"/>
      <c r="D1016" s="10"/>
      <c r="E1016" s="11"/>
      <c r="F1016" s="12"/>
      <c r="G1016" s="66" t="str">
        <f t="shared" si="32"/>
        <v>x</v>
      </c>
      <c r="H1016" s="67" t="str">
        <f t="shared" si="33"/>
        <v>x</v>
      </c>
      <c r="I1016" s="68"/>
    </row>
    <row r="1017" spans="1:9" ht="20.25" x14ac:dyDescent="0.25">
      <c r="A1017" s="7" t="str">
        <f>IF(C1017="","",SUBTOTAL(3,$C$2:C1017))</f>
        <v/>
      </c>
      <c r="B1017" s="8"/>
      <c r="C1017" s="9"/>
      <c r="D1017" s="10"/>
      <c r="E1017" s="11"/>
      <c r="F1017" s="12"/>
      <c r="G1017" s="66" t="str">
        <f t="shared" si="32"/>
        <v>x</v>
      </c>
      <c r="H1017" s="67" t="str">
        <f t="shared" si="33"/>
        <v>x</v>
      </c>
      <c r="I1017" s="68"/>
    </row>
    <row r="1018" spans="1:9" ht="20.25" x14ac:dyDescent="0.25">
      <c r="A1018" s="7" t="str">
        <f>IF(C1018="","",SUBTOTAL(3,$C$2:C1018))</f>
        <v/>
      </c>
      <c r="B1018" s="8"/>
      <c r="C1018" s="9"/>
      <c r="D1018" s="10"/>
      <c r="E1018" s="11"/>
      <c r="F1018" s="12"/>
      <c r="G1018" s="66" t="str">
        <f t="shared" si="32"/>
        <v>x</v>
      </c>
      <c r="H1018" s="67" t="str">
        <f t="shared" si="33"/>
        <v>x</v>
      </c>
      <c r="I1018" s="68"/>
    </row>
    <row r="1019" spans="1:9" ht="20.25" x14ac:dyDescent="0.25">
      <c r="A1019" s="7" t="str">
        <f>IF(C1019="","",SUBTOTAL(3,$C$2:C1019))</f>
        <v/>
      </c>
      <c r="B1019" s="8"/>
      <c r="C1019" s="9"/>
      <c r="D1019" s="10"/>
      <c r="E1019" s="11"/>
      <c r="F1019" s="12"/>
      <c r="G1019" s="66" t="str">
        <f t="shared" si="32"/>
        <v>x</v>
      </c>
      <c r="H1019" s="67" t="str">
        <f t="shared" si="33"/>
        <v>x</v>
      </c>
      <c r="I1019" s="68"/>
    </row>
    <row r="1020" spans="1:9" ht="20.25" x14ac:dyDescent="0.25">
      <c r="A1020" s="7" t="str">
        <f>IF(C1020="","",SUBTOTAL(3,$C$2:C1020))</f>
        <v/>
      </c>
      <c r="B1020" s="8"/>
      <c r="C1020" s="9"/>
      <c r="D1020" s="10"/>
      <c r="E1020" s="11"/>
      <c r="F1020" s="12"/>
      <c r="G1020" s="66" t="str">
        <f t="shared" si="32"/>
        <v>x</v>
      </c>
      <c r="H1020" s="67" t="str">
        <f t="shared" si="33"/>
        <v>x</v>
      </c>
      <c r="I1020" s="68"/>
    </row>
    <row r="1021" spans="1:9" ht="20.25" x14ac:dyDescent="0.25">
      <c r="A1021" s="7" t="str">
        <f>IF(C1021="","",SUBTOTAL(3,$C$2:C1021))</f>
        <v/>
      </c>
      <c r="B1021" s="8"/>
      <c r="C1021" s="9"/>
      <c r="D1021" s="10"/>
      <c r="E1021" s="11"/>
      <c r="F1021" s="12"/>
      <c r="G1021" s="66" t="str">
        <f t="shared" si="32"/>
        <v>x</v>
      </c>
      <c r="H1021" s="67" t="str">
        <f t="shared" si="33"/>
        <v>x</v>
      </c>
      <c r="I1021" s="68"/>
    </row>
    <row r="1022" spans="1:9" ht="20.25" x14ac:dyDescent="0.25">
      <c r="A1022" s="7" t="str">
        <f>IF(C1022="","",SUBTOTAL(3,$C$2:C1022))</f>
        <v/>
      </c>
      <c r="B1022" s="8"/>
      <c r="C1022" s="9"/>
      <c r="D1022" s="10"/>
      <c r="E1022" s="11"/>
      <c r="F1022" s="12"/>
      <c r="G1022" s="66" t="str">
        <f t="shared" si="32"/>
        <v>x</v>
      </c>
      <c r="H1022" s="67" t="str">
        <f t="shared" si="33"/>
        <v>x</v>
      </c>
      <c r="I1022" s="68"/>
    </row>
    <row r="1023" spans="1:9" ht="20.25" x14ac:dyDescent="0.25">
      <c r="A1023" s="7" t="str">
        <f>IF(C1023="","",SUBTOTAL(3,$C$2:C1023))</f>
        <v/>
      </c>
      <c r="B1023" s="8"/>
      <c r="C1023" s="9"/>
      <c r="D1023" s="10"/>
      <c r="E1023" s="11"/>
      <c r="F1023" s="12"/>
      <c r="G1023" s="66" t="str">
        <f t="shared" si="32"/>
        <v>x</v>
      </c>
      <c r="H1023" s="67" t="str">
        <f t="shared" si="33"/>
        <v>x</v>
      </c>
      <c r="I1023" s="68"/>
    </row>
    <row r="1024" spans="1:9" ht="20.25" x14ac:dyDescent="0.25">
      <c r="A1024" s="7" t="str">
        <f>IF(C1024="","",SUBTOTAL(3,$C$2:C1024))</f>
        <v/>
      </c>
      <c r="B1024" s="8"/>
      <c r="C1024" s="9"/>
      <c r="D1024" s="10"/>
      <c r="E1024" s="11"/>
      <c r="F1024" s="12"/>
      <c r="G1024" s="66" t="str">
        <f t="shared" si="32"/>
        <v>x</v>
      </c>
      <c r="H1024" s="67" t="str">
        <f t="shared" si="33"/>
        <v>x</v>
      </c>
      <c r="I1024" s="68"/>
    </row>
    <row r="1025" spans="1:9" ht="20.25" x14ac:dyDescent="0.25">
      <c r="A1025" s="7" t="str">
        <f>IF(C1025="","",SUBTOTAL(3,$C$2:C1025))</f>
        <v/>
      </c>
      <c r="B1025" s="8"/>
      <c r="C1025" s="9"/>
      <c r="D1025" s="10"/>
      <c r="E1025" s="11"/>
      <c r="F1025" s="12"/>
      <c r="G1025" s="66" t="str">
        <f t="shared" si="32"/>
        <v>x</v>
      </c>
      <c r="H1025" s="67" t="str">
        <f t="shared" si="33"/>
        <v>x</v>
      </c>
      <c r="I1025" s="68"/>
    </row>
    <row r="1026" spans="1:9" ht="20.25" x14ac:dyDescent="0.25">
      <c r="A1026" s="7" t="str">
        <f>IF(C1026="","",SUBTOTAL(3,$C$2:C1026))</f>
        <v/>
      </c>
      <c r="B1026" s="8"/>
      <c r="C1026" s="9"/>
      <c r="D1026" s="10"/>
      <c r="E1026" s="11"/>
      <c r="F1026" s="12"/>
      <c r="G1026" s="66" t="str">
        <f t="shared" si="32"/>
        <v>x</v>
      </c>
      <c r="H1026" s="67" t="str">
        <f t="shared" si="33"/>
        <v>x</v>
      </c>
      <c r="I1026" s="68"/>
    </row>
    <row r="1027" spans="1:9" ht="20.25" x14ac:dyDescent="0.25">
      <c r="A1027" s="7" t="str">
        <f>IF(C1027="","",SUBTOTAL(3,$C$2:C1027))</f>
        <v/>
      </c>
      <c r="B1027" s="8"/>
      <c r="C1027" s="9"/>
      <c r="D1027" s="10"/>
      <c r="E1027" s="11"/>
      <c r="F1027" s="12"/>
      <c r="G1027" s="66" t="str">
        <f t="shared" ref="G1027:G1090" si="34">IF(AND(ISNUMBER(D1027), ISNUMBER(E1027), ISNUMBER(F1027)), F1027 + E1027/24 + D1027/576, "x")</f>
        <v>x</v>
      </c>
      <c r="H1027" s="67" t="str">
        <f t="shared" si="33"/>
        <v>x</v>
      </c>
      <c r="I1027" s="68"/>
    </row>
    <row r="1028" spans="1:9" ht="20.25" x14ac:dyDescent="0.25">
      <c r="A1028" s="7" t="str">
        <f>IF(C1028="","",SUBTOTAL(3,$C$2:C1028))</f>
        <v/>
      </c>
      <c r="B1028" s="8"/>
      <c r="C1028" s="9"/>
      <c r="D1028" s="10"/>
      <c r="E1028" s="11"/>
      <c r="F1028" s="12"/>
      <c r="G1028" s="66" t="str">
        <f t="shared" si="34"/>
        <v>x</v>
      </c>
      <c r="H1028" s="67" t="str">
        <f t="shared" si="33"/>
        <v>x</v>
      </c>
      <c r="I1028" s="68"/>
    </row>
    <row r="1029" spans="1:9" ht="20.25" x14ac:dyDescent="0.25">
      <c r="A1029" s="7" t="str">
        <f>IF(C1029="","",SUBTOTAL(3,$C$2:C1029))</f>
        <v/>
      </c>
      <c r="B1029" s="8"/>
      <c r="C1029" s="9"/>
      <c r="D1029" s="10"/>
      <c r="E1029" s="11"/>
      <c r="F1029" s="12"/>
      <c r="G1029" s="66" t="str">
        <f t="shared" si="34"/>
        <v>x</v>
      </c>
      <c r="H1029" s="67" t="str">
        <f t="shared" si="33"/>
        <v>x</v>
      </c>
      <c r="I1029" s="68"/>
    </row>
    <row r="1030" spans="1:9" ht="20.25" x14ac:dyDescent="0.25">
      <c r="A1030" s="7" t="str">
        <f>IF(C1030="","",SUBTOTAL(3,$C$2:C1030))</f>
        <v/>
      </c>
      <c r="B1030" s="8"/>
      <c r="C1030" s="9"/>
      <c r="D1030" s="10"/>
      <c r="E1030" s="11"/>
      <c r="F1030" s="12"/>
      <c r="G1030" s="66" t="str">
        <f t="shared" si="34"/>
        <v>x</v>
      </c>
      <c r="H1030" s="67" t="str">
        <f t="shared" si="33"/>
        <v>x</v>
      </c>
      <c r="I1030" s="68"/>
    </row>
    <row r="1031" spans="1:9" ht="20.25" x14ac:dyDescent="0.25">
      <c r="A1031" s="7" t="str">
        <f>IF(C1031="","",SUBTOTAL(3,$C$2:C1031))</f>
        <v/>
      </c>
      <c r="B1031" s="8"/>
      <c r="C1031" s="9"/>
      <c r="D1031" s="10"/>
      <c r="E1031" s="11"/>
      <c r="F1031" s="12"/>
      <c r="G1031" s="66" t="str">
        <f t="shared" si="34"/>
        <v>x</v>
      </c>
      <c r="H1031" s="67" t="str">
        <f t="shared" si="33"/>
        <v>x</v>
      </c>
      <c r="I1031" s="68"/>
    </row>
    <row r="1032" spans="1:9" ht="20.25" x14ac:dyDescent="0.25">
      <c r="A1032" s="7" t="str">
        <f>IF(C1032="","",SUBTOTAL(3,$C$2:C1032))</f>
        <v/>
      </c>
      <c r="B1032" s="8"/>
      <c r="C1032" s="9"/>
      <c r="D1032" s="10"/>
      <c r="E1032" s="11"/>
      <c r="F1032" s="12"/>
      <c r="G1032" s="66" t="str">
        <f t="shared" si="34"/>
        <v>x</v>
      </c>
      <c r="H1032" s="67" t="str">
        <f t="shared" si="33"/>
        <v>x</v>
      </c>
      <c r="I1032" s="68"/>
    </row>
    <row r="1033" spans="1:9" ht="20.25" x14ac:dyDescent="0.25">
      <c r="A1033" s="7" t="str">
        <f>IF(C1033="","",SUBTOTAL(3,$C$2:C1033))</f>
        <v/>
      </c>
      <c r="B1033" s="8"/>
      <c r="C1033" s="9"/>
      <c r="D1033" s="10"/>
      <c r="E1033" s="11"/>
      <c r="F1033" s="12"/>
      <c r="G1033" s="66" t="str">
        <f t="shared" si="34"/>
        <v>x</v>
      </c>
      <c r="H1033" s="67" t="str">
        <f t="shared" si="33"/>
        <v>x</v>
      </c>
      <c r="I1033" s="68"/>
    </row>
    <row r="1034" spans="1:9" ht="20.25" x14ac:dyDescent="0.25">
      <c r="A1034" s="7" t="str">
        <f>IF(C1034="","",SUBTOTAL(3,$C$2:C1034))</f>
        <v/>
      </c>
      <c r="B1034" s="8"/>
      <c r="C1034" s="9"/>
      <c r="D1034" s="10"/>
      <c r="E1034" s="11"/>
      <c r="F1034" s="12"/>
      <c r="G1034" s="66" t="str">
        <f t="shared" si="34"/>
        <v>x</v>
      </c>
      <c r="H1034" s="67" t="str">
        <f t="shared" si="33"/>
        <v>x</v>
      </c>
      <c r="I1034" s="68"/>
    </row>
    <row r="1035" spans="1:9" ht="20.25" x14ac:dyDescent="0.25">
      <c r="A1035" s="7" t="str">
        <f>IF(C1035="","",SUBTOTAL(3,$C$2:C1035))</f>
        <v/>
      </c>
      <c r="B1035" s="8"/>
      <c r="C1035" s="9"/>
      <c r="D1035" s="10"/>
      <c r="E1035" s="11"/>
      <c r="F1035" s="12"/>
      <c r="G1035" s="66" t="str">
        <f t="shared" si="34"/>
        <v>x</v>
      </c>
      <c r="H1035" s="67" t="str">
        <f t="shared" si="33"/>
        <v>x</v>
      </c>
      <c r="I1035" s="68"/>
    </row>
    <row r="1036" spans="1:9" ht="20.25" x14ac:dyDescent="0.25">
      <c r="A1036" s="7" t="str">
        <f>IF(C1036="","",SUBTOTAL(3,$C$2:C1036))</f>
        <v/>
      </c>
      <c r="B1036" s="8"/>
      <c r="C1036" s="9"/>
      <c r="D1036" s="10"/>
      <c r="E1036" s="11"/>
      <c r="F1036" s="12"/>
      <c r="G1036" s="66" t="str">
        <f t="shared" si="34"/>
        <v>x</v>
      </c>
      <c r="H1036" s="67" t="str">
        <f t="shared" si="33"/>
        <v>x</v>
      </c>
      <c r="I1036" s="68"/>
    </row>
    <row r="1037" spans="1:9" ht="20.25" x14ac:dyDescent="0.25">
      <c r="A1037" s="7" t="str">
        <f>IF(C1037="","",SUBTOTAL(3,$C$2:C1037))</f>
        <v/>
      </c>
      <c r="B1037" s="8"/>
      <c r="C1037" s="9"/>
      <c r="D1037" s="10"/>
      <c r="E1037" s="11"/>
      <c r="F1037" s="12"/>
      <c r="G1037" s="66" t="str">
        <f t="shared" si="34"/>
        <v>x</v>
      </c>
      <c r="H1037" s="67" t="str">
        <f t="shared" si="33"/>
        <v>x</v>
      </c>
      <c r="I1037" s="68"/>
    </row>
    <row r="1038" spans="1:9" ht="20.25" x14ac:dyDescent="0.25">
      <c r="A1038" s="7" t="str">
        <f>IF(C1038="","",SUBTOTAL(3,$C$2:C1038))</f>
        <v/>
      </c>
      <c r="B1038" s="8"/>
      <c r="C1038" s="9"/>
      <c r="D1038" s="10"/>
      <c r="E1038" s="11"/>
      <c r="F1038" s="12"/>
      <c r="G1038" s="66" t="str">
        <f t="shared" si="34"/>
        <v>x</v>
      </c>
      <c r="H1038" s="67" t="str">
        <f t="shared" si="33"/>
        <v>x</v>
      </c>
      <c r="I1038" s="68"/>
    </row>
    <row r="1039" spans="1:9" ht="20.25" x14ac:dyDescent="0.25">
      <c r="A1039" s="7" t="str">
        <f>IF(C1039="","",SUBTOTAL(3,$C$2:C1039))</f>
        <v/>
      </c>
      <c r="B1039" s="8"/>
      <c r="C1039" s="9"/>
      <c r="D1039" s="10"/>
      <c r="E1039" s="11"/>
      <c r="F1039" s="12"/>
      <c r="G1039" s="66" t="str">
        <f t="shared" si="34"/>
        <v>x</v>
      </c>
      <c r="H1039" s="67" t="str">
        <f t="shared" si="33"/>
        <v>x</v>
      </c>
      <c r="I1039" s="68"/>
    </row>
    <row r="1040" spans="1:9" ht="20.25" x14ac:dyDescent="0.25">
      <c r="A1040" s="7" t="str">
        <f>IF(C1040="","",SUBTOTAL(3,$C$2:C1040))</f>
        <v/>
      </c>
      <c r="B1040" s="8"/>
      <c r="C1040" s="9"/>
      <c r="D1040" s="10"/>
      <c r="E1040" s="11"/>
      <c r="F1040" s="12"/>
      <c r="G1040" s="66" t="str">
        <f t="shared" si="34"/>
        <v>x</v>
      </c>
      <c r="H1040" s="67" t="str">
        <f t="shared" si="33"/>
        <v>x</v>
      </c>
      <c r="I1040" s="68"/>
    </row>
    <row r="1041" spans="1:9" ht="20.25" x14ac:dyDescent="0.25">
      <c r="A1041" s="7" t="str">
        <f>IF(C1041="","",SUBTOTAL(3,$C$2:C1041))</f>
        <v/>
      </c>
      <c r="B1041" s="8"/>
      <c r="C1041" s="9"/>
      <c r="D1041" s="10"/>
      <c r="E1041" s="11"/>
      <c r="F1041" s="12"/>
      <c r="G1041" s="66" t="str">
        <f t="shared" si="34"/>
        <v>x</v>
      </c>
      <c r="H1041" s="67" t="str">
        <f t="shared" si="33"/>
        <v>x</v>
      </c>
      <c r="I1041" s="68"/>
    </row>
    <row r="1042" spans="1:9" ht="20.25" x14ac:dyDescent="0.25">
      <c r="A1042" s="7" t="str">
        <f>IF(C1042="","",SUBTOTAL(3,$C$2:C1042))</f>
        <v/>
      </c>
      <c r="B1042" s="8"/>
      <c r="C1042" s="9"/>
      <c r="D1042" s="10"/>
      <c r="E1042" s="11"/>
      <c r="F1042" s="12"/>
      <c r="G1042" s="66" t="str">
        <f t="shared" si="34"/>
        <v>x</v>
      </c>
      <c r="H1042" s="67" t="str">
        <f t="shared" si="33"/>
        <v>x</v>
      </c>
      <c r="I1042" s="68"/>
    </row>
    <row r="1043" spans="1:9" ht="20.25" x14ac:dyDescent="0.25">
      <c r="A1043" s="7" t="str">
        <f>IF(C1043="","",SUBTOTAL(3,$C$2:C1043))</f>
        <v/>
      </c>
      <c r="B1043" s="8"/>
      <c r="C1043" s="9"/>
      <c r="D1043" s="10"/>
      <c r="E1043" s="11"/>
      <c r="F1043" s="12"/>
      <c r="G1043" s="66" t="str">
        <f t="shared" si="34"/>
        <v>x</v>
      </c>
      <c r="H1043" s="67" t="str">
        <f t="shared" si="33"/>
        <v>x</v>
      </c>
      <c r="I1043" s="68"/>
    </row>
    <row r="1044" spans="1:9" ht="20.25" x14ac:dyDescent="0.25">
      <c r="A1044" s="7" t="str">
        <f>IF(C1044="","",SUBTOTAL(3,$C$2:C1044))</f>
        <v/>
      </c>
      <c r="B1044" s="8"/>
      <c r="C1044" s="9"/>
      <c r="D1044" s="10"/>
      <c r="E1044" s="11"/>
      <c r="F1044" s="12"/>
      <c r="G1044" s="66" t="str">
        <f t="shared" si="34"/>
        <v>x</v>
      </c>
      <c r="H1044" s="67" t="str">
        <f t="shared" si="33"/>
        <v>x</v>
      </c>
      <c r="I1044" s="68"/>
    </row>
    <row r="1045" spans="1:9" ht="20.25" x14ac:dyDescent="0.25">
      <c r="A1045" s="7" t="str">
        <f>IF(C1045="","",SUBTOTAL(3,$C$2:C1045))</f>
        <v/>
      </c>
      <c r="B1045" s="8"/>
      <c r="C1045" s="9"/>
      <c r="D1045" s="10"/>
      <c r="E1045" s="11"/>
      <c r="F1045" s="12"/>
      <c r="G1045" s="66" t="str">
        <f t="shared" si="34"/>
        <v>x</v>
      </c>
      <c r="H1045" s="67" t="str">
        <f t="shared" si="33"/>
        <v>x</v>
      </c>
      <c r="I1045" s="68"/>
    </row>
    <row r="1046" spans="1:9" ht="20.25" x14ac:dyDescent="0.25">
      <c r="A1046" s="7" t="str">
        <f>IF(C1046="","",SUBTOTAL(3,$C$2:C1046))</f>
        <v/>
      </c>
      <c r="B1046" s="8"/>
      <c r="C1046" s="9"/>
      <c r="D1046" s="10"/>
      <c r="E1046" s="11"/>
      <c r="F1046" s="12"/>
      <c r="G1046" s="66" t="str">
        <f t="shared" si="34"/>
        <v>x</v>
      </c>
      <c r="H1046" s="67" t="str">
        <f t="shared" si="33"/>
        <v>x</v>
      </c>
      <c r="I1046" s="68"/>
    </row>
    <row r="1047" spans="1:9" ht="20.25" x14ac:dyDescent="0.25">
      <c r="A1047" s="7" t="str">
        <f>IF(C1047="","",SUBTOTAL(3,$C$2:C1047))</f>
        <v/>
      </c>
      <c r="B1047" s="8"/>
      <c r="C1047" s="9"/>
      <c r="D1047" s="10"/>
      <c r="E1047" s="11"/>
      <c r="F1047" s="12"/>
      <c r="G1047" s="66" t="str">
        <f t="shared" si="34"/>
        <v>x</v>
      </c>
      <c r="H1047" s="67" t="str">
        <f t="shared" si="33"/>
        <v>x</v>
      </c>
      <c r="I1047" s="68"/>
    </row>
    <row r="1048" spans="1:9" ht="20.25" x14ac:dyDescent="0.25">
      <c r="A1048" s="7" t="str">
        <f>IF(C1048="","",SUBTOTAL(3,$C$2:C1048))</f>
        <v/>
      </c>
      <c r="B1048" s="8"/>
      <c r="C1048" s="9"/>
      <c r="D1048" s="10"/>
      <c r="E1048" s="11"/>
      <c r="F1048" s="12"/>
      <c r="G1048" s="66" t="str">
        <f t="shared" si="34"/>
        <v>x</v>
      </c>
      <c r="H1048" s="67" t="str">
        <f t="shared" si="33"/>
        <v>x</v>
      </c>
      <c r="I1048" s="68"/>
    </row>
    <row r="1049" spans="1:9" ht="20.25" x14ac:dyDescent="0.25">
      <c r="A1049" s="7" t="str">
        <f>IF(C1049="","",SUBTOTAL(3,$C$2:C1049))</f>
        <v/>
      </c>
      <c r="B1049" s="8"/>
      <c r="C1049" s="9"/>
      <c r="D1049" s="10"/>
      <c r="E1049" s="11"/>
      <c r="F1049" s="12"/>
      <c r="G1049" s="66" t="str">
        <f t="shared" si="34"/>
        <v>x</v>
      </c>
      <c r="H1049" s="67" t="str">
        <f t="shared" si="33"/>
        <v>x</v>
      </c>
      <c r="I1049" s="68"/>
    </row>
    <row r="1050" spans="1:9" ht="20.25" x14ac:dyDescent="0.25">
      <c r="A1050" s="7" t="str">
        <f>IF(C1050="","",SUBTOTAL(3,$C$2:C1050))</f>
        <v/>
      </c>
      <c r="B1050" s="8"/>
      <c r="C1050" s="9"/>
      <c r="D1050" s="10"/>
      <c r="E1050" s="11"/>
      <c r="F1050" s="12"/>
      <c r="G1050" s="66" t="str">
        <f t="shared" si="34"/>
        <v>x</v>
      </c>
      <c r="H1050" s="67" t="str">
        <f t="shared" si="33"/>
        <v>x</v>
      </c>
      <c r="I1050" s="68"/>
    </row>
    <row r="1051" spans="1:9" ht="20.25" x14ac:dyDescent="0.25">
      <c r="A1051" s="7" t="str">
        <f>IF(C1051="","",SUBTOTAL(3,$C$2:C1051))</f>
        <v/>
      </c>
      <c r="B1051" s="8"/>
      <c r="C1051" s="9"/>
      <c r="D1051" s="10"/>
      <c r="E1051" s="11"/>
      <c r="F1051" s="12"/>
      <c r="G1051" s="66" t="str">
        <f t="shared" si="34"/>
        <v>x</v>
      </c>
      <c r="H1051" s="67" t="str">
        <f t="shared" si="33"/>
        <v>x</v>
      </c>
      <c r="I1051" s="68"/>
    </row>
    <row r="1052" spans="1:9" ht="20.25" x14ac:dyDescent="0.25">
      <c r="A1052" s="7" t="str">
        <f>IF(C1052="","",SUBTOTAL(3,$C$2:C1052))</f>
        <v/>
      </c>
      <c r="B1052" s="8"/>
      <c r="C1052" s="9"/>
      <c r="D1052" s="10"/>
      <c r="E1052" s="11"/>
      <c r="F1052" s="12"/>
      <c r="G1052" s="66" t="str">
        <f t="shared" si="34"/>
        <v>x</v>
      </c>
      <c r="H1052" s="67" t="str">
        <f t="shared" si="33"/>
        <v>x</v>
      </c>
      <c r="I1052" s="68"/>
    </row>
    <row r="1053" spans="1:9" ht="20.25" x14ac:dyDescent="0.25">
      <c r="A1053" s="7" t="str">
        <f>IF(C1053="","",SUBTOTAL(3,$C$2:C1053))</f>
        <v/>
      </c>
      <c r="B1053" s="8"/>
      <c r="C1053" s="9"/>
      <c r="D1053" s="10"/>
      <c r="E1053" s="11"/>
      <c r="F1053" s="12"/>
      <c r="G1053" s="66" t="str">
        <f t="shared" si="34"/>
        <v>x</v>
      </c>
      <c r="H1053" s="67" t="str">
        <f t="shared" si="33"/>
        <v>x</v>
      </c>
      <c r="I1053" s="68"/>
    </row>
    <row r="1054" spans="1:9" ht="20.25" x14ac:dyDescent="0.25">
      <c r="A1054" s="7" t="str">
        <f>IF(C1054="","",SUBTOTAL(3,$C$2:C1054))</f>
        <v/>
      </c>
      <c r="B1054" s="8"/>
      <c r="C1054" s="9"/>
      <c r="D1054" s="10"/>
      <c r="E1054" s="11"/>
      <c r="F1054" s="12"/>
      <c r="G1054" s="66" t="str">
        <f t="shared" si="34"/>
        <v>x</v>
      </c>
      <c r="H1054" s="67" t="str">
        <f t="shared" si="33"/>
        <v>x</v>
      </c>
      <c r="I1054" s="68"/>
    </row>
    <row r="1055" spans="1:9" ht="20.25" x14ac:dyDescent="0.25">
      <c r="A1055" s="7" t="str">
        <f>IF(C1055="","",SUBTOTAL(3,$C$2:C1055))</f>
        <v/>
      </c>
      <c r="B1055" s="8"/>
      <c r="C1055" s="9"/>
      <c r="D1055" s="10"/>
      <c r="E1055" s="11"/>
      <c r="F1055" s="12"/>
      <c r="G1055" s="66" t="str">
        <f t="shared" si="34"/>
        <v>x</v>
      </c>
      <c r="H1055" s="67" t="str">
        <f t="shared" si="33"/>
        <v>x</v>
      </c>
      <c r="I1055" s="68"/>
    </row>
    <row r="1056" spans="1:9" ht="20.25" x14ac:dyDescent="0.25">
      <c r="A1056" s="7" t="str">
        <f>IF(C1056="","",SUBTOTAL(3,$C$2:C1056))</f>
        <v/>
      </c>
      <c r="B1056" s="8"/>
      <c r="C1056" s="9"/>
      <c r="D1056" s="10"/>
      <c r="E1056" s="11"/>
      <c r="F1056" s="12"/>
      <c r="G1056" s="66" t="str">
        <f t="shared" si="34"/>
        <v>x</v>
      </c>
      <c r="H1056" s="67" t="str">
        <f t="shared" si="33"/>
        <v>x</v>
      </c>
      <c r="I1056" s="68"/>
    </row>
    <row r="1057" spans="1:9" ht="20.25" x14ac:dyDescent="0.25">
      <c r="A1057" s="7" t="str">
        <f>IF(C1057="","",SUBTOTAL(3,$C$2:C1057))</f>
        <v/>
      </c>
      <c r="B1057" s="8"/>
      <c r="C1057" s="9"/>
      <c r="D1057" s="10"/>
      <c r="E1057" s="11"/>
      <c r="F1057" s="12"/>
      <c r="G1057" s="66" t="str">
        <f t="shared" si="34"/>
        <v>x</v>
      </c>
      <c r="H1057" s="67" t="str">
        <f t="shared" si="33"/>
        <v>x</v>
      </c>
      <c r="I1057" s="68"/>
    </row>
    <row r="1058" spans="1:9" ht="20.25" x14ac:dyDescent="0.25">
      <c r="A1058" s="7" t="str">
        <f>IF(C1058="","",SUBTOTAL(3,$C$2:C1058))</f>
        <v/>
      </c>
      <c r="B1058" s="8"/>
      <c r="C1058" s="9"/>
      <c r="D1058" s="10"/>
      <c r="E1058" s="11"/>
      <c r="F1058" s="12"/>
      <c r="G1058" s="66" t="str">
        <f t="shared" si="34"/>
        <v>x</v>
      </c>
      <c r="H1058" s="67" t="str">
        <f t="shared" si="33"/>
        <v>x</v>
      </c>
      <c r="I1058" s="68"/>
    </row>
    <row r="1059" spans="1:9" ht="20.25" x14ac:dyDescent="0.25">
      <c r="A1059" s="7" t="str">
        <f>IF(C1059="","",SUBTOTAL(3,$C$2:C1059))</f>
        <v/>
      </c>
      <c r="B1059" s="8"/>
      <c r="C1059" s="9"/>
      <c r="D1059" s="10"/>
      <c r="E1059" s="11"/>
      <c r="F1059" s="12"/>
      <c r="G1059" s="66" t="str">
        <f t="shared" si="34"/>
        <v>x</v>
      </c>
      <c r="H1059" s="67" t="str">
        <f t="shared" si="33"/>
        <v>x</v>
      </c>
      <c r="I1059" s="68"/>
    </row>
    <row r="1060" spans="1:9" ht="20.25" x14ac:dyDescent="0.25">
      <c r="A1060" s="7" t="str">
        <f>IF(C1060="","",SUBTOTAL(3,$C$2:C1060))</f>
        <v/>
      </c>
      <c r="B1060" s="8"/>
      <c r="C1060" s="9"/>
      <c r="D1060" s="10"/>
      <c r="E1060" s="11"/>
      <c r="F1060" s="12"/>
      <c r="G1060" s="66" t="str">
        <f t="shared" si="34"/>
        <v>x</v>
      </c>
      <c r="H1060" s="67" t="str">
        <f t="shared" si="33"/>
        <v>x</v>
      </c>
      <c r="I1060" s="68"/>
    </row>
    <row r="1061" spans="1:9" ht="20.25" x14ac:dyDescent="0.25">
      <c r="A1061" s="7" t="str">
        <f>IF(C1061="","",SUBTOTAL(3,$C$2:C1061))</f>
        <v/>
      </c>
      <c r="B1061" s="8"/>
      <c r="C1061" s="9"/>
      <c r="D1061" s="10"/>
      <c r="E1061" s="11"/>
      <c r="F1061" s="12"/>
      <c r="G1061" s="66" t="str">
        <f t="shared" si="34"/>
        <v>x</v>
      </c>
      <c r="H1061" s="67" t="str">
        <f t="shared" si="33"/>
        <v>x</v>
      </c>
      <c r="I1061" s="68"/>
    </row>
    <row r="1062" spans="1:9" ht="20.25" x14ac:dyDescent="0.25">
      <c r="A1062" s="7" t="str">
        <f>IF(C1062="","",SUBTOTAL(3,$C$2:C1062))</f>
        <v/>
      </c>
      <c r="B1062" s="8"/>
      <c r="C1062" s="9"/>
      <c r="D1062" s="10"/>
      <c r="E1062" s="11"/>
      <c r="F1062" s="12"/>
      <c r="G1062" s="66" t="str">
        <f t="shared" si="34"/>
        <v>x</v>
      </c>
      <c r="H1062" s="67" t="str">
        <f t="shared" si="33"/>
        <v>x</v>
      </c>
      <c r="I1062" s="68"/>
    </row>
    <row r="1063" spans="1:9" ht="20.25" x14ac:dyDescent="0.25">
      <c r="A1063" s="7" t="str">
        <f>IF(C1063="","",SUBTOTAL(3,$C$2:C1063))</f>
        <v/>
      </c>
      <c r="B1063" s="8"/>
      <c r="C1063" s="9"/>
      <c r="D1063" s="10"/>
      <c r="E1063" s="11"/>
      <c r="F1063" s="12"/>
      <c r="G1063" s="66" t="str">
        <f t="shared" si="34"/>
        <v>x</v>
      </c>
      <c r="H1063" s="67" t="str">
        <f t="shared" si="33"/>
        <v>x</v>
      </c>
      <c r="I1063" s="68"/>
    </row>
    <row r="1064" spans="1:9" ht="20.25" x14ac:dyDescent="0.25">
      <c r="A1064" s="7" t="str">
        <f>IF(C1064="","",SUBTOTAL(3,$C$2:C1064))</f>
        <v/>
      </c>
      <c r="B1064" s="8"/>
      <c r="C1064" s="9"/>
      <c r="D1064" s="10"/>
      <c r="E1064" s="11"/>
      <c r="F1064" s="12"/>
      <c r="G1064" s="66" t="str">
        <f t="shared" si="34"/>
        <v>x</v>
      </c>
      <c r="H1064" s="67" t="str">
        <f t="shared" si="33"/>
        <v>x</v>
      </c>
      <c r="I1064" s="68"/>
    </row>
    <row r="1065" spans="1:9" ht="20.25" x14ac:dyDescent="0.25">
      <c r="A1065" s="7" t="str">
        <f>IF(C1065="","",SUBTOTAL(3,$C$2:C1065))</f>
        <v/>
      </c>
      <c r="B1065" s="8"/>
      <c r="C1065" s="9"/>
      <c r="D1065" s="10"/>
      <c r="E1065" s="11"/>
      <c r="F1065" s="12"/>
      <c r="G1065" s="66" t="str">
        <f t="shared" si="34"/>
        <v>x</v>
      </c>
      <c r="H1065" s="67" t="str">
        <f t="shared" si="33"/>
        <v>x</v>
      </c>
      <c r="I1065" s="68"/>
    </row>
    <row r="1066" spans="1:9" ht="20.25" x14ac:dyDescent="0.25">
      <c r="A1066" s="7" t="str">
        <f>IF(C1066="","",SUBTOTAL(3,$C$2:C1066))</f>
        <v/>
      </c>
      <c r="B1066" s="8"/>
      <c r="C1066" s="9"/>
      <c r="D1066" s="10"/>
      <c r="E1066" s="11"/>
      <c r="F1066" s="12"/>
      <c r="G1066" s="66" t="str">
        <f t="shared" si="34"/>
        <v>x</v>
      </c>
      <c r="H1066" s="67" t="str">
        <f t="shared" si="33"/>
        <v>x</v>
      </c>
      <c r="I1066" s="68"/>
    </row>
    <row r="1067" spans="1:9" ht="20.25" x14ac:dyDescent="0.25">
      <c r="A1067" s="7" t="str">
        <f>IF(C1067="","",SUBTOTAL(3,$C$2:C1067))</f>
        <v/>
      </c>
      <c r="B1067" s="8"/>
      <c r="C1067" s="9"/>
      <c r="D1067" s="10"/>
      <c r="E1067" s="11"/>
      <c r="F1067" s="12"/>
      <c r="G1067" s="66" t="str">
        <f t="shared" si="34"/>
        <v>x</v>
      </c>
      <c r="H1067" s="67" t="str">
        <f t="shared" si="33"/>
        <v>x</v>
      </c>
      <c r="I1067" s="68"/>
    </row>
    <row r="1068" spans="1:9" ht="20.25" x14ac:dyDescent="0.25">
      <c r="A1068" s="7" t="str">
        <f>IF(C1068="","",SUBTOTAL(3,$C$2:C1068))</f>
        <v/>
      </c>
      <c r="B1068" s="8"/>
      <c r="C1068" s="9"/>
      <c r="D1068" s="10"/>
      <c r="E1068" s="11"/>
      <c r="F1068" s="12"/>
      <c r="G1068" s="66" t="str">
        <f t="shared" si="34"/>
        <v>x</v>
      </c>
      <c r="H1068" s="67" t="str">
        <f t="shared" si="33"/>
        <v>x</v>
      </c>
      <c r="I1068" s="68"/>
    </row>
    <row r="1069" spans="1:9" ht="20.25" x14ac:dyDescent="0.25">
      <c r="A1069" s="7" t="str">
        <f>IF(C1069="","",SUBTOTAL(3,$C$2:C1069))</f>
        <v/>
      </c>
      <c r="B1069" s="8"/>
      <c r="C1069" s="9"/>
      <c r="D1069" s="10"/>
      <c r="E1069" s="11"/>
      <c r="F1069" s="12"/>
      <c r="G1069" s="66" t="str">
        <f t="shared" si="34"/>
        <v>x</v>
      </c>
      <c r="H1069" s="67" t="str">
        <f t="shared" si="33"/>
        <v>x</v>
      </c>
      <c r="I1069" s="68"/>
    </row>
    <row r="1070" spans="1:9" ht="20.25" x14ac:dyDescent="0.25">
      <c r="A1070" s="7" t="str">
        <f>IF(C1070="","",SUBTOTAL(3,$C$2:C1070))</f>
        <v/>
      </c>
      <c r="B1070" s="8"/>
      <c r="C1070" s="9"/>
      <c r="D1070" s="10"/>
      <c r="E1070" s="11"/>
      <c r="F1070" s="12"/>
      <c r="G1070" s="66" t="str">
        <f t="shared" si="34"/>
        <v>x</v>
      </c>
      <c r="H1070" s="67" t="str">
        <f t="shared" si="33"/>
        <v>x</v>
      </c>
      <c r="I1070" s="68"/>
    </row>
    <row r="1071" spans="1:9" ht="20.25" x14ac:dyDescent="0.25">
      <c r="A1071" s="7" t="str">
        <f>IF(C1071="","",SUBTOTAL(3,$C$2:C1071))</f>
        <v/>
      </c>
      <c r="B1071" s="8"/>
      <c r="C1071" s="9"/>
      <c r="D1071" s="10"/>
      <c r="E1071" s="11"/>
      <c r="F1071" s="12"/>
      <c r="G1071" s="66" t="str">
        <f t="shared" si="34"/>
        <v>x</v>
      </c>
      <c r="H1071" s="67" t="str">
        <f t="shared" si="33"/>
        <v>x</v>
      </c>
      <c r="I1071" s="68"/>
    </row>
    <row r="1072" spans="1:9" ht="20.25" x14ac:dyDescent="0.25">
      <c r="A1072" s="7" t="str">
        <f>IF(C1072="","",SUBTOTAL(3,$C$2:C1072))</f>
        <v/>
      </c>
      <c r="B1072" s="8"/>
      <c r="C1072" s="9"/>
      <c r="D1072" s="10"/>
      <c r="E1072" s="11"/>
      <c r="F1072" s="12"/>
      <c r="G1072" s="66" t="str">
        <f t="shared" si="34"/>
        <v>x</v>
      </c>
      <c r="H1072" s="67" t="str">
        <f t="shared" si="33"/>
        <v>x</v>
      </c>
      <c r="I1072" s="68"/>
    </row>
    <row r="1073" spans="1:9" ht="20.25" x14ac:dyDescent="0.25">
      <c r="A1073" s="7" t="str">
        <f>IF(C1073="","",SUBTOTAL(3,$C$2:C1073))</f>
        <v/>
      </c>
      <c r="B1073" s="8"/>
      <c r="C1073" s="9"/>
      <c r="D1073" s="10"/>
      <c r="E1073" s="11"/>
      <c r="F1073" s="12"/>
      <c r="G1073" s="66" t="str">
        <f t="shared" si="34"/>
        <v>x</v>
      </c>
      <c r="H1073" s="67" t="str">
        <f t="shared" si="33"/>
        <v>x</v>
      </c>
      <c r="I1073" s="68"/>
    </row>
    <row r="1074" spans="1:9" ht="20.25" x14ac:dyDescent="0.25">
      <c r="A1074" s="7" t="str">
        <f>IF(C1074="","",SUBTOTAL(3,$C$2:C1074))</f>
        <v/>
      </c>
      <c r="B1074" s="8"/>
      <c r="C1074" s="9"/>
      <c r="D1074" s="10"/>
      <c r="E1074" s="11"/>
      <c r="F1074" s="12"/>
      <c r="G1074" s="66" t="str">
        <f t="shared" si="34"/>
        <v>x</v>
      </c>
      <c r="H1074" s="67" t="str">
        <f t="shared" si="33"/>
        <v>x</v>
      </c>
      <c r="I1074" s="68"/>
    </row>
    <row r="1075" spans="1:9" ht="20.25" x14ac:dyDescent="0.25">
      <c r="A1075" s="7" t="str">
        <f>IF(C1075="","",SUBTOTAL(3,$C$2:C1075))</f>
        <v/>
      </c>
      <c r="B1075" s="8"/>
      <c r="C1075" s="9"/>
      <c r="D1075" s="10"/>
      <c r="E1075" s="11"/>
      <c r="F1075" s="12"/>
      <c r="G1075" s="66" t="str">
        <f t="shared" si="34"/>
        <v>x</v>
      </c>
      <c r="H1075" s="67" t="str">
        <f t="shared" si="33"/>
        <v>x</v>
      </c>
      <c r="I1075" s="68"/>
    </row>
    <row r="1076" spans="1:9" ht="20.25" x14ac:dyDescent="0.25">
      <c r="A1076" s="7" t="str">
        <f>IF(C1076="","",SUBTOTAL(3,$C$2:C1076))</f>
        <v/>
      </c>
      <c r="B1076" s="8"/>
      <c r="C1076" s="9"/>
      <c r="D1076" s="10"/>
      <c r="E1076" s="11"/>
      <c r="F1076" s="12"/>
      <c r="G1076" s="66" t="str">
        <f t="shared" si="34"/>
        <v>x</v>
      </c>
      <c r="H1076" s="67" t="str">
        <f t="shared" ref="H1076:H1139" si="35">IF(G1076=0,"00",IF(G1076="x","x",
IF(G1076&lt;1,"أقل من فدان",
IF(G1076&lt;3,"من 1 إلى أقل من 3 فدان",
IF(G1076&lt;5,"من 3 إلى أقل من 5 فدان",
IF(G1076&lt;10,"من 5 إلى أقل من 10 فدان",
IF(G1076&lt;20,"من 10 إلى أقل من 20 فدان",
IF(G1076&lt;=25,"من 20 إلى 25 فدان","أكثر من 25 فدان"))))))
))</f>
        <v>x</v>
      </c>
      <c r="I1076" s="68"/>
    </row>
    <row r="1077" spans="1:9" ht="20.25" x14ac:dyDescent="0.25">
      <c r="A1077" s="7" t="str">
        <f>IF(C1077="","",SUBTOTAL(3,$C$2:C1077))</f>
        <v/>
      </c>
      <c r="B1077" s="8"/>
      <c r="C1077" s="9"/>
      <c r="D1077" s="10"/>
      <c r="E1077" s="11"/>
      <c r="F1077" s="12"/>
      <c r="G1077" s="66" t="str">
        <f t="shared" si="34"/>
        <v>x</v>
      </c>
      <c r="H1077" s="67" t="str">
        <f t="shared" si="35"/>
        <v>x</v>
      </c>
      <c r="I1077" s="68"/>
    </row>
    <row r="1078" spans="1:9" ht="20.25" x14ac:dyDescent="0.25">
      <c r="A1078" s="7" t="str">
        <f>IF(C1078="","",SUBTOTAL(3,$C$2:C1078))</f>
        <v/>
      </c>
      <c r="B1078" s="8"/>
      <c r="C1078" s="9"/>
      <c r="D1078" s="10"/>
      <c r="E1078" s="11"/>
      <c r="F1078" s="12"/>
      <c r="G1078" s="66" t="str">
        <f t="shared" si="34"/>
        <v>x</v>
      </c>
      <c r="H1078" s="67" t="str">
        <f t="shared" si="35"/>
        <v>x</v>
      </c>
      <c r="I1078" s="68"/>
    </row>
    <row r="1079" spans="1:9" ht="20.25" x14ac:dyDescent="0.25">
      <c r="A1079" s="7" t="str">
        <f>IF(C1079="","",SUBTOTAL(3,$C$2:C1079))</f>
        <v/>
      </c>
      <c r="B1079" s="8"/>
      <c r="C1079" s="9"/>
      <c r="D1079" s="10"/>
      <c r="E1079" s="11"/>
      <c r="F1079" s="12"/>
      <c r="G1079" s="66" t="str">
        <f t="shared" si="34"/>
        <v>x</v>
      </c>
      <c r="H1079" s="67" t="str">
        <f t="shared" si="35"/>
        <v>x</v>
      </c>
      <c r="I1079" s="68"/>
    </row>
    <row r="1080" spans="1:9" ht="20.25" x14ac:dyDescent="0.25">
      <c r="A1080" s="7" t="str">
        <f>IF(C1080="","",SUBTOTAL(3,$C$2:C1080))</f>
        <v/>
      </c>
      <c r="B1080" s="8"/>
      <c r="C1080" s="9"/>
      <c r="D1080" s="10"/>
      <c r="E1080" s="11"/>
      <c r="F1080" s="12"/>
      <c r="G1080" s="66" t="str">
        <f t="shared" si="34"/>
        <v>x</v>
      </c>
      <c r="H1080" s="67" t="str">
        <f t="shared" si="35"/>
        <v>x</v>
      </c>
      <c r="I1080" s="68"/>
    </row>
    <row r="1081" spans="1:9" ht="20.25" x14ac:dyDescent="0.25">
      <c r="A1081" s="7" t="str">
        <f>IF(C1081="","",SUBTOTAL(3,$C$2:C1081))</f>
        <v/>
      </c>
      <c r="B1081" s="8"/>
      <c r="C1081" s="9"/>
      <c r="D1081" s="10"/>
      <c r="E1081" s="11"/>
      <c r="F1081" s="12"/>
      <c r="G1081" s="66" t="str">
        <f t="shared" si="34"/>
        <v>x</v>
      </c>
      <c r="H1081" s="67" t="str">
        <f t="shared" si="35"/>
        <v>x</v>
      </c>
      <c r="I1081" s="68"/>
    </row>
    <row r="1082" spans="1:9" ht="20.25" x14ac:dyDescent="0.25">
      <c r="A1082" s="7" t="str">
        <f>IF(C1082="","",SUBTOTAL(3,$C$2:C1082))</f>
        <v/>
      </c>
      <c r="B1082" s="8"/>
      <c r="C1082" s="9"/>
      <c r="D1082" s="10"/>
      <c r="E1082" s="11"/>
      <c r="F1082" s="12"/>
      <c r="G1082" s="66" t="str">
        <f t="shared" si="34"/>
        <v>x</v>
      </c>
      <c r="H1082" s="67" t="str">
        <f t="shared" si="35"/>
        <v>x</v>
      </c>
      <c r="I1082" s="68"/>
    </row>
    <row r="1083" spans="1:9" ht="20.25" x14ac:dyDescent="0.25">
      <c r="A1083" s="7" t="str">
        <f>IF(C1083="","",SUBTOTAL(3,$C$2:C1083))</f>
        <v/>
      </c>
      <c r="B1083" s="8"/>
      <c r="C1083" s="9"/>
      <c r="D1083" s="10"/>
      <c r="E1083" s="11"/>
      <c r="F1083" s="12"/>
      <c r="G1083" s="66" t="str">
        <f t="shared" si="34"/>
        <v>x</v>
      </c>
      <c r="H1083" s="67" t="str">
        <f t="shared" si="35"/>
        <v>x</v>
      </c>
      <c r="I1083" s="68"/>
    </row>
    <row r="1084" spans="1:9" ht="20.25" x14ac:dyDescent="0.25">
      <c r="A1084" s="7" t="str">
        <f>IF(C1084="","",SUBTOTAL(3,$C$2:C1084))</f>
        <v/>
      </c>
      <c r="B1084" s="8"/>
      <c r="C1084" s="9"/>
      <c r="D1084" s="10"/>
      <c r="E1084" s="11"/>
      <c r="F1084" s="12"/>
      <c r="G1084" s="66" t="str">
        <f t="shared" si="34"/>
        <v>x</v>
      </c>
      <c r="H1084" s="67" t="str">
        <f t="shared" si="35"/>
        <v>x</v>
      </c>
      <c r="I1084" s="68"/>
    </row>
    <row r="1085" spans="1:9" ht="20.25" x14ac:dyDescent="0.25">
      <c r="A1085" s="7" t="str">
        <f>IF(C1085="","",SUBTOTAL(3,$C$2:C1085))</f>
        <v/>
      </c>
      <c r="B1085" s="8"/>
      <c r="C1085" s="9"/>
      <c r="D1085" s="10"/>
      <c r="E1085" s="11"/>
      <c r="F1085" s="12"/>
      <c r="G1085" s="66" t="str">
        <f t="shared" si="34"/>
        <v>x</v>
      </c>
      <c r="H1085" s="67" t="str">
        <f t="shared" si="35"/>
        <v>x</v>
      </c>
      <c r="I1085" s="68"/>
    </row>
    <row r="1086" spans="1:9" ht="20.25" x14ac:dyDescent="0.25">
      <c r="A1086" s="7" t="str">
        <f>IF(C1086="","",SUBTOTAL(3,$C$2:C1086))</f>
        <v/>
      </c>
      <c r="B1086" s="8"/>
      <c r="C1086" s="9"/>
      <c r="D1086" s="10"/>
      <c r="E1086" s="11"/>
      <c r="F1086" s="12"/>
      <c r="G1086" s="66" t="str">
        <f t="shared" si="34"/>
        <v>x</v>
      </c>
      <c r="H1086" s="67" t="str">
        <f t="shared" si="35"/>
        <v>x</v>
      </c>
      <c r="I1086" s="68"/>
    </row>
    <row r="1087" spans="1:9" ht="20.25" x14ac:dyDescent="0.25">
      <c r="A1087" s="7" t="str">
        <f>IF(C1087="","",SUBTOTAL(3,$C$2:C1087))</f>
        <v/>
      </c>
      <c r="B1087" s="8"/>
      <c r="C1087" s="9"/>
      <c r="D1087" s="10"/>
      <c r="E1087" s="11"/>
      <c r="F1087" s="12"/>
      <c r="G1087" s="66" t="str">
        <f t="shared" si="34"/>
        <v>x</v>
      </c>
      <c r="H1087" s="67" t="str">
        <f t="shared" si="35"/>
        <v>x</v>
      </c>
      <c r="I1087" s="68"/>
    </row>
    <row r="1088" spans="1:9" ht="20.25" x14ac:dyDescent="0.25">
      <c r="A1088" s="7" t="str">
        <f>IF(C1088="","",SUBTOTAL(3,$C$2:C1088))</f>
        <v/>
      </c>
      <c r="B1088" s="8"/>
      <c r="C1088" s="9"/>
      <c r="D1088" s="10"/>
      <c r="E1088" s="11"/>
      <c r="F1088" s="12"/>
      <c r="G1088" s="66" t="str">
        <f t="shared" si="34"/>
        <v>x</v>
      </c>
      <c r="H1088" s="67" t="str">
        <f t="shared" si="35"/>
        <v>x</v>
      </c>
      <c r="I1088" s="68"/>
    </row>
    <row r="1089" spans="1:9" ht="20.25" x14ac:dyDescent="0.25">
      <c r="A1089" s="7" t="str">
        <f>IF(C1089="","",SUBTOTAL(3,$C$2:C1089))</f>
        <v/>
      </c>
      <c r="B1089" s="8"/>
      <c r="C1089" s="9"/>
      <c r="D1089" s="10"/>
      <c r="E1089" s="11"/>
      <c r="F1089" s="12"/>
      <c r="G1089" s="66" t="str">
        <f t="shared" si="34"/>
        <v>x</v>
      </c>
      <c r="H1089" s="67" t="str">
        <f t="shared" si="35"/>
        <v>x</v>
      </c>
      <c r="I1089" s="68"/>
    </row>
    <row r="1090" spans="1:9" ht="20.25" x14ac:dyDescent="0.25">
      <c r="A1090" s="7" t="str">
        <f>IF(C1090="","",SUBTOTAL(3,$C$2:C1090))</f>
        <v/>
      </c>
      <c r="B1090" s="8"/>
      <c r="C1090" s="9"/>
      <c r="D1090" s="10"/>
      <c r="E1090" s="11"/>
      <c r="F1090" s="12"/>
      <c r="G1090" s="66" t="str">
        <f t="shared" si="34"/>
        <v>x</v>
      </c>
      <c r="H1090" s="67" t="str">
        <f t="shared" si="35"/>
        <v>x</v>
      </c>
      <c r="I1090" s="68"/>
    </row>
    <row r="1091" spans="1:9" ht="20.25" x14ac:dyDescent="0.25">
      <c r="A1091" s="7" t="str">
        <f>IF(C1091="","",SUBTOTAL(3,$C$2:C1091))</f>
        <v/>
      </c>
      <c r="B1091" s="8"/>
      <c r="C1091" s="9"/>
      <c r="D1091" s="10"/>
      <c r="E1091" s="11"/>
      <c r="F1091" s="12"/>
      <c r="G1091" s="66" t="str">
        <f t="shared" ref="G1091:G1154" si="36">IF(AND(ISNUMBER(D1091), ISNUMBER(E1091), ISNUMBER(F1091)), F1091 + E1091/24 + D1091/576, "x")</f>
        <v>x</v>
      </c>
      <c r="H1091" s="67" t="str">
        <f t="shared" si="35"/>
        <v>x</v>
      </c>
      <c r="I1091" s="68"/>
    </row>
    <row r="1092" spans="1:9" ht="20.25" x14ac:dyDescent="0.25">
      <c r="A1092" s="7" t="str">
        <f>IF(C1092="","",SUBTOTAL(3,$C$2:C1092))</f>
        <v/>
      </c>
      <c r="B1092" s="8"/>
      <c r="C1092" s="9"/>
      <c r="D1092" s="10"/>
      <c r="E1092" s="11"/>
      <c r="F1092" s="12"/>
      <c r="G1092" s="66" t="str">
        <f t="shared" si="36"/>
        <v>x</v>
      </c>
      <c r="H1092" s="67" t="str">
        <f t="shared" si="35"/>
        <v>x</v>
      </c>
      <c r="I1092" s="68"/>
    </row>
    <row r="1093" spans="1:9" ht="20.25" x14ac:dyDescent="0.25">
      <c r="A1093" s="7" t="str">
        <f>IF(C1093="","",SUBTOTAL(3,$C$2:C1093))</f>
        <v/>
      </c>
      <c r="B1093" s="8"/>
      <c r="C1093" s="9"/>
      <c r="D1093" s="10"/>
      <c r="E1093" s="11"/>
      <c r="F1093" s="12"/>
      <c r="G1093" s="66" t="str">
        <f t="shared" si="36"/>
        <v>x</v>
      </c>
      <c r="H1093" s="67" t="str">
        <f t="shared" si="35"/>
        <v>x</v>
      </c>
      <c r="I1093" s="68"/>
    </row>
    <row r="1094" spans="1:9" ht="20.25" x14ac:dyDescent="0.25">
      <c r="A1094" s="7" t="str">
        <f>IF(C1094="","",SUBTOTAL(3,$C$2:C1094))</f>
        <v/>
      </c>
      <c r="B1094" s="8"/>
      <c r="C1094" s="9"/>
      <c r="D1094" s="10"/>
      <c r="E1094" s="11"/>
      <c r="F1094" s="12"/>
      <c r="G1094" s="66" t="str">
        <f t="shared" si="36"/>
        <v>x</v>
      </c>
      <c r="H1094" s="67" t="str">
        <f t="shared" si="35"/>
        <v>x</v>
      </c>
      <c r="I1094" s="68"/>
    </row>
    <row r="1095" spans="1:9" ht="20.25" x14ac:dyDescent="0.25">
      <c r="A1095" s="7" t="str">
        <f>IF(C1095="","",SUBTOTAL(3,$C$2:C1095))</f>
        <v/>
      </c>
      <c r="B1095" s="8"/>
      <c r="C1095" s="9"/>
      <c r="D1095" s="10"/>
      <c r="E1095" s="11"/>
      <c r="F1095" s="12"/>
      <c r="G1095" s="66" t="str">
        <f t="shared" si="36"/>
        <v>x</v>
      </c>
      <c r="H1095" s="67" t="str">
        <f t="shared" si="35"/>
        <v>x</v>
      </c>
      <c r="I1095" s="68"/>
    </row>
    <row r="1096" spans="1:9" ht="20.25" x14ac:dyDescent="0.25">
      <c r="A1096" s="7" t="str">
        <f>IF(C1096="","",SUBTOTAL(3,$C$2:C1096))</f>
        <v/>
      </c>
      <c r="B1096" s="8"/>
      <c r="C1096" s="9"/>
      <c r="D1096" s="10"/>
      <c r="E1096" s="11"/>
      <c r="F1096" s="12"/>
      <c r="G1096" s="66" t="str">
        <f t="shared" si="36"/>
        <v>x</v>
      </c>
      <c r="H1096" s="67" t="str">
        <f t="shared" si="35"/>
        <v>x</v>
      </c>
      <c r="I1096" s="68"/>
    </row>
    <row r="1097" spans="1:9" ht="20.25" x14ac:dyDescent="0.25">
      <c r="A1097" s="7" t="str">
        <f>IF(C1097="","",SUBTOTAL(3,$C$2:C1097))</f>
        <v/>
      </c>
      <c r="B1097" s="8"/>
      <c r="C1097" s="9"/>
      <c r="D1097" s="10"/>
      <c r="E1097" s="11"/>
      <c r="F1097" s="12"/>
      <c r="G1097" s="66" t="str">
        <f t="shared" si="36"/>
        <v>x</v>
      </c>
      <c r="H1097" s="67" t="str">
        <f t="shared" si="35"/>
        <v>x</v>
      </c>
      <c r="I1097" s="68"/>
    </row>
    <row r="1098" spans="1:9" ht="20.25" x14ac:dyDescent="0.25">
      <c r="A1098" s="7" t="str">
        <f>IF(C1098="","",SUBTOTAL(3,$C$2:C1098))</f>
        <v/>
      </c>
      <c r="B1098" s="8"/>
      <c r="C1098" s="9"/>
      <c r="D1098" s="10"/>
      <c r="E1098" s="11"/>
      <c r="F1098" s="12"/>
      <c r="G1098" s="66" t="str">
        <f t="shared" si="36"/>
        <v>x</v>
      </c>
      <c r="H1098" s="67" t="str">
        <f t="shared" si="35"/>
        <v>x</v>
      </c>
      <c r="I1098" s="68"/>
    </row>
    <row r="1099" spans="1:9" ht="20.25" x14ac:dyDescent="0.25">
      <c r="A1099" s="7" t="str">
        <f>IF(C1099="","",SUBTOTAL(3,$C$2:C1099))</f>
        <v/>
      </c>
      <c r="B1099" s="8"/>
      <c r="C1099" s="9"/>
      <c r="D1099" s="10"/>
      <c r="E1099" s="11"/>
      <c r="F1099" s="12"/>
      <c r="G1099" s="66" t="str">
        <f t="shared" si="36"/>
        <v>x</v>
      </c>
      <c r="H1099" s="67" t="str">
        <f t="shared" si="35"/>
        <v>x</v>
      </c>
      <c r="I1099" s="68"/>
    </row>
    <row r="1100" spans="1:9" ht="20.25" x14ac:dyDescent="0.25">
      <c r="A1100" s="7" t="str">
        <f>IF(C1100="","",SUBTOTAL(3,$C$2:C1100))</f>
        <v/>
      </c>
      <c r="B1100" s="8"/>
      <c r="C1100" s="9"/>
      <c r="D1100" s="10"/>
      <c r="E1100" s="11"/>
      <c r="F1100" s="12"/>
      <c r="G1100" s="66" t="str">
        <f t="shared" si="36"/>
        <v>x</v>
      </c>
      <c r="H1100" s="67" t="str">
        <f t="shared" si="35"/>
        <v>x</v>
      </c>
      <c r="I1100" s="68"/>
    </row>
    <row r="1101" spans="1:9" ht="20.25" x14ac:dyDescent="0.25">
      <c r="A1101" s="7" t="str">
        <f>IF(C1101="","",SUBTOTAL(3,$C$2:C1101))</f>
        <v/>
      </c>
      <c r="B1101" s="8"/>
      <c r="C1101" s="9"/>
      <c r="D1101" s="10"/>
      <c r="E1101" s="11"/>
      <c r="F1101" s="12"/>
      <c r="G1101" s="66" t="str">
        <f t="shared" si="36"/>
        <v>x</v>
      </c>
      <c r="H1101" s="67" t="str">
        <f t="shared" si="35"/>
        <v>x</v>
      </c>
      <c r="I1101" s="68"/>
    </row>
    <row r="1102" spans="1:9" ht="20.25" x14ac:dyDescent="0.25">
      <c r="A1102" s="7" t="str">
        <f>IF(C1102="","",SUBTOTAL(3,$C$2:C1102))</f>
        <v/>
      </c>
      <c r="B1102" s="8"/>
      <c r="C1102" s="9"/>
      <c r="D1102" s="10"/>
      <c r="E1102" s="11"/>
      <c r="F1102" s="12"/>
      <c r="G1102" s="66" t="str">
        <f t="shared" si="36"/>
        <v>x</v>
      </c>
      <c r="H1102" s="67" t="str">
        <f t="shared" si="35"/>
        <v>x</v>
      </c>
      <c r="I1102" s="68"/>
    </row>
    <row r="1103" spans="1:9" ht="20.25" x14ac:dyDescent="0.25">
      <c r="A1103" s="7" t="str">
        <f>IF(C1103="","",SUBTOTAL(3,$C$2:C1103))</f>
        <v/>
      </c>
      <c r="B1103" s="8"/>
      <c r="C1103" s="9"/>
      <c r="D1103" s="10"/>
      <c r="E1103" s="11"/>
      <c r="F1103" s="12"/>
      <c r="G1103" s="66" t="str">
        <f t="shared" si="36"/>
        <v>x</v>
      </c>
      <c r="H1103" s="67" t="str">
        <f t="shared" si="35"/>
        <v>x</v>
      </c>
      <c r="I1103" s="68"/>
    </row>
    <row r="1104" spans="1:9" ht="20.25" x14ac:dyDescent="0.25">
      <c r="A1104" s="7" t="str">
        <f>IF(C1104="","",SUBTOTAL(3,$C$2:C1104))</f>
        <v/>
      </c>
      <c r="B1104" s="8"/>
      <c r="C1104" s="9"/>
      <c r="D1104" s="10"/>
      <c r="E1104" s="11"/>
      <c r="F1104" s="12"/>
      <c r="G1104" s="66" t="str">
        <f t="shared" si="36"/>
        <v>x</v>
      </c>
      <c r="H1104" s="67" t="str">
        <f t="shared" si="35"/>
        <v>x</v>
      </c>
      <c r="I1104" s="68"/>
    </row>
    <row r="1105" spans="1:9" ht="20.25" x14ac:dyDescent="0.25">
      <c r="A1105" s="7" t="str">
        <f>IF(C1105="","",SUBTOTAL(3,$C$2:C1105))</f>
        <v/>
      </c>
      <c r="B1105" s="8"/>
      <c r="C1105" s="9"/>
      <c r="D1105" s="10"/>
      <c r="E1105" s="11"/>
      <c r="F1105" s="12"/>
      <c r="G1105" s="66" t="str">
        <f t="shared" si="36"/>
        <v>x</v>
      </c>
      <c r="H1105" s="67" t="str">
        <f t="shared" si="35"/>
        <v>x</v>
      </c>
      <c r="I1105" s="68"/>
    </row>
    <row r="1106" spans="1:9" ht="20.25" x14ac:dyDescent="0.25">
      <c r="A1106" s="7" t="str">
        <f>IF(C1106="","",SUBTOTAL(3,$C$2:C1106))</f>
        <v/>
      </c>
      <c r="B1106" s="8"/>
      <c r="C1106" s="9"/>
      <c r="D1106" s="10"/>
      <c r="E1106" s="11"/>
      <c r="F1106" s="12"/>
      <c r="G1106" s="66" t="str">
        <f t="shared" si="36"/>
        <v>x</v>
      </c>
      <c r="H1106" s="67" t="str">
        <f t="shared" si="35"/>
        <v>x</v>
      </c>
      <c r="I1106" s="68"/>
    </row>
    <row r="1107" spans="1:9" ht="20.25" x14ac:dyDescent="0.25">
      <c r="A1107" s="7" t="str">
        <f>IF(C1107="","",SUBTOTAL(3,$C$2:C1107))</f>
        <v/>
      </c>
      <c r="B1107" s="8"/>
      <c r="C1107" s="9"/>
      <c r="D1107" s="10"/>
      <c r="E1107" s="11"/>
      <c r="F1107" s="12"/>
      <c r="G1107" s="66" t="str">
        <f t="shared" si="36"/>
        <v>x</v>
      </c>
      <c r="H1107" s="67" t="str">
        <f t="shared" si="35"/>
        <v>x</v>
      </c>
      <c r="I1107" s="68"/>
    </row>
    <row r="1108" spans="1:9" ht="20.25" x14ac:dyDescent="0.25">
      <c r="A1108" s="7" t="str">
        <f>IF(C1108="","",SUBTOTAL(3,$C$2:C1108))</f>
        <v/>
      </c>
      <c r="B1108" s="8"/>
      <c r="C1108" s="9"/>
      <c r="D1108" s="10"/>
      <c r="E1108" s="11"/>
      <c r="F1108" s="12"/>
      <c r="G1108" s="66" t="str">
        <f t="shared" si="36"/>
        <v>x</v>
      </c>
      <c r="H1108" s="67" t="str">
        <f t="shared" si="35"/>
        <v>x</v>
      </c>
      <c r="I1108" s="68"/>
    </row>
    <row r="1109" spans="1:9" ht="20.25" x14ac:dyDescent="0.25">
      <c r="A1109" s="7" t="str">
        <f>IF(C1109="","",SUBTOTAL(3,$C$2:C1109))</f>
        <v/>
      </c>
      <c r="B1109" s="8"/>
      <c r="C1109" s="9"/>
      <c r="D1109" s="10"/>
      <c r="E1109" s="11"/>
      <c r="F1109" s="12"/>
      <c r="G1109" s="66" t="str">
        <f t="shared" si="36"/>
        <v>x</v>
      </c>
      <c r="H1109" s="67" t="str">
        <f t="shared" si="35"/>
        <v>x</v>
      </c>
      <c r="I1109" s="68"/>
    </row>
    <row r="1110" spans="1:9" ht="20.25" x14ac:dyDescent="0.25">
      <c r="A1110" s="7" t="str">
        <f>IF(C1110="","",SUBTOTAL(3,$C$2:C1110))</f>
        <v/>
      </c>
      <c r="B1110" s="8"/>
      <c r="C1110" s="9"/>
      <c r="D1110" s="10"/>
      <c r="E1110" s="11"/>
      <c r="F1110" s="12"/>
      <c r="G1110" s="66" t="str">
        <f t="shared" si="36"/>
        <v>x</v>
      </c>
      <c r="H1110" s="67" t="str">
        <f t="shared" si="35"/>
        <v>x</v>
      </c>
      <c r="I1110" s="68"/>
    </row>
    <row r="1111" spans="1:9" ht="20.25" x14ac:dyDescent="0.25">
      <c r="A1111" s="7" t="str">
        <f>IF(C1111="","",SUBTOTAL(3,$C$2:C1111))</f>
        <v/>
      </c>
      <c r="B1111" s="8"/>
      <c r="C1111" s="9"/>
      <c r="D1111" s="10"/>
      <c r="E1111" s="11"/>
      <c r="F1111" s="12"/>
      <c r="G1111" s="66" t="str">
        <f t="shared" si="36"/>
        <v>x</v>
      </c>
      <c r="H1111" s="67" t="str">
        <f t="shared" si="35"/>
        <v>x</v>
      </c>
      <c r="I1111" s="68"/>
    </row>
    <row r="1112" spans="1:9" ht="20.25" x14ac:dyDescent="0.25">
      <c r="A1112" s="7" t="str">
        <f>IF(C1112="","",SUBTOTAL(3,$C$2:C1112))</f>
        <v/>
      </c>
      <c r="B1112" s="8"/>
      <c r="C1112" s="9"/>
      <c r="D1112" s="10"/>
      <c r="E1112" s="11"/>
      <c r="F1112" s="12"/>
      <c r="G1112" s="66" t="str">
        <f t="shared" si="36"/>
        <v>x</v>
      </c>
      <c r="H1112" s="67" t="str">
        <f t="shared" si="35"/>
        <v>x</v>
      </c>
      <c r="I1112" s="68"/>
    </row>
    <row r="1113" spans="1:9" ht="20.25" x14ac:dyDescent="0.25">
      <c r="A1113" s="7" t="str">
        <f>IF(C1113="","",SUBTOTAL(3,$C$2:C1113))</f>
        <v/>
      </c>
      <c r="B1113" s="8"/>
      <c r="C1113" s="9"/>
      <c r="D1113" s="10"/>
      <c r="E1113" s="11"/>
      <c r="F1113" s="12"/>
      <c r="G1113" s="66" t="str">
        <f t="shared" si="36"/>
        <v>x</v>
      </c>
      <c r="H1113" s="67" t="str">
        <f t="shared" si="35"/>
        <v>x</v>
      </c>
      <c r="I1113" s="68"/>
    </row>
    <row r="1114" spans="1:9" ht="20.25" x14ac:dyDescent="0.25">
      <c r="A1114" s="7" t="str">
        <f>IF(C1114="","",SUBTOTAL(3,$C$2:C1114))</f>
        <v/>
      </c>
      <c r="B1114" s="8"/>
      <c r="C1114" s="9"/>
      <c r="D1114" s="10"/>
      <c r="E1114" s="11"/>
      <c r="F1114" s="12"/>
      <c r="G1114" s="66" t="str">
        <f t="shared" si="36"/>
        <v>x</v>
      </c>
      <c r="H1114" s="67" t="str">
        <f t="shared" si="35"/>
        <v>x</v>
      </c>
      <c r="I1114" s="68"/>
    </row>
    <row r="1115" spans="1:9" ht="20.25" x14ac:dyDescent="0.25">
      <c r="A1115" s="7" t="str">
        <f>IF(C1115="","",SUBTOTAL(3,$C$2:C1115))</f>
        <v/>
      </c>
      <c r="B1115" s="8"/>
      <c r="C1115" s="9"/>
      <c r="D1115" s="10"/>
      <c r="E1115" s="11"/>
      <c r="F1115" s="12"/>
      <c r="G1115" s="66" t="str">
        <f t="shared" si="36"/>
        <v>x</v>
      </c>
      <c r="H1115" s="67" t="str">
        <f t="shared" si="35"/>
        <v>x</v>
      </c>
      <c r="I1115" s="68"/>
    </row>
    <row r="1116" spans="1:9" ht="20.25" x14ac:dyDescent="0.25">
      <c r="A1116" s="7" t="str">
        <f>IF(C1116="","",SUBTOTAL(3,$C$2:C1116))</f>
        <v/>
      </c>
      <c r="B1116" s="8"/>
      <c r="C1116" s="9"/>
      <c r="D1116" s="10"/>
      <c r="E1116" s="11"/>
      <c r="F1116" s="12"/>
      <c r="G1116" s="66" t="str">
        <f t="shared" si="36"/>
        <v>x</v>
      </c>
      <c r="H1116" s="67" t="str">
        <f t="shared" si="35"/>
        <v>x</v>
      </c>
      <c r="I1116" s="68"/>
    </row>
    <row r="1117" spans="1:9" ht="20.25" x14ac:dyDescent="0.25">
      <c r="A1117" s="7" t="str">
        <f>IF(C1117="","",SUBTOTAL(3,$C$2:C1117))</f>
        <v/>
      </c>
      <c r="B1117" s="8"/>
      <c r="C1117" s="9"/>
      <c r="D1117" s="10"/>
      <c r="E1117" s="11"/>
      <c r="F1117" s="12"/>
      <c r="G1117" s="66" t="str">
        <f t="shared" si="36"/>
        <v>x</v>
      </c>
      <c r="H1117" s="67" t="str">
        <f t="shared" si="35"/>
        <v>x</v>
      </c>
      <c r="I1117" s="68"/>
    </row>
    <row r="1118" spans="1:9" ht="20.25" x14ac:dyDescent="0.25">
      <c r="A1118" s="7" t="str">
        <f>IF(C1118="","",SUBTOTAL(3,$C$2:C1118))</f>
        <v/>
      </c>
      <c r="B1118" s="8"/>
      <c r="C1118" s="9"/>
      <c r="D1118" s="10"/>
      <c r="E1118" s="11"/>
      <c r="F1118" s="12"/>
      <c r="G1118" s="66" t="str">
        <f t="shared" si="36"/>
        <v>x</v>
      </c>
      <c r="H1118" s="67" t="str">
        <f t="shared" si="35"/>
        <v>x</v>
      </c>
      <c r="I1118" s="68"/>
    </row>
    <row r="1119" spans="1:9" ht="20.25" x14ac:dyDescent="0.25">
      <c r="A1119" s="7" t="str">
        <f>IF(C1119="","",SUBTOTAL(3,$C$2:C1119))</f>
        <v/>
      </c>
      <c r="B1119" s="8"/>
      <c r="C1119" s="9"/>
      <c r="D1119" s="10"/>
      <c r="E1119" s="11"/>
      <c r="F1119" s="12"/>
      <c r="G1119" s="66" t="str">
        <f t="shared" si="36"/>
        <v>x</v>
      </c>
      <c r="H1119" s="67" t="str">
        <f t="shared" si="35"/>
        <v>x</v>
      </c>
      <c r="I1119" s="68"/>
    </row>
    <row r="1120" spans="1:9" ht="20.25" x14ac:dyDescent="0.25">
      <c r="A1120" s="7" t="str">
        <f>IF(C1120="","",SUBTOTAL(3,$C$2:C1120))</f>
        <v/>
      </c>
      <c r="B1120" s="8"/>
      <c r="C1120" s="9"/>
      <c r="D1120" s="10"/>
      <c r="E1120" s="11"/>
      <c r="F1120" s="12"/>
      <c r="G1120" s="66" t="str">
        <f t="shared" si="36"/>
        <v>x</v>
      </c>
      <c r="H1120" s="67" t="str">
        <f t="shared" si="35"/>
        <v>x</v>
      </c>
      <c r="I1120" s="68"/>
    </row>
    <row r="1121" spans="1:9" ht="20.25" x14ac:dyDescent="0.25">
      <c r="A1121" s="7" t="str">
        <f>IF(C1121="","",SUBTOTAL(3,$C$2:C1121))</f>
        <v/>
      </c>
      <c r="B1121" s="8"/>
      <c r="C1121" s="9"/>
      <c r="D1121" s="10"/>
      <c r="E1121" s="11"/>
      <c r="F1121" s="12"/>
      <c r="G1121" s="66" t="str">
        <f t="shared" si="36"/>
        <v>x</v>
      </c>
      <c r="H1121" s="67" t="str">
        <f t="shared" si="35"/>
        <v>x</v>
      </c>
      <c r="I1121" s="68"/>
    </row>
    <row r="1122" spans="1:9" ht="20.25" x14ac:dyDescent="0.25">
      <c r="A1122" s="7" t="str">
        <f>IF(C1122="","",SUBTOTAL(3,$C$2:C1122))</f>
        <v/>
      </c>
      <c r="B1122" s="8"/>
      <c r="C1122" s="9"/>
      <c r="D1122" s="10"/>
      <c r="E1122" s="11"/>
      <c r="F1122" s="12"/>
      <c r="G1122" s="66" t="str">
        <f t="shared" si="36"/>
        <v>x</v>
      </c>
      <c r="H1122" s="67" t="str">
        <f t="shared" si="35"/>
        <v>x</v>
      </c>
      <c r="I1122" s="68"/>
    </row>
    <row r="1123" spans="1:9" ht="20.25" x14ac:dyDescent="0.25">
      <c r="A1123" s="7" t="str">
        <f>IF(C1123="","",SUBTOTAL(3,$C$2:C1123))</f>
        <v/>
      </c>
      <c r="B1123" s="8"/>
      <c r="C1123" s="9"/>
      <c r="D1123" s="10"/>
      <c r="E1123" s="11"/>
      <c r="F1123" s="12"/>
      <c r="G1123" s="66" t="str">
        <f t="shared" si="36"/>
        <v>x</v>
      </c>
      <c r="H1123" s="67" t="str">
        <f t="shared" si="35"/>
        <v>x</v>
      </c>
      <c r="I1123" s="68"/>
    </row>
    <row r="1124" spans="1:9" ht="20.25" x14ac:dyDescent="0.25">
      <c r="A1124" s="7" t="str">
        <f>IF(C1124="","",SUBTOTAL(3,$C$2:C1124))</f>
        <v/>
      </c>
      <c r="B1124" s="8"/>
      <c r="C1124" s="9"/>
      <c r="D1124" s="10"/>
      <c r="E1124" s="11"/>
      <c r="F1124" s="12"/>
      <c r="G1124" s="66" t="str">
        <f t="shared" si="36"/>
        <v>x</v>
      </c>
      <c r="H1124" s="67" t="str">
        <f t="shared" si="35"/>
        <v>x</v>
      </c>
      <c r="I1124" s="68"/>
    </row>
    <row r="1125" spans="1:9" ht="20.25" x14ac:dyDescent="0.25">
      <c r="A1125" s="7" t="str">
        <f>IF(C1125="","",SUBTOTAL(3,$C$2:C1125))</f>
        <v/>
      </c>
      <c r="B1125" s="8"/>
      <c r="C1125" s="9"/>
      <c r="D1125" s="10"/>
      <c r="E1125" s="11"/>
      <c r="F1125" s="12"/>
      <c r="G1125" s="66" t="str">
        <f t="shared" si="36"/>
        <v>x</v>
      </c>
      <c r="H1125" s="67" t="str">
        <f t="shared" si="35"/>
        <v>x</v>
      </c>
      <c r="I1125" s="68"/>
    </row>
    <row r="1126" spans="1:9" ht="20.25" x14ac:dyDescent="0.25">
      <c r="A1126" s="7" t="str">
        <f>IF(C1126="","",SUBTOTAL(3,$C$2:C1126))</f>
        <v/>
      </c>
      <c r="B1126" s="8"/>
      <c r="C1126" s="9"/>
      <c r="D1126" s="10"/>
      <c r="E1126" s="11"/>
      <c r="F1126" s="12"/>
      <c r="G1126" s="66" t="str">
        <f t="shared" si="36"/>
        <v>x</v>
      </c>
      <c r="H1126" s="67" t="str">
        <f t="shared" si="35"/>
        <v>x</v>
      </c>
      <c r="I1126" s="68"/>
    </row>
    <row r="1127" spans="1:9" ht="20.25" x14ac:dyDescent="0.25">
      <c r="A1127" s="7" t="str">
        <f>IF(C1127="","",SUBTOTAL(3,$C$2:C1127))</f>
        <v/>
      </c>
      <c r="B1127" s="8"/>
      <c r="C1127" s="9"/>
      <c r="D1127" s="10"/>
      <c r="E1127" s="11"/>
      <c r="F1127" s="12"/>
      <c r="G1127" s="66" t="str">
        <f t="shared" si="36"/>
        <v>x</v>
      </c>
      <c r="H1127" s="67" t="str">
        <f t="shared" si="35"/>
        <v>x</v>
      </c>
      <c r="I1127" s="68"/>
    </row>
    <row r="1128" spans="1:9" ht="20.25" x14ac:dyDescent="0.25">
      <c r="A1128" s="7" t="str">
        <f>IF(C1128="","",SUBTOTAL(3,$C$2:C1128))</f>
        <v/>
      </c>
      <c r="B1128" s="8"/>
      <c r="C1128" s="9"/>
      <c r="D1128" s="10"/>
      <c r="E1128" s="11"/>
      <c r="F1128" s="12"/>
      <c r="G1128" s="66" t="str">
        <f t="shared" si="36"/>
        <v>x</v>
      </c>
      <c r="H1128" s="67" t="str">
        <f t="shared" si="35"/>
        <v>x</v>
      </c>
      <c r="I1128" s="68"/>
    </row>
    <row r="1129" spans="1:9" ht="20.25" x14ac:dyDescent="0.25">
      <c r="A1129" s="7" t="str">
        <f>IF(C1129="","",SUBTOTAL(3,$C$2:C1129))</f>
        <v/>
      </c>
      <c r="B1129" s="8"/>
      <c r="C1129" s="9"/>
      <c r="D1129" s="10"/>
      <c r="E1129" s="11"/>
      <c r="F1129" s="12"/>
      <c r="G1129" s="66" t="str">
        <f t="shared" si="36"/>
        <v>x</v>
      </c>
      <c r="H1129" s="67" t="str">
        <f t="shared" si="35"/>
        <v>x</v>
      </c>
      <c r="I1129" s="68"/>
    </row>
    <row r="1130" spans="1:9" ht="20.25" x14ac:dyDescent="0.25">
      <c r="A1130" s="7" t="str">
        <f>IF(C1130="","",SUBTOTAL(3,$C$2:C1130))</f>
        <v/>
      </c>
      <c r="B1130" s="8"/>
      <c r="C1130" s="9"/>
      <c r="D1130" s="10"/>
      <c r="E1130" s="11"/>
      <c r="F1130" s="12"/>
      <c r="G1130" s="66" t="str">
        <f t="shared" si="36"/>
        <v>x</v>
      </c>
      <c r="H1130" s="67" t="str">
        <f t="shared" si="35"/>
        <v>x</v>
      </c>
      <c r="I1130" s="68"/>
    </row>
    <row r="1131" spans="1:9" ht="20.25" x14ac:dyDescent="0.25">
      <c r="A1131" s="7" t="str">
        <f>IF(C1131="","",SUBTOTAL(3,$C$2:C1131))</f>
        <v/>
      </c>
      <c r="B1131" s="8"/>
      <c r="C1131" s="9"/>
      <c r="D1131" s="10"/>
      <c r="E1131" s="11"/>
      <c r="F1131" s="12"/>
      <c r="G1131" s="66" t="str">
        <f t="shared" si="36"/>
        <v>x</v>
      </c>
      <c r="H1131" s="67" t="str">
        <f t="shared" si="35"/>
        <v>x</v>
      </c>
      <c r="I1131" s="68"/>
    </row>
    <row r="1132" spans="1:9" ht="20.25" x14ac:dyDescent="0.25">
      <c r="A1132" s="7" t="str">
        <f>IF(C1132="","",SUBTOTAL(3,$C$2:C1132))</f>
        <v/>
      </c>
      <c r="B1132" s="8"/>
      <c r="C1132" s="9"/>
      <c r="D1132" s="10"/>
      <c r="E1132" s="11"/>
      <c r="F1132" s="12"/>
      <c r="G1132" s="66" t="str">
        <f t="shared" si="36"/>
        <v>x</v>
      </c>
      <c r="H1132" s="67" t="str">
        <f t="shared" si="35"/>
        <v>x</v>
      </c>
      <c r="I1132" s="68"/>
    </row>
    <row r="1133" spans="1:9" ht="20.25" x14ac:dyDescent="0.25">
      <c r="A1133" s="7" t="str">
        <f>IF(C1133="","",SUBTOTAL(3,$C$2:C1133))</f>
        <v/>
      </c>
      <c r="B1133" s="8"/>
      <c r="C1133" s="9"/>
      <c r="D1133" s="10"/>
      <c r="E1133" s="11"/>
      <c r="F1133" s="12"/>
      <c r="G1133" s="66" t="str">
        <f t="shared" si="36"/>
        <v>x</v>
      </c>
      <c r="H1133" s="67" t="str">
        <f t="shared" si="35"/>
        <v>x</v>
      </c>
      <c r="I1133" s="68"/>
    </row>
    <row r="1134" spans="1:9" ht="20.25" x14ac:dyDescent="0.25">
      <c r="A1134" s="7" t="str">
        <f>IF(C1134="","",SUBTOTAL(3,$C$2:C1134))</f>
        <v/>
      </c>
      <c r="B1134" s="8"/>
      <c r="C1134" s="9"/>
      <c r="D1134" s="10"/>
      <c r="E1134" s="11"/>
      <c r="F1134" s="12"/>
      <c r="G1134" s="66" t="str">
        <f t="shared" si="36"/>
        <v>x</v>
      </c>
      <c r="H1134" s="67" t="str">
        <f t="shared" si="35"/>
        <v>x</v>
      </c>
      <c r="I1134" s="68"/>
    </row>
    <row r="1135" spans="1:9" ht="20.25" x14ac:dyDescent="0.25">
      <c r="A1135" s="7" t="str">
        <f>IF(C1135="","",SUBTOTAL(3,$C$2:C1135))</f>
        <v/>
      </c>
      <c r="B1135" s="8"/>
      <c r="C1135" s="9"/>
      <c r="D1135" s="10"/>
      <c r="E1135" s="11"/>
      <c r="F1135" s="12"/>
      <c r="G1135" s="66" t="str">
        <f t="shared" si="36"/>
        <v>x</v>
      </c>
      <c r="H1135" s="67" t="str">
        <f t="shared" si="35"/>
        <v>x</v>
      </c>
      <c r="I1135" s="68"/>
    </row>
    <row r="1136" spans="1:9" ht="20.25" x14ac:dyDescent="0.25">
      <c r="A1136" s="7" t="str">
        <f>IF(C1136="","",SUBTOTAL(3,$C$2:C1136))</f>
        <v/>
      </c>
      <c r="B1136" s="8"/>
      <c r="C1136" s="9"/>
      <c r="D1136" s="10"/>
      <c r="E1136" s="11"/>
      <c r="F1136" s="12"/>
      <c r="G1136" s="66" t="str">
        <f t="shared" si="36"/>
        <v>x</v>
      </c>
      <c r="H1136" s="67" t="str">
        <f t="shared" si="35"/>
        <v>x</v>
      </c>
      <c r="I1136" s="68"/>
    </row>
    <row r="1137" spans="1:9" ht="20.25" x14ac:dyDescent="0.25">
      <c r="A1137" s="7" t="str">
        <f>IF(C1137="","",SUBTOTAL(3,$C$2:C1137))</f>
        <v/>
      </c>
      <c r="B1137" s="8"/>
      <c r="C1137" s="9"/>
      <c r="D1137" s="10"/>
      <c r="E1137" s="11"/>
      <c r="F1137" s="12"/>
      <c r="G1137" s="66" t="str">
        <f t="shared" si="36"/>
        <v>x</v>
      </c>
      <c r="H1137" s="67" t="str">
        <f t="shared" si="35"/>
        <v>x</v>
      </c>
      <c r="I1137" s="68"/>
    </row>
    <row r="1138" spans="1:9" ht="20.25" x14ac:dyDescent="0.25">
      <c r="A1138" s="7" t="str">
        <f>IF(C1138="","",SUBTOTAL(3,$C$2:C1138))</f>
        <v/>
      </c>
      <c r="B1138" s="8"/>
      <c r="C1138" s="9"/>
      <c r="D1138" s="10"/>
      <c r="E1138" s="11"/>
      <c r="F1138" s="12"/>
      <c r="G1138" s="66" t="str">
        <f t="shared" si="36"/>
        <v>x</v>
      </c>
      <c r="H1138" s="67" t="str">
        <f t="shared" si="35"/>
        <v>x</v>
      </c>
      <c r="I1138" s="68"/>
    </row>
    <row r="1139" spans="1:9" ht="20.25" x14ac:dyDescent="0.25">
      <c r="A1139" s="7" t="str">
        <f>IF(C1139="","",SUBTOTAL(3,$C$2:C1139))</f>
        <v/>
      </c>
      <c r="B1139" s="8"/>
      <c r="C1139" s="9"/>
      <c r="D1139" s="10"/>
      <c r="E1139" s="11"/>
      <c r="F1139" s="12"/>
      <c r="G1139" s="66" t="str">
        <f t="shared" si="36"/>
        <v>x</v>
      </c>
      <c r="H1139" s="67" t="str">
        <f t="shared" si="35"/>
        <v>x</v>
      </c>
      <c r="I1139" s="68"/>
    </row>
    <row r="1140" spans="1:9" ht="20.25" x14ac:dyDescent="0.25">
      <c r="A1140" s="7" t="str">
        <f>IF(C1140="","",SUBTOTAL(3,$C$2:C1140))</f>
        <v/>
      </c>
      <c r="B1140" s="8"/>
      <c r="C1140" s="9"/>
      <c r="D1140" s="10"/>
      <c r="E1140" s="11"/>
      <c r="F1140" s="12"/>
      <c r="G1140" s="66" t="str">
        <f t="shared" si="36"/>
        <v>x</v>
      </c>
      <c r="H1140" s="67" t="str">
        <f t="shared" ref="H1140:H1203" si="37">IF(G1140=0,"00",IF(G1140="x","x",
IF(G1140&lt;1,"أقل من فدان",
IF(G1140&lt;3,"من 1 إلى أقل من 3 فدان",
IF(G1140&lt;5,"من 3 إلى أقل من 5 فدان",
IF(G1140&lt;10,"من 5 إلى أقل من 10 فدان",
IF(G1140&lt;20,"من 10 إلى أقل من 20 فدان",
IF(G1140&lt;=25,"من 20 إلى 25 فدان","أكثر من 25 فدان"))))))
))</f>
        <v>x</v>
      </c>
      <c r="I1140" s="68"/>
    </row>
    <row r="1141" spans="1:9" ht="20.25" x14ac:dyDescent="0.25">
      <c r="A1141" s="7" t="str">
        <f>IF(C1141="","",SUBTOTAL(3,$C$2:C1141))</f>
        <v/>
      </c>
      <c r="B1141" s="8"/>
      <c r="C1141" s="9"/>
      <c r="D1141" s="10"/>
      <c r="E1141" s="11"/>
      <c r="F1141" s="12"/>
      <c r="G1141" s="66" t="str">
        <f t="shared" si="36"/>
        <v>x</v>
      </c>
      <c r="H1141" s="67" t="str">
        <f t="shared" si="37"/>
        <v>x</v>
      </c>
      <c r="I1141" s="68"/>
    </row>
    <row r="1142" spans="1:9" ht="20.25" x14ac:dyDescent="0.25">
      <c r="A1142" s="7" t="str">
        <f>IF(C1142="","",SUBTOTAL(3,$C$2:C1142))</f>
        <v/>
      </c>
      <c r="B1142" s="8"/>
      <c r="C1142" s="9"/>
      <c r="D1142" s="10"/>
      <c r="E1142" s="11"/>
      <c r="F1142" s="12"/>
      <c r="G1142" s="66" t="str">
        <f t="shared" si="36"/>
        <v>x</v>
      </c>
      <c r="H1142" s="67" t="str">
        <f t="shared" si="37"/>
        <v>x</v>
      </c>
      <c r="I1142" s="68"/>
    </row>
    <row r="1143" spans="1:9" ht="20.25" x14ac:dyDescent="0.25">
      <c r="A1143" s="7" t="str">
        <f>IF(C1143="","",SUBTOTAL(3,$C$2:C1143))</f>
        <v/>
      </c>
      <c r="B1143" s="8"/>
      <c r="C1143" s="9"/>
      <c r="D1143" s="10"/>
      <c r="E1143" s="11"/>
      <c r="F1143" s="12"/>
      <c r="G1143" s="66" t="str">
        <f t="shared" si="36"/>
        <v>x</v>
      </c>
      <c r="H1143" s="67" t="str">
        <f t="shared" si="37"/>
        <v>x</v>
      </c>
      <c r="I1143" s="68"/>
    </row>
    <row r="1144" spans="1:9" ht="20.25" x14ac:dyDescent="0.25">
      <c r="A1144" s="7" t="str">
        <f>IF(C1144="","",SUBTOTAL(3,$C$2:C1144))</f>
        <v/>
      </c>
      <c r="B1144" s="8"/>
      <c r="C1144" s="9"/>
      <c r="D1144" s="10"/>
      <c r="E1144" s="11"/>
      <c r="F1144" s="12"/>
      <c r="G1144" s="66" t="str">
        <f t="shared" si="36"/>
        <v>x</v>
      </c>
      <c r="H1144" s="67" t="str">
        <f t="shared" si="37"/>
        <v>x</v>
      </c>
      <c r="I1144" s="68"/>
    </row>
    <row r="1145" spans="1:9" ht="20.25" x14ac:dyDescent="0.25">
      <c r="A1145" s="7" t="str">
        <f>IF(C1145="","",SUBTOTAL(3,$C$2:C1145))</f>
        <v/>
      </c>
      <c r="B1145" s="8"/>
      <c r="C1145" s="9"/>
      <c r="D1145" s="10"/>
      <c r="E1145" s="11"/>
      <c r="F1145" s="12"/>
      <c r="G1145" s="66" t="str">
        <f t="shared" si="36"/>
        <v>x</v>
      </c>
      <c r="H1145" s="67" t="str">
        <f t="shared" si="37"/>
        <v>x</v>
      </c>
      <c r="I1145" s="68"/>
    </row>
    <row r="1146" spans="1:9" ht="20.25" x14ac:dyDescent="0.25">
      <c r="A1146" s="7" t="str">
        <f>IF(C1146="","",SUBTOTAL(3,$C$2:C1146))</f>
        <v/>
      </c>
      <c r="B1146" s="8"/>
      <c r="C1146" s="9"/>
      <c r="D1146" s="10"/>
      <c r="E1146" s="11"/>
      <c r="F1146" s="12"/>
      <c r="G1146" s="66" t="str">
        <f t="shared" si="36"/>
        <v>x</v>
      </c>
      <c r="H1146" s="67" t="str">
        <f t="shared" si="37"/>
        <v>x</v>
      </c>
      <c r="I1146" s="68"/>
    </row>
    <row r="1147" spans="1:9" ht="20.25" x14ac:dyDescent="0.25">
      <c r="A1147" s="7" t="str">
        <f>IF(C1147="","",SUBTOTAL(3,$C$2:C1147))</f>
        <v/>
      </c>
      <c r="B1147" s="8"/>
      <c r="C1147" s="9"/>
      <c r="D1147" s="10"/>
      <c r="E1147" s="11"/>
      <c r="F1147" s="12"/>
      <c r="G1147" s="66" t="str">
        <f t="shared" si="36"/>
        <v>x</v>
      </c>
      <c r="H1147" s="67" t="str">
        <f t="shared" si="37"/>
        <v>x</v>
      </c>
      <c r="I1147" s="68"/>
    </row>
    <row r="1148" spans="1:9" ht="20.25" x14ac:dyDescent="0.25">
      <c r="A1148" s="7" t="str">
        <f>IF(C1148="","",SUBTOTAL(3,$C$2:C1148))</f>
        <v/>
      </c>
      <c r="B1148" s="8"/>
      <c r="C1148" s="9"/>
      <c r="D1148" s="10"/>
      <c r="E1148" s="11"/>
      <c r="F1148" s="12"/>
      <c r="G1148" s="66" t="str">
        <f t="shared" si="36"/>
        <v>x</v>
      </c>
      <c r="H1148" s="67" t="str">
        <f t="shared" si="37"/>
        <v>x</v>
      </c>
      <c r="I1148" s="68"/>
    </row>
    <row r="1149" spans="1:9" ht="20.25" x14ac:dyDescent="0.25">
      <c r="A1149" s="7" t="str">
        <f>IF(C1149="","",SUBTOTAL(3,$C$2:C1149))</f>
        <v/>
      </c>
      <c r="B1149" s="8"/>
      <c r="C1149" s="9"/>
      <c r="D1149" s="10"/>
      <c r="E1149" s="11"/>
      <c r="F1149" s="12"/>
      <c r="G1149" s="66" t="str">
        <f t="shared" si="36"/>
        <v>x</v>
      </c>
      <c r="H1149" s="67" t="str">
        <f t="shared" si="37"/>
        <v>x</v>
      </c>
      <c r="I1149" s="68"/>
    </row>
    <row r="1150" spans="1:9" ht="20.25" x14ac:dyDescent="0.25">
      <c r="A1150" s="7" t="str">
        <f>IF(C1150="","",SUBTOTAL(3,$C$2:C1150))</f>
        <v/>
      </c>
      <c r="B1150" s="8"/>
      <c r="C1150" s="9"/>
      <c r="D1150" s="10"/>
      <c r="E1150" s="11"/>
      <c r="F1150" s="12"/>
      <c r="G1150" s="66" t="str">
        <f t="shared" si="36"/>
        <v>x</v>
      </c>
      <c r="H1150" s="67" t="str">
        <f t="shared" si="37"/>
        <v>x</v>
      </c>
      <c r="I1150" s="68"/>
    </row>
    <row r="1151" spans="1:9" ht="20.25" x14ac:dyDescent="0.25">
      <c r="A1151" s="7" t="str">
        <f>IF(C1151="","",SUBTOTAL(3,$C$2:C1151))</f>
        <v/>
      </c>
      <c r="B1151" s="8"/>
      <c r="C1151" s="9"/>
      <c r="D1151" s="10"/>
      <c r="E1151" s="11"/>
      <c r="F1151" s="12"/>
      <c r="G1151" s="66" t="str">
        <f t="shared" si="36"/>
        <v>x</v>
      </c>
      <c r="H1151" s="67" t="str">
        <f t="shared" si="37"/>
        <v>x</v>
      </c>
      <c r="I1151" s="68"/>
    </row>
    <row r="1152" spans="1:9" ht="20.25" x14ac:dyDescent="0.25">
      <c r="A1152" s="7" t="str">
        <f>IF(C1152="","",SUBTOTAL(3,$C$2:C1152))</f>
        <v/>
      </c>
      <c r="B1152" s="8"/>
      <c r="C1152" s="9"/>
      <c r="D1152" s="10"/>
      <c r="E1152" s="11"/>
      <c r="F1152" s="12"/>
      <c r="G1152" s="66" t="str">
        <f t="shared" si="36"/>
        <v>x</v>
      </c>
      <c r="H1152" s="67" t="str">
        <f t="shared" si="37"/>
        <v>x</v>
      </c>
      <c r="I1152" s="68"/>
    </row>
    <row r="1153" spans="1:9" ht="20.25" x14ac:dyDescent="0.25">
      <c r="A1153" s="7" t="str">
        <f>IF(C1153="","",SUBTOTAL(3,$C$2:C1153))</f>
        <v/>
      </c>
      <c r="B1153" s="8"/>
      <c r="C1153" s="9"/>
      <c r="D1153" s="10"/>
      <c r="E1153" s="11"/>
      <c r="F1153" s="12"/>
      <c r="G1153" s="66" t="str">
        <f t="shared" si="36"/>
        <v>x</v>
      </c>
      <c r="H1153" s="67" t="str">
        <f t="shared" si="37"/>
        <v>x</v>
      </c>
      <c r="I1153" s="68"/>
    </row>
    <row r="1154" spans="1:9" ht="20.25" x14ac:dyDescent="0.25">
      <c r="A1154" s="7" t="str">
        <f>IF(C1154="","",SUBTOTAL(3,$C$2:C1154))</f>
        <v/>
      </c>
      <c r="B1154" s="8"/>
      <c r="C1154" s="9"/>
      <c r="D1154" s="10"/>
      <c r="E1154" s="11"/>
      <c r="F1154" s="12"/>
      <c r="G1154" s="66" t="str">
        <f t="shared" si="36"/>
        <v>x</v>
      </c>
      <c r="H1154" s="67" t="str">
        <f t="shared" si="37"/>
        <v>x</v>
      </c>
      <c r="I1154" s="68"/>
    </row>
    <row r="1155" spans="1:9" ht="20.25" x14ac:dyDescent="0.25">
      <c r="A1155" s="7" t="str">
        <f>IF(C1155="","",SUBTOTAL(3,$C$2:C1155))</f>
        <v/>
      </c>
      <c r="B1155" s="8"/>
      <c r="C1155" s="9"/>
      <c r="D1155" s="10"/>
      <c r="E1155" s="11"/>
      <c r="F1155" s="12"/>
      <c r="G1155" s="66" t="str">
        <f t="shared" ref="G1155:G1218" si="38">IF(AND(ISNUMBER(D1155), ISNUMBER(E1155), ISNUMBER(F1155)), F1155 + E1155/24 + D1155/576, "x")</f>
        <v>x</v>
      </c>
      <c r="H1155" s="67" t="str">
        <f t="shared" si="37"/>
        <v>x</v>
      </c>
      <c r="I1155" s="68"/>
    </row>
    <row r="1156" spans="1:9" ht="20.25" x14ac:dyDescent="0.25">
      <c r="A1156" s="7" t="str">
        <f>IF(C1156="","",SUBTOTAL(3,$C$2:C1156))</f>
        <v/>
      </c>
      <c r="B1156" s="8"/>
      <c r="C1156" s="9"/>
      <c r="D1156" s="10"/>
      <c r="E1156" s="11"/>
      <c r="F1156" s="12"/>
      <c r="G1156" s="66" t="str">
        <f t="shared" si="38"/>
        <v>x</v>
      </c>
      <c r="H1156" s="67" t="str">
        <f t="shared" si="37"/>
        <v>x</v>
      </c>
      <c r="I1156" s="68"/>
    </row>
    <row r="1157" spans="1:9" ht="20.25" x14ac:dyDescent="0.25">
      <c r="A1157" s="7" t="str">
        <f>IF(C1157="","",SUBTOTAL(3,$C$2:C1157))</f>
        <v/>
      </c>
      <c r="B1157" s="8"/>
      <c r="C1157" s="9"/>
      <c r="D1157" s="10"/>
      <c r="E1157" s="11"/>
      <c r="F1157" s="12"/>
      <c r="G1157" s="66" t="str">
        <f t="shared" si="38"/>
        <v>x</v>
      </c>
      <c r="H1157" s="67" t="str">
        <f t="shared" si="37"/>
        <v>x</v>
      </c>
      <c r="I1157" s="68"/>
    </row>
    <row r="1158" spans="1:9" ht="20.25" x14ac:dyDescent="0.25">
      <c r="A1158" s="7" t="str">
        <f>IF(C1158="","",SUBTOTAL(3,$C$2:C1158))</f>
        <v/>
      </c>
      <c r="B1158" s="8"/>
      <c r="C1158" s="9"/>
      <c r="D1158" s="10"/>
      <c r="E1158" s="11"/>
      <c r="F1158" s="12"/>
      <c r="G1158" s="66" t="str">
        <f t="shared" si="38"/>
        <v>x</v>
      </c>
      <c r="H1158" s="67" t="str">
        <f t="shared" si="37"/>
        <v>x</v>
      </c>
      <c r="I1158" s="68"/>
    </row>
    <row r="1159" spans="1:9" ht="20.25" x14ac:dyDescent="0.25">
      <c r="A1159" s="7" t="str">
        <f>IF(C1159="","",SUBTOTAL(3,$C$2:C1159))</f>
        <v/>
      </c>
      <c r="B1159" s="8"/>
      <c r="C1159" s="9"/>
      <c r="D1159" s="10"/>
      <c r="E1159" s="11"/>
      <c r="F1159" s="12"/>
      <c r="G1159" s="66" t="str">
        <f t="shared" si="38"/>
        <v>x</v>
      </c>
      <c r="H1159" s="67" t="str">
        <f t="shared" si="37"/>
        <v>x</v>
      </c>
      <c r="I1159" s="68"/>
    </row>
    <row r="1160" spans="1:9" ht="20.25" x14ac:dyDescent="0.25">
      <c r="A1160" s="7" t="str">
        <f>IF(C1160="","",SUBTOTAL(3,$C$2:C1160))</f>
        <v/>
      </c>
      <c r="B1160" s="8"/>
      <c r="C1160" s="9"/>
      <c r="D1160" s="10"/>
      <c r="E1160" s="11"/>
      <c r="F1160" s="12"/>
      <c r="G1160" s="66" t="str">
        <f t="shared" si="38"/>
        <v>x</v>
      </c>
      <c r="H1160" s="67" t="str">
        <f t="shared" si="37"/>
        <v>x</v>
      </c>
      <c r="I1160" s="68"/>
    </row>
    <row r="1161" spans="1:9" ht="20.25" x14ac:dyDescent="0.25">
      <c r="A1161" s="7" t="str">
        <f>IF(C1161="","",SUBTOTAL(3,$C$2:C1161))</f>
        <v/>
      </c>
      <c r="B1161" s="8"/>
      <c r="C1161" s="9"/>
      <c r="D1161" s="10"/>
      <c r="E1161" s="11"/>
      <c r="F1161" s="12"/>
      <c r="G1161" s="66" t="str">
        <f t="shared" si="38"/>
        <v>x</v>
      </c>
      <c r="H1161" s="67" t="str">
        <f t="shared" si="37"/>
        <v>x</v>
      </c>
      <c r="I1161" s="68"/>
    </row>
    <row r="1162" spans="1:9" ht="20.25" x14ac:dyDescent="0.25">
      <c r="A1162" s="7" t="str">
        <f>IF(C1162="","",SUBTOTAL(3,$C$2:C1162))</f>
        <v/>
      </c>
      <c r="B1162" s="8"/>
      <c r="C1162" s="9"/>
      <c r="D1162" s="10"/>
      <c r="E1162" s="11"/>
      <c r="F1162" s="12"/>
      <c r="G1162" s="66" t="str">
        <f t="shared" si="38"/>
        <v>x</v>
      </c>
      <c r="H1162" s="67" t="str">
        <f t="shared" si="37"/>
        <v>x</v>
      </c>
      <c r="I1162" s="68"/>
    </row>
    <row r="1163" spans="1:9" ht="20.25" x14ac:dyDescent="0.25">
      <c r="A1163" s="7" t="str">
        <f>IF(C1163="","",SUBTOTAL(3,$C$2:C1163))</f>
        <v/>
      </c>
      <c r="B1163" s="8"/>
      <c r="C1163" s="9"/>
      <c r="D1163" s="10"/>
      <c r="E1163" s="11"/>
      <c r="F1163" s="12"/>
      <c r="G1163" s="66" t="str">
        <f t="shared" si="38"/>
        <v>x</v>
      </c>
      <c r="H1163" s="67" t="str">
        <f t="shared" si="37"/>
        <v>x</v>
      </c>
      <c r="I1163" s="68"/>
    </row>
    <row r="1164" spans="1:9" ht="20.25" x14ac:dyDescent="0.25">
      <c r="A1164" s="7" t="str">
        <f>IF(C1164="","",SUBTOTAL(3,$C$2:C1164))</f>
        <v/>
      </c>
      <c r="B1164" s="8"/>
      <c r="C1164" s="9"/>
      <c r="D1164" s="10"/>
      <c r="E1164" s="11"/>
      <c r="F1164" s="12"/>
      <c r="G1164" s="66" t="str">
        <f t="shared" si="38"/>
        <v>x</v>
      </c>
      <c r="H1164" s="67" t="str">
        <f t="shared" si="37"/>
        <v>x</v>
      </c>
      <c r="I1164" s="68"/>
    </row>
    <row r="1165" spans="1:9" ht="20.25" x14ac:dyDescent="0.25">
      <c r="A1165" s="7" t="str">
        <f>IF(C1165="","",SUBTOTAL(3,$C$2:C1165))</f>
        <v/>
      </c>
      <c r="B1165" s="8"/>
      <c r="C1165" s="9"/>
      <c r="D1165" s="10"/>
      <c r="E1165" s="11"/>
      <c r="F1165" s="12"/>
      <c r="G1165" s="66" t="str">
        <f t="shared" si="38"/>
        <v>x</v>
      </c>
      <c r="H1165" s="67" t="str">
        <f t="shared" si="37"/>
        <v>x</v>
      </c>
      <c r="I1165" s="68"/>
    </row>
    <row r="1166" spans="1:9" ht="20.25" x14ac:dyDescent="0.25">
      <c r="A1166" s="7" t="str">
        <f>IF(C1166="","",SUBTOTAL(3,$C$2:C1166))</f>
        <v/>
      </c>
      <c r="B1166" s="8"/>
      <c r="C1166" s="9"/>
      <c r="D1166" s="10"/>
      <c r="E1166" s="11"/>
      <c r="F1166" s="12"/>
      <c r="G1166" s="66" t="str">
        <f t="shared" si="38"/>
        <v>x</v>
      </c>
      <c r="H1166" s="67" t="str">
        <f t="shared" si="37"/>
        <v>x</v>
      </c>
      <c r="I1166" s="68"/>
    </row>
    <row r="1167" spans="1:9" ht="20.25" x14ac:dyDescent="0.25">
      <c r="A1167" s="7" t="str">
        <f>IF(C1167="","",SUBTOTAL(3,$C$2:C1167))</f>
        <v/>
      </c>
      <c r="B1167" s="8"/>
      <c r="C1167" s="9"/>
      <c r="D1167" s="10"/>
      <c r="E1167" s="11"/>
      <c r="F1167" s="12"/>
      <c r="G1167" s="66" t="str">
        <f t="shared" si="38"/>
        <v>x</v>
      </c>
      <c r="H1167" s="67" t="str">
        <f t="shared" si="37"/>
        <v>x</v>
      </c>
      <c r="I1167" s="68"/>
    </row>
    <row r="1168" spans="1:9" ht="20.25" x14ac:dyDescent="0.25">
      <c r="A1168" s="7" t="str">
        <f>IF(C1168="","",SUBTOTAL(3,$C$2:C1168))</f>
        <v/>
      </c>
      <c r="B1168" s="8"/>
      <c r="C1168" s="9"/>
      <c r="D1168" s="10"/>
      <c r="E1168" s="11"/>
      <c r="F1168" s="12"/>
      <c r="G1168" s="66" t="str">
        <f t="shared" si="38"/>
        <v>x</v>
      </c>
      <c r="H1168" s="67" t="str">
        <f t="shared" si="37"/>
        <v>x</v>
      </c>
      <c r="I1168" s="68"/>
    </row>
    <row r="1169" spans="1:9" ht="20.25" x14ac:dyDescent="0.25">
      <c r="A1169" s="7" t="str">
        <f>IF(C1169="","",SUBTOTAL(3,$C$2:C1169))</f>
        <v/>
      </c>
      <c r="B1169" s="8"/>
      <c r="C1169" s="9"/>
      <c r="D1169" s="10"/>
      <c r="E1169" s="11"/>
      <c r="F1169" s="12"/>
      <c r="G1169" s="66" t="str">
        <f t="shared" si="38"/>
        <v>x</v>
      </c>
      <c r="H1169" s="67" t="str">
        <f t="shared" si="37"/>
        <v>x</v>
      </c>
      <c r="I1169" s="68"/>
    </row>
    <row r="1170" spans="1:9" ht="20.25" x14ac:dyDescent="0.25">
      <c r="A1170" s="7" t="str">
        <f>IF(C1170="","",SUBTOTAL(3,$C$2:C1170))</f>
        <v/>
      </c>
      <c r="B1170" s="8"/>
      <c r="C1170" s="9"/>
      <c r="D1170" s="10"/>
      <c r="E1170" s="11"/>
      <c r="F1170" s="12"/>
      <c r="G1170" s="66" t="str">
        <f t="shared" si="38"/>
        <v>x</v>
      </c>
      <c r="H1170" s="67" t="str">
        <f t="shared" si="37"/>
        <v>x</v>
      </c>
      <c r="I1170" s="68"/>
    </row>
    <row r="1171" spans="1:9" ht="20.25" x14ac:dyDescent="0.25">
      <c r="A1171" s="7" t="str">
        <f>IF(C1171="","",SUBTOTAL(3,$C$2:C1171))</f>
        <v/>
      </c>
      <c r="B1171" s="8"/>
      <c r="C1171" s="9"/>
      <c r="D1171" s="10"/>
      <c r="E1171" s="11"/>
      <c r="F1171" s="12"/>
      <c r="G1171" s="66" t="str">
        <f t="shared" si="38"/>
        <v>x</v>
      </c>
      <c r="H1171" s="67" t="str">
        <f t="shared" si="37"/>
        <v>x</v>
      </c>
      <c r="I1171" s="68"/>
    </row>
    <row r="1172" spans="1:9" ht="20.25" x14ac:dyDescent="0.25">
      <c r="A1172" s="7" t="str">
        <f>IF(C1172="","",SUBTOTAL(3,$C$2:C1172))</f>
        <v/>
      </c>
      <c r="B1172" s="8"/>
      <c r="C1172" s="9"/>
      <c r="D1172" s="10"/>
      <c r="E1172" s="11"/>
      <c r="F1172" s="12"/>
      <c r="G1172" s="66" t="str">
        <f t="shared" si="38"/>
        <v>x</v>
      </c>
      <c r="H1172" s="67" t="str">
        <f t="shared" si="37"/>
        <v>x</v>
      </c>
      <c r="I1172" s="68"/>
    </row>
    <row r="1173" spans="1:9" ht="20.25" x14ac:dyDescent="0.25">
      <c r="A1173" s="7" t="str">
        <f>IF(C1173="","",SUBTOTAL(3,$C$2:C1173))</f>
        <v/>
      </c>
      <c r="B1173" s="8"/>
      <c r="C1173" s="9"/>
      <c r="D1173" s="10"/>
      <c r="E1173" s="11"/>
      <c r="F1173" s="12"/>
      <c r="G1173" s="66" t="str">
        <f t="shared" si="38"/>
        <v>x</v>
      </c>
      <c r="H1173" s="67" t="str">
        <f t="shared" si="37"/>
        <v>x</v>
      </c>
      <c r="I1173" s="68"/>
    </row>
    <row r="1174" spans="1:9" ht="20.25" x14ac:dyDescent="0.25">
      <c r="A1174" s="7" t="str">
        <f>IF(C1174="","",SUBTOTAL(3,$C$2:C1174))</f>
        <v/>
      </c>
      <c r="B1174" s="8"/>
      <c r="C1174" s="9"/>
      <c r="D1174" s="10"/>
      <c r="E1174" s="11"/>
      <c r="F1174" s="12"/>
      <c r="G1174" s="66" t="str">
        <f t="shared" si="38"/>
        <v>x</v>
      </c>
      <c r="H1174" s="67" t="str">
        <f t="shared" si="37"/>
        <v>x</v>
      </c>
      <c r="I1174" s="68"/>
    </row>
    <row r="1175" spans="1:9" ht="20.25" x14ac:dyDescent="0.25">
      <c r="A1175" s="7" t="str">
        <f>IF(C1175="","",SUBTOTAL(3,$C$2:C1175))</f>
        <v/>
      </c>
      <c r="B1175" s="8"/>
      <c r="C1175" s="9"/>
      <c r="D1175" s="10"/>
      <c r="E1175" s="11"/>
      <c r="F1175" s="12"/>
      <c r="G1175" s="66" t="str">
        <f t="shared" si="38"/>
        <v>x</v>
      </c>
      <c r="H1175" s="67" t="str">
        <f t="shared" si="37"/>
        <v>x</v>
      </c>
      <c r="I1175" s="68"/>
    </row>
    <row r="1176" spans="1:9" ht="20.25" x14ac:dyDescent="0.25">
      <c r="A1176" s="7" t="str">
        <f>IF(C1176="","",SUBTOTAL(3,$C$2:C1176))</f>
        <v/>
      </c>
      <c r="B1176" s="8"/>
      <c r="C1176" s="9"/>
      <c r="D1176" s="10"/>
      <c r="E1176" s="11"/>
      <c r="F1176" s="12"/>
      <c r="G1176" s="66" t="str">
        <f t="shared" si="38"/>
        <v>x</v>
      </c>
      <c r="H1176" s="67" t="str">
        <f t="shared" si="37"/>
        <v>x</v>
      </c>
      <c r="I1176" s="68"/>
    </row>
    <row r="1177" spans="1:9" ht="20.25" x14ac:dyDescent="0.25">
      <c r="A1177" s="7" t="str">
        <f>IF(C1177="","",SUBTOTAL(3,$C$2:C1177))</f>
        <v/>
      </c>
      <c r="B1177" s="8"/>
      <c r="C1177" s="9"/>
      <c r="D1177" s="10"/>
      <c r="E1177" s="11"/>
      <c r="F1177" s="12"/>
      <c r="G1177" s="66" t="str">
        <f t="shared" si="38"/>
        <v>x</v>
      </c>
      <c r="H1177" s="67" t="str">
        <f t="shared" si="37"/>
        <v>x</v>
      </c>
      <c r="I1177" s="68"/>
    </row>
    <row r="1178" spans="1:9" ht="20.25" x14ac:dyDescent="0.25">
      <c r="A1178" s="7" t="str">
        <f>IF(C1178="","",SUBTOTAL(3,$C$2:C1178))</f>
        <v/>
      </c>
      <c r="B1178" s="8"/>
      <c r="C1178" s="9"/>
      <c r="D1178" s="10"/>
      <c r="E1178" s="11"/>
      <c r="F1178" s="12"/>
      <c r="G1178" s="66" t="str">
        <f t="shared" si="38"/>
        <v>x</v>
      </c>
      <c r="H1178" s="67" t="str">
        <f t="shared" si="37"/>
        <v>x</v>
      </c>
      <c r="I1178" s="68"/>
    </row>
    <row r="1179" spans="1:9" ht="20.25" x14ac:dyDescent="0.25">
      <c r="A1179" s="7" t="str">
        <f>IF(C1179="","",SUBTOTAL(3,$C$2:C1179))</f>
        <v/>
      </c>
      <c r="B1179" s="8"/>
      <c r="C1179" s="9"/>
      <c r="D1179" s="10"/>
      <c r="E1179" s="11"/>
      <c r="F1179" s="12"/>
      <c r="G1179" s="66" t="str">
        <f t="shared" si="38"/>
        <v>x</v>
      </c>
      <c r="H1179" s="67" t="str">
        <f t="shared" si="37"/>
        <v>x</v>
      </c>
      <c r="I1179" s="68"/>
    </row>
    <row r="1180" spans="1:9" ht="20.25" x14ac:dyDescent="0.25">
      <c r="A1180" s="7" t="str">
        <f>IF(C1180="","",SUBTOTAL(3,$C$2:C1180))</f>
        <v/>
      </c>
      <c r="B1180" s="8"/>
      <c r="C1180" s="9"/>
      <c r="D1180" s="10"/>
      <c r="E1180" s="11"/>
      <c r="F1180" s="12"/>
      <c r="G1180" s="66" t="str">
        <f t="shared" si="38"/>
        <v>x</v>
      </c>
      <c r="H1180" s="67" t="str">
        <f t="shared" si="37"/>
        <v>x</v>
      </c>
      <c r="I1180" s="68"/>
    </row>
    <row r="1181" spans="1:9" ht="20.25" x14ac:dyDescent="0.25">
      <c r="A1181" s="7" t="str">
        <f>IF(C1181="","",SUBTOTAL(3,$C$2:C1181))</f>
        <v/>
      </c>
      <c r="B1181" s="8"/>
      <c r="C1181" s="9"/>
      <c r="D1181" s="10"/>
      <c r="E1181" s="11"/>
      <c r="F1181" s="12"/>
      <c r="G1181" s="66" t="str">
        <f t="shared" si="38"/>
        <v>x</v>
      </c>
      <c r="H1181" s="67" t="str">
        <f t="shared" si="37"/>
        <v>x</v>
      </c>
      <c r="I1181" s="68"/>
    </row>
    <row r="1182" spans="1:9" ht="20.25" x14ac:dyDescent="0.25">
      <c r="A1182" s="7" t="str">
        <f>IF(C1182="","",SUBTOTAL(3,$C$2:C1182))</f>
        <v/>
      </c>
      <c r="B1182" s="8"/>
      <c r="C1182" s="9"/>
      <c r="D1182" s="10"/>
      <c r="E1182" s="11"/>
      <c r="F1182" s="12"/>
      <c r="G1182" s="66" t="str">
        <f t="shared" si="38"/>
        <v>x</v>
      </c>
      <c r="H1182" s="67" t="str">
        <f t="shared" si="37"/>
        <v>x</v>
      </c>
      <c r="I1182" s="68"/>
    </row>
    <row r="1183" spans="1:9" ht="20.25" x14ac:dyDescent="0.25">
      <c r="A1183" s="7" t="str">
        <f>IF(C1183="","",SUBTOTAL(3,$C$2:C1183))</f>
        <v/>
      </c>
      <c r="B1183" s="8"/>
      <c r="C1183" s="9"/>
      <c r="D1183" s="10"/>
      <c r="E1183" s="11"/>
      <c r="F1183" s="12"/>
      <c r="G1183" s="66" t="str">
        <f t="shared" si="38"/>
        <v>x</v>
      </c>
      <c r="H1183" s="67" t="str">
        <f t="shared" si="37"/>
        <v>x</v>
      </c>
      <c r="I1183" s="68"/>
    </row>
    <row r="1184" spans="1:9" ht="20.25" x14ac:dyDescent="0.25">
      <c r="A1184" s="7" t="str">
        <f>IF(C1184="","",SUBTOTAL(3,$C$2:C1184))</f>
        <v/>
      </c>
      <c r="B1184" s="8"/>
      <c r="C1184" s="9"/>
      <c r="D1184" s="10"/>
      <c r="E1184" s="11"/>
      <c r="F1184" s="12"/>
      <c r="G1184" s="66" t="str">
        <f t="shared" si="38"/>
        <v>x</v>
      </c>
      <c r="H1184" s="67" t="str">
        <f t="shared" si="37"/>
        <v>x</v>
      </c>
    </row>
    <row r="1185" spans="1:8" ht="20.25" x14ac:dyDescent="0.25">
      <c r="A1185" s="7" t="str">
        <f>IF(C1185="","",SUBTOTAL(3,$C$2:C1185))</f>
        <v/>
      </c>
      <c r="B1185" s="8"/>
      <c r="C1185" s="9"/>
      <c r="D1185" s="10"/>
      <c r="E1185" s="11"/>
      <c r="F1185" s="12"/>
      <c r="G1185" s="66" t="str">
        <f t="shared" si="38"/>
        <v>x</v>
      </c>
      <c r="H1185" s="67" t="str">
        <f t="shared" si="37"/>
        <v>x</v>
      </c>
    </row>
    <row r="1186" spans="1:8" ht="20.25" x14ac:dyDescent="0.25">
      <c r="A1186" s="7" t="str">
        <f>IF(C1186="","",SUBTOTAL(3,$C$2:C1186))</f>
        <v/>
      </c>
      <c r="B1186" s="8"/>
      <c r="C1186" s="9"/>
      <c r="D1186" s="10"/>
      <c r="E1186" s="11"/>
      <c r="F1186" s="12"/>
      <c r="G1186" s="66" t="str">
        <f t="shared" si="38"/>
        <v>x</v>
      </c>
      <c r="H1186" s="67" t="str">
        <f t="shared" si="37"/>
        <v>x</v>
      </c>
    </row>
    <row r="1187" spans="1:8" ht="20.25" x14ac:dyDescent="0.25">
      <c r="A1187" s="7" t="str">
        <f>IF(C1187="","",SUBTOTAL(3,$C$2:C1187))</f>
        <v/>
      </c>
      <c r="B1187" s="8"/>
      <c r="C1187" s="9"/>
      <c r="D1187" s="10"/>
      <c r="E1187" s="11"/>
      <c r="F1187" s="12"/>
      <c r="G1187" s="66" t="str">
        <f t="shared" si="38"/>
        <v>x</v>
      </c>
      <c r="H1187" s="67" t="str">
        <f t="shared" si="37"/>
        <v>x</v>
      </c>
    </row>
    <row r="1188" spans="1:8" ht="20.25" x14ac:dyDescent="0.25">
      <c r="A1188" s="7" t="str">
        <f>IF(C1188="","",SUBTOTAL(3,$C$2:C1188))</f>
        <v/>
      </c>
      <c r="B1188" s="8"/>
      <c r="C1188" s="9"/>
      <c r="D1188" s="10"/>
      <c r="E1188" s="11"/>
      <c r="F1188" s="12"/>
      <c r="G1188" s="66" t="str">
        <f t="shared" si="38"/>
        <v>x</v>
      </c>
      <c r="H1188" s="67" t="str">
        <f t="shared" si="37"/>
        <v>x</v>
      </c>
    </row>
    <row r="1189" spans="1:8" ht="20.25" x14ac:dyDescent="0.25">
      <c r="A1189" s="7" t="str">
        <f>IF(C1189="","",SUBTOTAL(3,$C$2:C1189))</f>
        <v/>
      </c>
      <c r="B1189" s="8"/>
      <c r="C1189" s="9"/>
      <c r="D1189" s="10"/>
      <c r="E1189" s="11"/>
      <c r="F1189" s="12"/>
      <c r="G1189" s="66" t="str">
        <f t="shared" si="38"/>
        <v>x</v>
      </c>
      <c r="H1189" s="67" t="str">
        <f t="shared" si="37"/>
        <v>x</v>
      </c>
    </row>
    <row r="1190" spans="1:8" ht="20.25" x14ac:dyDescent="0.25">
      <c r="A1190" s="7" t="str">
        <f>IF(C1190="","",SUBTOTAL(3,$C$2:C1190))</f>
        <v/>
      </c>
      <c r="B1190" s="8"/>
      <c r="C1190" s="9"/>
      <c r="D1190" s="10"/>
      <c r="E1190" s="11"/>
      <c r="F1190" s="12"/>
      <c r="G1190" s="66" t="str">
        <f t="shared" si="38"/>
        <v>x</v>
      </c>
      <c r="H1190" s="67" t="str">
        <f t="shared" si="37"/>
        <v>x</v>
      </c>
    </row>
    <row r="1191" spans="1:8" ht="20.25" x14ac:dyDescent="0.25">
      <c r="A1191" s="7" t="str">
        <f>IF(C1191="","",SUBTOTAL(3,$C$2:C1191))</f>
        <v/>
      </c>
      <c r="B1191" s="8"/>
      <c r="C1191" s="9"/>
      <c r="D1191" s="10"/>
      <c r="E1191" s="11"/>
      <c r="F1191" s="12"/>
      <c r="G1191" s="66" t="str">
        <f t="shared" si="38"/>
        <v>x</v>
      </c>
      <c r="H1191" s="67" t="str">
        <f t="shared" si="37"/>
        <v>x</v>
      </c>
    </row>
    <row r="1192" spans="1:8" ht="20.25" x14ac:dyDescent="0.25">
      <c r="A1192" s="7" t="str">
        <f>IF(C1192="","",SUBTOTAL(3,$C$2:C1192))</f>
        <v/>
      </c>
      <c r="B1192" s="8"/>
      <c r="C1192" s="9"/>
      <c r="D1192" s="10"/>
      <c r="E1192" s="11"/>
      <c r="F1192" s="12"/>
      <c r="G1192" s="66" t="str">
        <f t="shared" si="38"/>
        <v>x</v>
      </c>
      <c r="H1192" s="67" t="str">
        <f t="shared" si="37"/>
        <v>x</v>
      </c>
    </row>
    <row r="1193" spans="1:8" ht="20.25" x14ac:dyDescent="0.25">
      <c r="A1193" s="7" t="str">
        <f>IF(C1193="","",SUBTOTAL(3,$C$2:C1193))</f>
        <v/>
      </c>
      <c r="B1193" s="8"/>
      <c r="C1193" s="9"/>
      <c r="D1193" s="10"/>
      <c r="E1193" s="11"/>
      <c r="F1193" s="12"/>
      <c r="G1193" s="66" t="str">
        <f t="shared" si="38"/>
        <v>x</v>
      </c>
      <c r="H1193" s="67" t="str">
        <f t="shared" si="37"/>
        <v>x</v>
      </c>
    </row>
    <row r="1194" spans="1:8" ht="20.25" x14ac:dyDescent="0.25">
      <c r="A1194" s="7" t="str">
        <f>IF(C1194="","",SUBTOTAL(3,$C$2:C1194))</f>
        <v/>
      </c>
      <c r="B1194" s="8"/>
      <c r="C1194" s="9"/>
      <c r="D1194" s="10"/>
      <c r="E1194" s="11"/>
      <c r="F1194" s="12"/>
      <c r="G1194" s="66" t="str">
        <f t="shared" si="38"/>
        <v>x</v>
      </c>
      <c r="H1194" s="67" t="str">
        <f t="shared" si="37"/>
        <v>x</v>
      </c>
    </row>
    <row r="1195" spans="1:8" ht="20.25" x14ac:dyDescent="0.25">
      <c r="A1195" s="7" t="str">
        <f>IF(C1195="","",SUBTOTAL(3,$C$2:C1195))</f>
        <v/>
      </c>
      <c r="B1195" s="8"/>
      <c r="C1195" s="9"/>
      <c r="D1195" s="10"/>
      <c r="E1195" s="11"/>
      <c r="F1195" s="12"/>
      <c r="G1195" s="66" t="str">
        <f t="shared" si="38"/>
        <v>x</v>
      </c>
      <c r="H1195" s="67" t="str">
        <f t="shared" si="37"/>
        <v>x</v>
      </c>
    </row>
    <row r="1196" spans="1:8" ht="20.25" x14ac:dyDescent="0.25">
      <c r="A1196" s="7" t="str">
        <f>IF(C1196="","",SUBTOTAL(3,$C$2:C1196))</f>
        <v/>
      </c>
      <c r="B1196" s="8"/>
      <c r="C1196" s="9"/>
      <c r="D1196" s="10"/>
      <c r="E1196" s="11"/>
      <c r="F1196" s="12"/>
      <c r="G1196" s="66" t="str">
        <f t="shared" si="38"/>
        <v>x</v>
      </c>
      <c r="H1196" s="67" t="str">
        <f t="shared" si="37"/>
        <v>x</v>
      </c>
    </row>
    <row r="1197" spans="1:8" ht="20.25" x14ac:dyDescent="0.25">
      <c r="A1197" s="7" t="str">
        <f>IF(C1197="","",SUBTOTAL(3,$C$2:C1197))</f>
        <v/>
      </c>
      <c r="B1197" s="8"/>
      <c r="C1197" s="9"/>
      <c r="D1197" s="10"/>
      <c r="E1197" s="11"/>
      <c r="F1197" s="12"/>
      <c r="G1197" s="66" t="str">
        <f t="shared" si="38"/>
        <v>x</v>
      </c>
      <c r="H1197" s="67" t="str">
        <f t="shared" si="37"/>
        <v>x</v>
      </c>
    </row>
    <row r="1198" spans="1:8" ht="20.25" x14ac:dyDescent="0.25">
      <c r="A1198" s="7" t="str">
        <f>IF(C1198="","",SUBTOTAL(3,$C$2:C1198))</f>
        <v/>
      </c>
      <c r="B1198" s="8"/>
      <c r="C1198" s="9"/>
      <c r="D1198" s="10"/>
      <c r="E1198" s="11"/>
      <c r="F1198" s="12"/>
      <c r="G1198" s="66" t="str">
        <f t="shared" si="38"/>
        <v>x</v>
      </c>
      <c r="H1198" s="67" t="str">
        <f t="shared" si="37"/>
        <v>x</v>
      </c>
    </row>
    <row r="1199" spans="1:8" ht="20.25" x14ac:dyDescent="0.25">
      <c r="A1199" s="7" t="str">
        <f>IF(C1199="","",SUBTOTAL(3,$C$2:C1199))</f>
        <v/>
      </c>
      <c r="B1199" s="8"/>
      <c r="C1199" s="9"/>
      <c r="D1199" s="10"/>
      <c r="E1199" s="11"/>
      <c r="F1199" s="12"/>
      <c r="G1199" s="66" t="str">
        <f t="shared" si="38"/>
        <v>x</v>
      </c>
      <c r="H1199" s="67" t="str">
        <f t="shared" si="37"/>
        <v>x</v>
      </c>
    </row>
    <row r="1200" spans="1:8" ht="20.25" x14ac:dyDescent="0.25">
      <c r="A1200" s="7" t="str">
        <f>IF(C1200="","",SUBTOTAL(3,$C$2:C1200))</f>
        <v/>
      </c>
      <c r="B1200" s="8"/>
      <c r="C1200" s="9"/>
      <c r="D1200" s="10"/>
      <c r="E1200" s="11"/>
      <c r="F1200" s="12"/>
      <c r="G1200" s="66" t="str">
        <f t="shared" si="38"/>
        <v>x</v>
      </c>
      <c r="H1200" s="67" t="str">
        <f t="shared" si="37"/>
        <v>x</v>
      </c>
    </row>
    <row r="1201" spans="1:8" ht="20.25" x14ac:dyDescent="0.25">
      <c r="A1201" s="7" t="str">
        <f>IF(C1201="","",SUBTOTAL(3,$C$2:C1201))</f>
        <v/>
      </c>
      <c r="B1201" s="8"/>
      <c r="C1201" s="9"/>
      <c r="D1201" s="10"/>
      <c r="E1201" s="11"/>
      <c r="F1201" s="12"/>
      <c r="G1201" s="66" t="str">
        <f t="shared" si="38"/>
        <v>x</v>
      </c>
      <c r="H1201" s="67" t="str">
        <f t="shared" si="37"/>
        <v>x</v>
      </c>
    </row>
    <row r="1202" spans="1:8" ht="20.25" x14ac:dyDescent="0.25">
      <c r="A1202" s="7" t="str">
        <f>IF(C1202="","",SUBTOTAL(3,$C$2:C1202))</f>
        <v/>
      </c>
      <c r="B1202" s="8"/>
      <c r="C1202" s="9"/>
      <c r="D1202" s="10"/>
      <c r="E1202" s="11"/>
      <c r="F1202" s="12"/>
      <c r="G1202" s="66" t="str">
        <f t="shared" si="38"/>
        <v>x</v>
      </c>
      <c r="H1202" s="67" t="str">
        <f t="shared" si="37"/>
        <v>x</v>
      </c>
    </row>
    <row r="1203" spans="1:8" ht="20.25" x14ac:dyDescent="0.25">
      <c r="A1203" s="7" t="str">
        <f>IF(C1203="","",SUBTOTAL(3,$C$2:C1203))</f>
        <v/>
      </c>
      <c r="B1203" s="8"/>
      <c r="C1203" s="9"/>
      <c r="D1203" s="10"/>
      <c r="E1203" s="11"/>
      <c r="F1203" s="12"/>
      <c r="G1203" s="66" t="str">
        <f t="shared" si="38"/>
        <v>x</v>
      </c>
      <c r="H1203" s="67" t="str">
        <f t="shared" si="37"/>
        <v>x</v>
      </c>
    </row>
    <row r="1204" spans="1:8" ht="20.25" x14ac:dyDescent="0.25">
      <c r="A1204" s="7" t="str">
        <f>IF(C1204="","",SUBTOTAL(3,$C$2:C1204))</f>
        <v/>
      </c>
      <c r="B1204" s="8"/>
      <c r="C1204" s="9"/>
      <c r="D1204" s="10"/>
      <c r="E1204" s="11"/>
      <c r="F1204" s="12"/>
      <c r="G1204" s="66" t="str">
        <f t="shared" si="38"/>
        <v>x</v>
      </c>
      <c r="H1204" s="67" t="str">
        <f t="shared" ref="H1204:H1267" si="39">IF(G1204=0,"00",IF(G1204="x","x",
IF(G1204&lt;1,"أقل من فدان",
IF(G1204&lt;3,"من 1 إلى أقل من 3 فدان",
IF(G1204&lt;5,"من 3 إلى أقل من 5 فدان",
IF(G1204&lt;10,"من 5 إلى أقل من 10 فدان",
IF(G1204&lt;20,"من 10 إلى أقل من 20 فدان",
IF(G1204&lt;=25,"من 20 إلى 25 فدان","أكثر من 25 فدان"))))))
))</f>
        <v>x</v>
      </c>
    </row>
    <row r="1205" spans="1:8" ht="20.25" x14ac:dyDescent="0.25">
      <c r="A1205" s="7" t="str">
        <f>IF(C1205="","",SUBTOTAL(3,$C$2:C1205))</f>
        <v/>
      </c>
      <c r="B1205" s="8"/>
      <c r="C1205" s="9"/>
      <c r="D1205" s="10"/>
      <c r="E1205" s="11"/>
      <c r="F1205" s="12"/>
      <c r="G1205" s="66" t="str">
        <f t="shared" si="38"/>
        <v>x</v>
      </c>
      <c r="H1205" s="67" t="str">
        <f t="shared" si="39"/>
        <v>x</v>
      </c>
    </row>
    <row r="1206" spans="1:8" ht="20.25" x14ac:dyDescent="0.25">
      <c r="A1206" s="7" t="str">
        <f>IF(C1206="","",SUBTOTAL(3,$C$2:C1206))</f>
        <v/>
      </c>
      <c r="B1206" s="8"/>
      <c r="C1206" s="9"/>
      <c r="D1206" s="10"/>
      <c r="E1206" s="11"/>
      <c r="F1206" s="12"/>
      <c r="G1206" s="66" t="str">
        <f t="shared" si="38"/>
        <v>x</v>
      </c>
      <c r="H1206" s="67" t="str">
        <f t="shared" si="39"/>
        <v>x</v>
      </c>
    </row>
    <row r="1207" spans="1:8" ht="20.25" x14ac:dyDescent="0.25">
      <c r="A1207" s="7" t="str">
        <f>IF(C1207="","",SUBTOTAL(3,$C$2:C1207))</f>
        <v/>
      </c>
      <c r="B1207" s="8"/>
      <c r="C1207" s="9"/>
      <c r="D1207" s="10"/>
      <c r="E1207" s="11"/>
      <c r="F1207" s="12"/>
      <c r="G1207" s="66" t="str">
        <f t="shared" si="38"/>
        <v>x</v>
      </c>
      <c r="H1207" s="67" t="str">
        <f t="shared" si="39"/>
        <v>x</v>
      </c>
    </row>
    <row r="1208" spans="1:8" ht="20.25" x14ac:dyDescent="0.25">
      <c r="A1208" s="7" t="str">
        <f>IF(C1208="","",SUBTOTAL(3,$C$2:C1208))</f>
        <v/>
      </c>
      <c r="B1208" s="8"/>
      <c r="C1208" s="9"/>
      <c r="D1208" s="10"/>
      <c r="E1208" s="11"/>
      <c r="F1208" s="12"/>
      <c r="G1208" s="66" t="str">
        <f t="shared" si="38"/>
        <v>x</v>
      </c>
      <c r="H1208" s="67" t="str">
        <f t="shared" si="39"/>
        <v>x</v>
      </c>
    </row>
    <row r="1209" spans="1:8" ht="20.25" x14ac:dyDescent="0.25">
      <c r="A1209" s="7" t="str">
        <f>IF(C1209="","",SUBTOTAL(3,$C$2:C1209))</f>
        <v/>
      </c>
      <c r="B1209" s="8"/>
      <c r="C1209" s="9"/>
      <c r="D1209" s="10"/>
      <c r="E1209" s="11"/>
      <c r="F1209" s="12"/>
      <c r="G1209" s="66" t="str">
        <f t="shared" si="38"/>
        <v>x</v>
      </c>
      <c r="H1209" s="67" t="str">
        <f t="shared" si="39"/>
        <v>x</v>
      </c>
    </row>
    <row r="1210" spans="1:8" ht="20.25" x14ac:dyDescent="0.25">
      <c r="A1210" s="7" t="str">
        <f>IF(C1210="","",SUBTOTAL(3,$C$2:C1210))</f>
        <v/>
      </c>
      <c r="B1210" s="8"/>
      <c r="C1210" s="9"/>
      <c r="D1210" s="10"/>
      <c r="E1210" s="11"/>
      <c r="F1210" s="12"/>
      <c r="G1210" s="66" t="str">
        <f t="shared" si="38"/>
        <v>x</v>
      </c>
      <c r="H1210" s="67" t="str">
        <f t="shared" si="39"/>
        <v>x</v>
      </c>
    </row>
    <row r="1211" spans="1:8" ht="20.25" x14ac:dyDescent="0.25">
      <c r="A1211" s="7" t="str">
        <f>IF(C1211="","",SUBTOTAL(3,$C$2:C1211))</f>
        <v/>
      </c>
      <c r="B1211" s="8"/>
      <c r="C1211" s="9"/>
      <c r="D1211" s="10"/>
      <c r="E1211" s="11"/>
      <c r="F1211" s="12"/>
      <c r="G1211" s="66" t="str">
        <f t="shared" si="38"/>
        <v>x</v>
      </c>
      <c r="H1211" s="67" t="str">
        <f t="shared" si="39"/>
        <v>x</v>
      </c>
    </row>
    <row r="1212" spans="1:8" ht="20.25" x14ac:dyDescent="0.25">
      <c r="A1212" s="7" t="str">
        <f>IF(C1212="","",SUBTOTAL(3,$C$2:C1212))</f>
        <v/>
      </c>
      <c r="B1212" s="8"/>
      <c r="C1212" s="9"/>
      <c r="D1212" s="10"/>
      <c r="E1212" s="11"/>
      <c r="F1212" s="12"/>
      <c r="G1212" s="66" t="str">
        <f t="shared" si="38"/>
        <v>x</v>
      </c>
      <c r="H1212" s="67" t="str">
        <f t="shared" si="39"/>
        <v>x</v>
      </c>
    </row>
    <row r="1213" spans="1:8" ht="20.25" x14ac:dyDescent="0.25">
      <c r="A1213" s="7" t="str">
        <f>IF(C1213="","",SUBTOTAL(3,$C$2:C1213))</f>
        <v/>
      </c>
      <c r="B1213" s="8"/>
      <c r="C1213" s="9"/>
      <c r="D1213" s="10"/>
      <c r="E1213" s="11"/>
      <c r="F1213" s="12"/>
      <c r="G1213" s="66" t="str">
        <f t="shared" si="38"/>
        <v>x</v>
      </c>
      <c r="H1213" s="67" t="str">
        <f t="shared" si="39"/>
        <v>x</v>
      </c>
    </row>
    <row r="1214" spans="1:8" ht="20.25" x14ac:dyDescent="0.25">
      <c r="A1214" s="7" t="str">
        <f>IF(C1214="","",SUBTOTAL(3,$C$2:C1214))</f>
        <v/>
      </c>
      <c r="B1214" s="8"/>
      <c r="C1214" s="9"/>
      <c r="D1214" s="10"/>
      <c r="E1214" s="11"/>
      <c r="F1214" s="12"/>
      <c r="G1214" s="66" t="str">
        <f t="shared" si="38"/>
        <v>x</v>
      </c>
      <c r="H1214" s="67" t="str">
        <f t="shared" si="39"/>
        <v>x</v>
      </c>
    </row>
    <row r="1215" spans="1:8" ht="20.25" x14ac:dyDescent="0.25">
      <c r="A1215" s="7" t="str">
        <f>IF(C1215="","",SUBTOTAL(3,$C$2:C1215))</f>
        <v/>
      </c>
      <c r="B1215" s="8"/>
      <c r="C1215" s="9"/>
      <c r="D1215" s="10"/>
      <c r="E1215" s="11"/>
      <c r="F1215" s="12"/>
      <c r="G1215" s="66" t="str">
        <f t="shared" si="38"/>
        <v>x</v>
      </c>
      <c r="H1215" s="67" t="str">
        <f t="shared" si="39"/>
        <v>x</v>
      </c>
    </row>
    <row r="1216" spans="1:8" ht="20.25" x14ac:dyDescent="0.25">
      <c r="A1216" s="7" t="str">
        <f>IF(C1216="","",SUBTOTAL(3,$C$2:C1216))</f>
        <v/>
      </c>
      <c r="B1216" s="8"/>
      <c r="C1216" s="9"/>
      <c r="D1216" s="10"/>
      <c r="E1216" s="11"/>
      <c r="F1216" s="12"/>
      <c r="G1216" s="66" t="str">
        <f t="shared" si="38"/>
        <v>x</v>
      </c>
      <c r="H1216" s="67" t="str">
        <f t="shared" si="39"/>
        <v>x</v>
      </c>
    </row>
    <row r="1217" spans="1:8" ht="20.25" x14ac:dyDescent="0.25">
      <c r="A1217" s="7" t="str">
        <f>IF(C1217="","",SUBTOTAL(3,$C$2:C1217))</f>
        <v/>
      </c>
      <c r="B1217" s="8"/>
      <c r="C1217" s="9"/>
      <c r="D1217" s="10"/>
      <c r="E1217" s="11"/>
      <c r="F1217" s="12"/>
      <c r="G1217" s="66" t="str">
        <f t="shared" si="38"/>
        <v>x</v>
      </c>
      <c r="H1217" s="67" t="str">
        <f t="shared" si="39"/>
        <v>x</v>
      </c>
    </row>
    <row r="1218" spans="1:8" ht="20.25" x14ac:dyDescent="0.25">
      <c r="A1218" s="7" t="str">
        <f>IF(C1218="","",SUBTOTAL(3,$C$2:C1218))</f>
        <v/>
      </c>
      <c r="B1218" s="8"/>
      <c r="C1218" s="9"/>
      <c r="D1218" s="10"/>
      <c r="E1218" s="11"/>
      <c r="F1218" s="12"/>
      <c r="G1218" s="66" t="str">
        <f t="shared" si="38"/>
        <v>x</v>
      </c>
      <c r="H1218" s="67" t="str">
        <f t="shared" si="39"/>
        <v>x</v>
      </c>
    </row>
    <row r="1219" spans="1:8" ht="20.25" x14ac:dyDescent="0.25">
      <c r="A1219" s="7" t="str">
        <f>IF(C1219="","",SUBTOTAL(3,$C$2:C1219))</f>
        <v/>
      </c>
      <c r="B1219" s="8"/>
      <c r="C1219" s="9"/>
      <c r="D1219" s="10"/>
      <c r="E1219" s="11"/>
      <c r="F1219" s="12"/>
      <c r="G1219" s="66" t="str">
        <f t="shared" ref="G1219:G1282" si="40">IF(AND(ISNUMBER(D1219), ISNUMBER(E1219), ISNUMBER(F1219)), F1219 + E1219/24 + D1219/576, "x")</f>
        <v>x</v>
      </c>
      <c r="H1219" s="67" t="str">
        <f t="shared" si="39"/>
        <v>x</v>
      </c>
    </row>
    <row r="1220" spans="1:8" ht="20.25" x14ac:dyDescent="0.25">
      <c r="A1220" s="7" t="str">
        <f>IF(C1220="","",SUBTOTAL(3,$C$2:C1220))</f>
        <v/>
      </c>
      <c r="B1220" s="8"/>
      <c r="C1220" s="9"/>
      <c r="D1220" s="10"/>
      <c r="E1220" s="11"/>
      <c r="F1220" s="12"/>
      <c r="G1220" s="66" t="str">
        <f t="shared" si="40"/>
        <v>x</v>
      </c>
      <c r="H1220" s="67" t="str">
        <f t="shared" si="39"/>
        <v>x</v>
      </c>
    </row>
    <row r="1221" spans="1:8" ht="20.25" x14ac:dyDescent="0.25">
      <c r="A1221" s="7" t="str">
        <f>IF(C1221="","",SUBTOTAL(3,$C$2:C1221))</f>
        <v/>
      </c>
      <c r="B1221" s="8"/>
      <c r="C1221" s="9"/>
      <c r="D1221" s="10"/>
      <c r="E1221" s="11"/>
      <c r="F1221" s="12"/>
      <c r="G1221" s="66" t="str">
        <f t="shared" si="40"/>
        <v>x</v>
      </c>
      <c r="H1221" s="67" t="str">
        <f t="shared" si="39"/>
        <v>x</v>
      </c>
    </row>
    <row r="1222" spans="1:8" ht="20.25" x14ac:dyDescent="0.25">
      <c r="A1222" s="7" t="str">
        <f>IF(C1222="","",SUBTOTAL(3,$C$2:C1222))</f>
        <v/>
      </c>
      <c r="B1222" s="8"/>
      <c r="C1222" s="9"/>
      <c r="D1222" s="10"/>
      <c r="E1222" s="11"/>
      <c r="F1222" s="12"/>
      <c r="G1222" s="66" t="str">
        <f t="shared" si="40"/>
        <v>x</v>
      </c>
      <c r="H1222" s="67" t="str">
        <f t="shared" si="39"/>
        <v>x</v>
      </c>
    </row>
    <row r="1223" spans="1:8" ht="20.25" x14ac:dyDescent="0.25">
      <c r="A1223" s="7" t="str">
        <f>IF(C1223="","",SUBTOTAL(3,$C$2:C1223))</f>
        <v/>
      </c>
      <c r="B1223" s="8"/>
      <c r="C1223" s="9"/>
      <c r="D1223" s="10"/>
      <c r="E1223" s="11"/>
      <c r="F1223" s="12"/>
      <c r="G1223" s="66" t="str">
        <f t="shared" si="40"/>
        <v>x</v>
      </c>
      <c r="H1223" s="67" t="str">
        <f t="shared" si="39"/>
        <v>x</v>
      </c>
    </row>
    <row r="1224" spans="1:8" ht="20.25" x14ac:dyDescent="0.25">
      <c r="A1224" s="7" t="str">
        <f>IF(C1224="","",SUBTOTAL(3,$C$2:C1224))</f>
        <v/>
      </c>
      <c r="B1224" s="8"/>
      <c r="C1224" s="9"/>
      <c r="D1224" s="10"/>
      <c r="E1224" s="11"/>
      <c r="F1224" s="12"/>
      <c r="G1224" s="66" t="str">
        <f t="shared" si="40"/>
        <v>x</v>
      </c>
      <c r="H1224" s="67" t="str">
        <f t="shared" si="39"/>
        <v>x</v>
      </c>
    </row>
    <row r="1225" spans="1:8" ht="20.25" x14ac:dyDescent="0.25">
      <c r="A1225" s="7" t="str">
        <f>IF(C1225="","",SUBTOTAL(3,$C$2:C1225))</f>
        <v/>
      </c>
      <c r="B1225" s="8"/>
      <c r="C1225" s="9"/>
      <c r="D1225" s="10"/>
      <c r="E1225" s="11"/>
      <c r="F1225" s="12"/>
      <c r="G1225" s="66" t="str">
        <f t="shared" si="40"/>
        <v>x</v>
      </c>
      <c r="H1225" s="67" t="str">
        <f t="shared" si="39"/>
        <v>x</v>
      </c>
    </row>
    <row r="1226" spans="1:8" ht="20.25" x14ac:dyDescent="0.25">
      <c r="A1226" s="7" t="str">
        <f>IF(C1226="","",SUBTOTAL(3,$C$2:C1226))</f>
        <v/>
      </c>
      <c r="B1226" s="8"/>
      <c r="C1226" s="9"/>
      <c r="D1226" s="10"/>
      <c r="E1226" s="11"/>
      <c r="F1226" s="12"/>
      <c r="G1226" s="66" t="str">
        <f t="shared" si="40"/>
        <v>x</v>
      </c>
      <c r="H1226" s="67" t="str">
        <f t="shared" si="39"/>
        <v>x</v>
      </c>
    </row>
    <row r="1227" spans="1:8" ht="20.25" x14ac:dyDescent="0.25">
      <c r="A1227" s="7" t="str">
        <f>IF(C1227="","",SUBTOTAL(3,$C$2:C1227))</f>
        <v/>
      </c>
      <c r="B1227" s="8"/>
      <c r="C1227" s="9"/>
      <c r="D1227" s="10"/>
      <c r="E1227" s="11"/>
      <c r="F1227" s="12"/>
      <c r="G1227" s="66" t="str">
        <f t="shared" si="40"/>
        <v>x</v>
      </c>
      <c r="H1227" s="67" t="str">
        <f t="shared" si="39"/>
        <v>x</v>
      </c>
    </row>
    <row r="1228" spans="1:8" ht="20.25" x14ac:dyDescent="0.25">
      <c r="A1228" s="7" t="str">
        <f>IF(C1228="","",SUBTOTAL(3,$C$2:C1228))</f>
        <v/>
      </c>
      <c r="B1228" s="8"/>
      <c r="C1228" s="9"/>
      <c r="D1228" s="10"/>
      <c r="E1228" s="11"/>
      <c r="F1228" s="12"/>
      <c r="G1228" s="66" t="str">
        <f t="shared" si="40"/>
        <v>x</v>
      </c>
      <c r="H1228" s="67" t="str">
        <f t="shared" si="39"/>
        <v>x</v>
      </c>
    </row>
    <row r="1229" spans="1:8" ht="20.25" x14ac:dyDescent="0.25">
      <c r="A1229" s="7" t="str">
        <f>IF(C1229="","",SUBTOTAL(3,$C$2:C1229))</f>
        <v/>
      </c>
      <c r="B1229" s="8"/>
      <c r="C1229" s="9"/>
      <c r="D1229" s="10"/>
      <c r="E1229" s="11"/>
      <c r="F1229" s="12"/>
      <c r="G1229" s="66" t="str">
        <f t="shared" si="40"/>
        <v>x</v>
      </c>
      <c r="H1229" s="67" t="str">
        <f t="shared" si="39"/>
        <v>x</v>
      </c>
    </row>
    <row r="1230" spans="1:8" ht="20.25" x14ac:dyDescent="0.25">
      <c r="A1230" s="7" t="str">
        <f>IF(C1230="","",SUBTOTAL(3,$C$2:C1230))</f>
        <v/>
      </c>
      <c r="B1230" s="8"/>
      <c r="C1230" s="9"/>
      <c r="D1230" s="10"/>
      <c r="E1230" s="11"/>
      <c r="F1230" s="12"/>
      <c r="G1230" s="66" t="str">
        <f t="shared" si="40"/>
        <v>x</v>
      </c>
      <c r="H1230" s="67" t="str">
        <f t="shared" si="39"/>
        <v>x</v>
      </c>
    </row>
    <row r="1231" spans="1:8" ht="20.25" x14ac:dyDescent="0.25">
      <c r="A1231" s="7" t="str">
        <f>IF(C1231="","",SUBTOTAL(3,$C$2:C1231))</f>
        <v/>
      </c>
      <c r="B1231" s="8"/>
      <c r="C1231" s="9"/>
      <c r="D1231" s="10"/>
      <c r="E1231" s="11"/>
      <c r="F1231" s="12"/>
      <c r="G1231" s="66" t="str">
        <f t="shared" si="40"/>
        <v>x</v>
      </c>
      <c r="H1231" s="67" t="str">
        <f t="shared" si="39"/>
        <v>x</v>
      </c>
    </row>
    <row r="1232" spans="1:8" ht="20.25" x14ac:dyDescent="0.25">
      <c r="A1232" s="7" t="str">
        <f>IF(C1232="","",SUBTOTAL(3,$C$2:C1232))</f>
        <v/>
      </c>
      <c r="B1232" s="8"/>
      <c r="C1232" s="9"/>
      <c r="D1232" s="10"/>
      <c r="E1232" s="11"/>
      <c r="F1232" s="12"/>
      <c r="G1232" s="66" t="str">
        <f t="shared" si="40"/>
        <v>x</v>
      </c>
      <c r="H1232" s="67" t="str">
        <f t="shared" si="39"/>
        <v>x</v>
      </c>
    </row>
    <row r="1233" spans="1:8" ht="20.25" x14ac:dyDescent="0.25">
      <c r="A1233" s="7" t="str">
        <f>IF(C1233="","",SUBTOTAL(3,$C$2:C1233))</f>
        <v/>
      </c>
      <c r="B1233" s="8"/>
      <c r="C1233" s="9"/>
      <c r="D1233" s="10"/>
      <c r="E1233" s="11"/>
      <c r="F1233" s="12"/>
      <c r="G1233" s="66" t="str">
        <f t="shared" si="40"/>
        <v>x</v>
      </c>
      <c r="H1233" s="67" t="str">
        <f t="shared" si="39"/>
        <v>x</v>
      </c>
    </row>
    <row r="1234" spans="1:8" ht="20.25" x14ac:dyDescent="0.25">
      <c r="A1234" s="7" t="str">
        <f>IF(C1234="","",SUBTOTAL(3,$C$2:C1234))</f>
        <v/>
      </c>
      <c r="B1234" s="8"/>
      <c r="C1234" s="9"/>
      <c r="D1234" s="10"/>
      <c r="E1234" s="11"/>
      <c r="F1234" s="12"/>
      <c r="G1234" s="66" t="str">
        <f t="shared" si="40"/>
        <v>x</v>
      </c>
      <c r="H1234" s="67" t="str">
        <f t="shared" si="39"/>
        <v>x</v>
      </c>
    </row>
    <row r="1235" spans="1:8" ht="20.25" x14ac:dyDescent="0.25">
      <c r="A1235" s="7" t="str">
        <f>IF(C1235="","",SUBTOTAL(3,$C$2:C1235))</f>
        <v/>
      </c>
      <c r="B1235" s="8"/>
      <c r="C1235" s="9"/>
      <c r="D1235" s="10"/>
      <c r="E1235" s="11"/>
      <c r="F1235" s="12"/>
      <c r="G1235" s="66" t="str">
        <f t="shared" si="40"/>
        <v>x</v>
      </c>
      <c r="H1235" s="67" t="str">
        <f t="shared" si="39"/>
        <v>x</v>
      </c>
    </row>
    <row r="1236" spans="1:8" ht="20.25" x14ac:dyDescent="0.25">
      <c r="A1236" s="7" t="str">
        <f>IF(C1236="","",SUBTOTAL(3,$C$2:C1236))</f>
        <v/>
      </c>
      <c r="B1236" s="8"/>
      <c r="C1236" s="9"/>
      <c r="D1236" s="10"/>
      <c r="E1236" s="11"/>
      <c r="F1236" s="12"/>
      <c r="G1236" s="66" t="str">
        <f t="shared" si="40"/>
        <v>x</v>
      </c>
      <c r="H1236" s="67" t="str">
        <f t="shared" si="39"/>
        <v>x</v>
      </c>
    </row>
    <row r="1237" spans="1:8" ht="20.25" x14ac:dyDescent="0.25">
      <c r="A1237" s="7" t="str">
        <f>IF(C1237="","",SUBTOTAL(3,$C$2:C1237))</f>
        <v/>
      </c>
      <c r="B1237" s="8"/>
      <c r="C1237" s="9"/>
      <c r="D1237" s="10"/>
      <c r="E1237" s="11"/>
      <c r="F1237" s="12"/>
      <c r="G1237" s="66" t="str">
        <f t="shared" si="40"/>
        <v>x</v>
      </c>
      <c r="H1237" s="67" t="str">
        <f t="shared" si="39"/>
        <v>x</v>
      </c>
    </row>
    <row r="1238" spans="1:8" ht="20.25" x14ac:dyDescent="0.25">
      <c r="A1238" s="7" t="str">
        <f>IF(C1238="","",SUBTOTAL(3,$C$2:C1238))</f>
        <v/>
      </c>
      <c r="B1238" s="8"/>
      <c r="C1238" s="9"/>
      <c r="D1238" s="10"/>
      <c r="E1238" s="11"/>
      <c r="F1238" s="12"/>
      <c r="G1238" s="66" t="str">
        <f t="shared" si="40"/>
        <v>x</v>
      </c>
      <c r="H1238" s="67" t="str">
        <f t="shared" si="39"/>
        <v>x</v>
      </c>
    </row>
    <row r="1239" spans="1:8" ht="20.25" x14ac:dyDescent="0.25">
      <c r="A1239" s="7" t="str">
        <f>IF(C1239="","",SUBTOTAL(3,$C$2:C1239))</f>
        <v/>
      </c>
      <c r="B1239" s="8"/>
      <c r="C1239" s="9"/>
      <c r="D1239" s="10"/>
      <c r="E1239" s="11"/>
      <c r="F1239" s="12"/>
      <c r="G1239" s="66" t="str">
        <f t="shared" si="40"/>
        <v>x</v>
      </c>
      <c r="H1239" s="67" t="str">
        <f t="shared" si="39"/>
        <v>x</v>
      </c>
    </row>
    <row r="1240" spans="1:8" ht="20.25" x14ac:dyDescent="0.25">
      <c r="A1240" s="7" t="str">
        <f>IF(C1240="","",SUBTOTAL(3,$C$2:C1240))</f>
        <v/>
      </c>
      <c r="B1240" s="8"/>
      <c r="C1240" s="9"/>
      <c r="D1240" s="10"/>
      <c r="E1240" s="11"/>
      <c r="F1240" s="12"/>
      <c r="G1240" s="66" t="str">
        <f t="shared" si="40"/>
        <v>x</v>
      </c>
      <c r="H1240" s="67" t="str">
        <f t="shared" si="39"/>
        <v>x</v>
      </c>
    </row>
    <row r="1241" spans="1:8" ht="20.25" x14ac:dyDescent="0.25">
      <c r="A1241" s="7" t="str">
        <f>IF(C1241="","",SUBTOTAL(3,$C$2:C1241))</f>
        <v/>
      </c>
      <c r="B1241" s="8"/>
      <c r="C1241" s="9"/>
      <c r="D1241" s="10"/>
      <c r="E1241" s="11"/>
      <c r="F1241" s="12"/>
      <c r="G1241" s="66" t="str">
        <f t="shared" si="40"/>
        <v>x</v>
      </c>
      <c r="H1241" s="67" t="str">
        <f t="shared" si="39"/>
        <v>x</v>
      </c>
    </row>
    <row r="1242" spans="1:8" ht="20.25" x14ac:dyDescent="0.25">
      <c r="A1242" s="7" t="str">
        <f>IF(C1242="","",SUBTOTAL(3,$C$2:C1242))</f>
        <v/>
      </c>
      <c r="B1242" s="8"/>
      <c r="C1242" s="9"/>
      <c r="D1242" s="10"/>
      <c r="E1242" s="11"/>
      <c r="F1242" s="12"/>
      <c r="G1242" s="66" t="str">
        <f t="shared" si="40"/>
        <v>x</v>
      </c>
      <c r="H1242" s="67" t="str">
        <f t="shared" si="39"/>
        <v>x</v>
      </c>
    </row>
    <row r="1243" spans="1:8" ht="20.25" x14ac:dyDescent="0.25">
      <c r="A1243" s="7" t="str">
        <f>IF(C1243="","",SUBTOTAL(3,$C$2:C1243))</f>
        <v/>
      </c>
      <c r="B1243" s="8"/>
      <c r="C1243" s="9"/>
      <c r="D1243" s="10"/>
      <c r="E1243" s="11"/>
      <c r="F1243" s="12"/>
      <c r="G1243" s="66" t="str">
        <f t="shared" si="40"/>
        <v>x</v>
      </c>
      <c r="H1243" s="67" t="str">
        <f t="shared" si="39"/>
        <v>x</v>
      </c>
    </row>
    <row r="1244" spans="1:8" ht="20.25" x14ac:dyDescent="0.25">
      <c r="A1244" s="7" t="str">
        <f>IF(C1244="","",SUBTOTAL(3,$C$2:C1244))</f>
        <v/>
      </c>
      <c r="B1244" s="8"/>
      <c r="C1244" s="9"/>
      <c r="D1244" s="10"/>
      <c r="E1244" s="11"/>
      <c r="F1244" s="12"/>
      <c r="G1244" s="66" t="str">
        <f t="shared" si="40"/>
        <v>x</v>
      </c>
      <c r="H1244" s="67" t="str">
        <f t="shared" si="39"/>
        <v>x</v>
      </c>
    </row>
    <row r="1245" spans="1:8" ht="20.25" x14ac:dyDescent="0.25">
      <c r="A1245" s="7" t="str">
        <f>IF(C1245="","",SUBTOTAL(3,$C$2:C1245))</f>
        <v/>
      </c>
      <c r="B1245" s="8"/>
      <c r="C1245" s="9"/>
      <c r="D1245" s="10"/>
      <c r="E1245" s="11"/>
      <c r="F1245" s="12"/>
      <c r="G1245" s="66" t="str">
        <f t="shared" si="40"/>
        <v>x</v>
      </c>
      <c r="H1245" s="67" t="str">
        <f t="shared" si="39"/>
        <v>x</v>
      </c>
    </row>
    <row r="1246" spans="1:8" ht="20.25" x14ac:dyDescent="0.25">
      <c r="A1246" s="7" t="str">
        <f>IF(C1246="","",SUBTOTAL(3,$C$2:C1246))</f>
        <v/>
      </c>
      <c r="B1246" s="8"/>
      <c r="C1246" s="9"/>
      <c r="D1246" s="10"/>
      <c r="E1246" s="11"/>
      <c r="F1246" s="12"/>
      <c r="G1246" s="66" t="str">
        <f t="shared" si="40"/>
        <v>x</v>
      </c>
      <c r="H1246" s="67" t="str">
        <f t="shared" si="39"/>
        <v>x</v>
      </c>
    </row>
    <row r="1247" spans="1:8" ht="20.25" x14ac:dyDescent="0.25">
      <c r="A1247" s="7" t="str">
        <f>IF(C1247="","",SUBTOTAL(3,$C$2:C1247))</f>
        <v/>
      </c>
      <c r="B1247" s="8"/>
      <c r="C1247" s="9"/>
      <c r="D1247" s="10"/>
      <c r="E1247" s="11"/>
      <c r="F1247" s="12"/>
      <c r="G1247" s="66" t="str">
        <f t="shared" si="40"/>
        <v>x</v>
      </c>
      <c r="H1247" s="67" t="str">
        <f t="shared" si="39"/>
        <v>x</v>
      </c>
    </row>
    <row r="1248" spans="1:8" ht="20.25" x14ac:dyDescent="0.25">
      <c r="A1248" s="7" t="str">
        <f>IF(C1248="","",SUBTOTAL(3,$C$2:C1248))</f>
        <v/>
      </c>
      <c r="B1248" s="8"/>
      <c r="C1248" s="9"/>
      <c r="D1248" s="10"/>
      <c r="E1248" s="11"/>
      <c r="F1248" s="12"/>
      <c r="G1248" s="66" t="str">
        <f t="shared" si="40"/>
        <v>x</v>
      </c>
      <c r="H1248" s="67" t="str">
        <f t="shared" si="39"/>
        <v>x</v>
      </c>
    </row>
    <row r="1249" spans="1:8" ht="20.25" x14ac:dyDescent="0.25">
      <c r="A1249" s="7" t="str">
        <f>IF(C1249="","",SUBTOTAL(3,$C$2:C1249))</f>
        <v/>
      </c>
      <c r="B1249" s="8"/>
      <c r="C1249" s="9"/>
      <c r="D1249" s="10"/>
      <c r="E1249" s="11"/>
      <c r="F1249" s="12"/>
      <c r="G1249" s="66" t="str">
        <f t="shared" si="40"/>
        <v>x</v>
      </c>
      <c r="H1249" s="67" t="str">
        <f t="shared" si="39"/>
        <v>x</v>
      </c>
    </row>
    <row r="1250" spans="1:8" ht="20.25" x14ac:dyDescent="0.25">
      <c r="A1250" s="7" t="str">
        <f>IF(C1250="","",SUBTOTAL(3,$C$2:C1250))</f>
        <v/>
      </c>
      <c r="B1250" s="8"/>
      <c r="C1250" s="9"/>
      <c r="D1250" s="10"/>
      <c r="E1250" s="11"/>
      <c r="F1250" s="12"/>
      <c r="G1250" s="66" t="str">
        <f t="shared" si="40"/>
        <v>x</v>
      </c>
      <c r="H1250" s="67" t="str">
        <f t="shared" si="39"/>
        <v>x</v>
      </c>
    </row>
    <row r="1251" spans="1:8" ht="20.25" x14ac:dyDescent="0.25">
      <c r="A1251" s="7" t="str">
        <f>IF(C1251="","",SUBTOTAL(3,$C$2:C1251))</f>
        <v/>
      </c>
      <c r="B1251" s="8"/>
      <c r="C1251" s="9"/>
      <c r="D1251" s="10"/>
      <c r="E1251" s="11"/>
      <c r="F1251" s="12"/>
      <c r="G1251" s="66" t="str">
        <f t="shared" si="40"/>
        <v>x</v>
      </c>
      <c r="H1251" s="67" t="str">
        <f t="shared" si="39"/>
        <v>x</v>
      </c>
    </row>
    <row r="1252" spans="1:8" ht="20.25" x14ac:dyDescent="0.25">
      <c r="A1252" s="7" t="str">
        <f>IF(C1252="","",SUBTOTAL(3,$C$2:C1252))</f>
        <v/>
      </c>
      <c r="B1252" s="8"/>
      <c r="C1252" s="9"/>
      <c r="D1252" s="10"/>
      <c r="E1252" s="11"/>
      <c r="F1252" s="12"/>
      <c r="G1252" s="66" t="str">
        <f t="shared" si="40"/>
        <v>x</v>
      </c>
      <c r="H1252" s="67" t="str">
        <f t="shared" si="39"/>
        <v>x</v>
      </c>
    </row>
    <row r="1253" spans="1:8" ht="20.25" x14ac:dyDescent="0.25">
      <c r="A1253" s="7" t="str">
        <f>IF(C1253="","",SUBTOTAL(3,$C$2:C1253))</f>
        <v/>
      </c>
      <c r="B1253" s="8"/>
      <c r="C1253" s="9"/>
      <c r="D1253" s="10"/>
      <c r="E1253" s="11"/>
      <c r="F1253" s="12"/>
      <c r="G1253" s="66" t="str">
        <f t="shared" si="40"/>
        <v>x</v>
      </c>
      <c r="H1253" s="67" t="str">
        <f t="shared" si="39"/>
        <v>x</v>
      </c>
    </row>
    <row r="1254" spans="1:8" ht="20.25" x14ac:dyDescent="0.25">
      <c r="A1254" s="7" t="str">
        <f>IF(C1254="","",SUBTOTAL(3,$C$2:C1254))</f>
        <v/>
      </c>
      <c r="B1254" s="8"/>
      <c r="C1254" s="9"/>
      <c r="D1254" s="10"/>
      <c r="E1254" s="11"/>
      <c r="F1254" s="12"/>
      <c r="G1254" s="66" t="str">
        <f t="shared" si="40"/>
        <v>x</v>
      </c>
      <c r="H1254" s="67" t="str">
        <f t="shared" si="39"/>
        <v>x</v>
      </c>
    </row>
    <row r="1255" spans="1:8" ht="20.25" x14ac:dyDescent="0.25">
      <c r="A1255" s="7" t="str">
        <f>IF(C1255="","",SUBTOTAL(3,$C$2:C1255))</f>
        <v/>
      </c>
      <c r="B1255" s="8"/>
      <c r="C1255" s="9"/>
      <c r="D1255" s="10"/>
      <c r="E1255" s="11"/>
      <c r="F1255" s="12"/>
      <c r="G1255" s="66" t="str">
        <f t="shared" si="40"/>
        <v>x</v>
      </c>
      <c r="H1255" s="67" t="str">
        <f t="shared" si="39"/>
        <v>x</v>
      </c>
    </row>
    <row r="1256" spans="1:8" ht="20.25" x14ac:dyDescent="0.25">
      <c r="A1256" s="7" t="str">
        <f>IF(C1256="","",SUBTOTAL(3,$C$2:C1256))</f>
        <v/>
      </c>
      <c r="B1256" s="8"/>
      <c r="C1256" s="9"/>
      <c r="D1256" s="10"/>
      <c r="E1256" s="11"/>
      <c r="F1256" s="12"/>
      <c r="G1256" s="66" t="str">
        <f t="shared" si="40"/>
        <v>x</v>
      </c>
      <c r="H1256" s="67" t="str">
        <f t="shared" si="39"/>
        <v>x</v>
      </c>
    </row>
    <row r="1257" spans="1:8" ht="20.25" x14ac:dyDescent="0.25">
      <c r="A1257" s="7" t="str">
        <f>IF(C1257="","",SUBTOTAL(3,$C$2:C1257))</f>
        <v/>
      </c>
      <c r="B1257" s="8"/>
      <c r="C1257" s="9"/>
      <c r="D1257" s="10"/>
      <c r="E1257" s="11"/>
      <c r="F1257" s="12"/>
      <c r="G1257" s="66" t="str">
        <f t="shared" si="40"/>
        <v>x</v>
      </c>
      <c r="H1257" s="67" t="str">
        <f t="shared" si="39"/>
        <v>x</v>
      </c>
    </row>
    <row r="1258" spans="1:8" ht="20.25" x14ac:dyDescent="0.25">
      <c r="A1258" s="7" t="str">
        <f>IF(C1258="","",SUBTOTAL(3,$C$2:C1258))</f>
        <v/>
      </c>
      <c r="B1258" s="8"/>
      <c r="C1258" s="9"/>
      <c r="D1258" s="10"/>
      <c r="E1258" s="11"/>
      <c r="F1258" s="12"/>
      <c r="G1258" s="66" t="str">
        <f t="shared" si="40"/>
        <v>x</v>
      </c>
      <c r="H1258" s="67" t="str">
        <f t="shared" si="39"/>
        <v>x</v>
      </c>
    </row>
    <row r="1259" spans="1:8" ht="20.25" x14ac:dyDescent="0.25">
      <c r="A1259" s="7" t="str">
        <f>IF(C1259="","",SUBTOTAL(3,$C$2:C1259))</f>
        <v/>
      </c>
      <c r="B1259" s="8"/>
      <c r="C1259" s="9"/>
      <c r="D1259" s="10"/>
      <c r="E1259" s="11"/>
      <c r="F1259" s="12"/>
      <c r="G1259" s="66" t="str">
        <f t="shared" si="40"/>
        <v>x</v>
      </c>
      <c r="H1259" s="67" t="str">
        <f t="shared" si="39"/>
        <v>x</v>
      </c>
    </row>
    <row r="1260" spans="1:8" ht="20.25" x14ac:dyDescent="0.25">
      <c r="A1260" s="7" t="str">
        <f>IF(C1260="","",SUBTOTAL(3,$C$2:C1260))</f>
        <v/>
      </c>
      <c r="B1260" s="8"/>
      <c r="C1260" s="9"/>
      <c r="D1260" s="10"/>
      <c r="E1260" s="11"/>
      <c r="F1260" s="12"/>
      <c r="G1260" s="66" t="str">
        <f t="shared" si="40"/>
        <v>x</v>
      </c>
      <c r="H1260" s="67" t="str">
        <f t="shared" si="39"/>
        <v>x</v>
      </c>
    </row>
    <row r="1261" spans="1:8" ht="20.25" x14ac:dyDescent="0.25">
      <c r="A1261" s="7" t="str">
        <f>IF(C1261="","",SUBTOTAL(3,$C$2:C1261))</f>
        <v/>
      </c>
      <c r="B1261" s="8"/>
      <c r="C1261" s="9"/>
      <c r="D1261" s="10"/>
      <c r="E1261" s="11"/>
      <c r="F1261" s="12"/>
      <c r="G1261" s="66" t="str">
        <f t="shared" si="40"/>
        <v>x</v>
      </c>
      <c r="H1261" s="67" t="str">
        <f t="shared" si="39"/>
        <v>x</v>
      </c>
    </row>
    <row r="1262" spans="1:8" ht="20.25" x14ac:dyDescent="0.25">
      <c r="A1262" s="7" t="str">
        <f>IF(C1262="","",SUBTOTAL(3,$C$2:C1262))</f>
        <v/>
      </c>
      <c r="B1262" s="8"/>
      <c r="C1262" s="9"/>
      <c r="D1262" s="10"/>
      <c r="E1262" s="11"/>
      <c r="F1262" s="12"/>
      <c r="G1262" s="66" t="str">
        <f t="shared" si="40"/>
        <v>x</v>
      </c>
      <c r="H1262" s="67" t="str">
        <f t="shared" si="39"/>
        <v>x</v>
      </c>
    </row>
    <row r="1263" spans="1:8" ht="20.25" x14ac:dyDescent="0.25">
      <c r="A1263" s="7" t="str">
        <f>IF(C1263="","",SUBTOTAL(3,$C$2:C1263))</f>
        <v/>
      </c>
      <c r="B1263" s="8"/>
      <c r="C1263" s="9"/>
      <c r="D1263" s="10"/>
      <c r="E1263" s="11"/>
      <c r="F1263" s="12"/>
      <c r="G1263" s="66" t="str">
        <f t="shared" si="40"/>
        <v>x</v>
      </c>
      <c r="H1263" s="67" t="str">
        <f t="shared" si="39"/>
        <v>x</v>
      </c>
    </row>
    <row r="1264" spans="1:8" ht="20.25" x14ac:dyDescent="0.25">
      <c r="A1264" s="7" t="str">
        <f>IF(C1264="","",SUBTOTAL(3,$C$2:C1264))</f>
        <v/>
      </c>
      <c r="B1264" s="8"/>
      <c r="C1264" s="9"/>
      <c r="D1264" s="10"/>
      <c r="E1264" s="11"/>
      <c r="F1264" s="12"/>
      <c r="G1264" s="66" t="str">
        <f t="shared" si="40"/>
        <v>x</v>
      </c>
      <c r="H1264" s="67" t="str">
        <f t="shared" si="39"/>
        <v>x</v>
      </c>
    </row>
    <row r="1265" spans="1:8" ht="20.25" x14ac:dyDescent="0.25">
      <c r="A1265" s="7" t="str">
        <f>IF(C1265="","",SUBTOTAL(3,$C$2:C1265))</f>
        <v/>
      </c>
      <c r="B1265" s="8"/>
      <c r="C1265" s="9"/>
      <c r="D1265" s="10"/>
      <c r="E1265" s="11"/>
      <c r="F1265" s="12"/>
      <c r="G1265" s="66" t="str">
        <f t="shared" si="40"/>
        <v>x</v>
      </c>
      <c r="H1265" s="67" t="str">
        <f t="shared" si="39"/>
        <v>x</v>
      </c>
    </row>
    <row r="1266" spans="1:8" ht="20.25" x14ac:dyDescent="0.25">
      <c r="A1266" s="7" t="str">
        <f>IF(C1266="","",SUBTOTAL(3,$C$2:C1266))</f>
        <v/>
      </c>
      <c r="B1266" s="8"/>
      <c r="C1266" s="9"/>
      <c r="D1266" s="10"/>
      <c r="E1266" s="11"/>
      <c r="F1266" s="12"/>
      <c r="G1266" s="66" t="str">
        <f t="shared" si="40"/>
        <v>x</v>
      </c>
      <c r="H1266" s="67" t="str">
        <f t="shared" si="39"/>
        <v>x</v>
      </c>
    </row>
    <row r="1267" spans="1:8" ht="20.25" x14ac:dyDescent="0.25">
      <c r="A1267" s="7" t="str">
        <f>IF(C1267="","",SUBTOTAL(3,$C$2:C1267))</f>
        <v/>
      </c>
      <c r="B1267" s="8"/>
      <c r="C1267" s="9"/>
      <c r="D1267" s="10"/>
      <c r="E1267" s="11"/>
      <c r="F1267" s="12"/>
      <c r="G1267" s="66" t="str">
        <f t="shared" si="40"/>
        <v>x</v>
      </c>
      <c r="H1267" s="67" t="str">
        <f t="shared" si="39"/>
        <v>x</v>
      </c>
    </row>
    <row r="1268" spans="1:8" ht="20.25" x14ac:dyDescent="0.25">
      <c r="A1268" s="7" t="str">
        <f>IF(C1268="","",SUBTOTAL(3,$C$2:C1268))</f>
        <v/>
      </c>
      <c r="B1268" s="8"/>
      <c r="C1268" s="9"/>
      <c r="D1268" s="10"/>
      <c r="E1268" s="11"/>
      <c r="F1268" s="12"/>
      <c r="G1268" s="66" t="str">
        <f t="shared" si="40"/>
        <v>x</v>
      </c>
      <c r="H1268" s="67" t="str">
        <f t="shared" ref="H1268:H1331" si="41">IF(G1268=0,"00",IF(G1268="x","x",
IF(G1268&lt;1,"أقل من فدان",
IF(G1268&lt;3,"من 1 إلى أقل من 3 فدان",
IF(G1268&lt;5,"من 3 إلى أقل من 5 فدان",
IF(G1268&lt;10,"من 5 إلى أقل من 10 فدان",
IF(G1268&lt;20,"من 10 إلى أقل من 20 فدان",
IF(G1268&lt;=25,"من 20 إلى 25 فدان","أكثر من 25 فدان"))))))
))</f>
        <v>x</v>
      </c>
    </row>
    <row r="1269" spans="1:8" ht="20.25" x14ac:dyDescent="0.25">
      <c r="A1269" s="7" t="str">
        <f>IF(C1269="","",SUBTOTAL(3,$C$2:C1269))</f>
        <v/>
      </c>
      <c r="B1269" s="8"/>
      <c r="C1269" s="9"/>
      <c r="D1269" s="10"/>
      <c r="E1269" s="11"/>
      <c r="F1269" s="12"/>
      <c r="G1269" s="66" t="str">
        <f t="shared" si="40"/>
        <v>x</v>
      </c>
      <c r="H1269" s="67" t="str">
        <f t="shared" si="41"/>
        <v>x</v>
      </c>
    </row>
    <row r="1270" spans="1:8" ht="20.25" x14ac:dyDescent="0.25">
      <c r="A1270" s="7" t="str">
        <f>IF(C1270="","",SUBTOTAL(3,$C$2:C1270))</f>
        <v/>
      </c>
      <c r="B1270" s="8"/>
      <c r="C1270" s="9"/>
      <c r="D1270" s="10"/>
      <c r="E1270" s="11"/>
      <c r="F1270" s="12"/>
      <c r="G1270" s="66" t="str">
        <f t="shared" si="40"/>
        <v>x</v>
      </c>
      <c r="H1270" s="67" t="str">
        <f t="shared" si="41"/>
        <v>x</v>
      </c>
    </row>
    <row r="1271" spans="1:8" ht="20.25" x14ac:dyDescent="0.25">
      <c r="A1271" s="7" t="str">
        <f>IF(C1271="","",SUBTOTAL(3,$C$2:C1271))</f>
        <v/>
      </c>
      <c r="B1271" s="8"/>
      <c r="C1271" s="9"/>
      <c r="D1271" s="10"/>
      <c r="E1271" s="11"/>
      <c r="F1271" s="12"/>
      <c r="G1271" s="66" t="str">
        <f t="shared" si="40"/>
        <v>x</v>
      </c>
      <c r="H1271" s="67" t="str">
        <f t="shared" si="41"/>
        <v>x</v>
      </c>
    </row>
    <row r="1272" spans="1:8" ht="20.25" x14ac:dyDescent="0.25">
      <c r="A1272" s="7" t="str">
        <f>IF(C1272="","",SUBTOTAL(3,$C$2:C1272))</f>
        <v/>
      </c>
      <c r="B1272" s="8"/>
      <c r="C1272" s="9"/>
      <c r="D1272" s="10"/>
      <c r="E1272" s="11"/>
      <c r="F1272" s="12"/>
      <c r="G1272" s="66" t="str">
        <f t="shared" si="40"/>
        <v>x</v>
      </c>
      <c r="H1272" s="67" t="str">
        <f t="shared" si="41"/>
        <v>x</v>
      </c>
    </row>
    <row r="1273" spans="1:8" ht="20.25" x14ac:dyDescent="0.25">
      <c r="A1273" s="7" t="str">
        <f>IF(C1273="","",SUBTOTAL(3,$C$2:C1273))</f>
        <v/>
      </c>
      <c r="B1273" s="8"/>
      <c r="C1273" s="9"/>
      <c r="D1273" s="10"/>
      <c r="E1273" s="11"/>
      <c r="F1273" s="12"/>
      <c r="G1273" s="66" t="str">
        <f t="shared" si="40"/>
        <v>x</v>
      </c>
      <c r="H1273" s="67" t="str">
        <f t="shared" si="41"/>
        <v>x</v>
      </c>
    </row>
    <row r="1274" spans="1:8" ht="20.25" x14ac:dyDescent="0.25">
      <c r="A1274" s="7" t="str">
        <f>IF(C1274="","",SUBTOTAL(3,$C$2:C1274))</f>
        <v/>
      </c>
      <c r="B1274" s="8"/>
      <c r="C1274" s="9"/>
      <c r="D1274" s="10"/>
      <c r="E1274" s="11"/>
      <c r="F1274" s="12"/>
      <c r="G1274" s="66" t="str">
        <f t="shared" si="40"/>
        <v>x</v>
      </c>
      <c r="H1274" s="67" t="str">
        <f t="shared" si="41"/>
        <v>x</v>
      </c>
    </row>
    <row r="1275" spans="1:8" ht="20.25" x14ac:dyDescent="0.25">
      <c r="A1275" s="7" t="str">
        <f>IF(C1275="","",SUBTOTAL(3,$C$2:C1275))</f>
        <v/>
      </c>
      <c r="B1275" s="8"/>
      <c r="C1275" s="9"/>
      <c r="D1275" s="10"/>
      <c r="E1275" s="11"/>
      <c r="F1275" s="12"/>
      <c r="G1275" s="66" t="str">
        <f t="shared" si="40"/>
        <v>x</v>
      </c>
      <c r="H1275" s="67" t="str">
        <f t="shared" si="41"/>
        <v>x</v>
      </c>
    </row>
    <row r="1276" spans="1:8" ht="20.25" x14ac:dyDescent="0.25">
      <c r="A1276" s="7" t="str">
        <f>IF(C1276="","",SUBTOTAL(3,$C$2:C1276))</f>
        <v/>
      </c>
      <c r="B1276" s="14"/>
      <c r="C1276" s="15"/>
      <c r="D1276" s="16"/>
      <c r="E1276" s="16"/>
      <c r="F1276" s="19"/>
      <c r="G1276" s="66" t="str">
        <f t="shared" si="40"/>
        <v>x</v>
      </c>
      <c r="H1276" s="67" t="str">
        <f t="shared" si="41"/>
        <v>x</v>
      </c>
    </row>
    <row r="1277" spans="1:8" ht="20.25" x14ac:dyDescent="0.25">
      <c r="A1277" s="7" t="str">
        <f>IF(C1277="","",SUBTOTAL(3,$C$2:C1277))</f>
        <v/>
      </c>
      <c r="B1277" s="14"/>
      <c r="C1277" s="15"/>
      <c r="D1277" s="16"/>
      <c r="E1277" s="16"/>
      <c r="F1277" s="19"/>
      <c r="G1277" s="66" t="str">
        <f t="shared" si="40"/>
        <v>x</v>
      </c>
      <c r="H1277" s="67" t="str">
        <f t="shared" si="41"/>
        <v>x</v>
      </c>
    </row>
    <row r="1278" spans="1:8" ht="20.25" x14ac:dyDescent="0.25">
      <c r="A1278" s="7" t="str">
        <f>IF(C1278="","",SUBTOTAL(3,$C$2:C1278))</f>
        <v/>
      </c>
      <c r="B1278" s="14"/>
      <c r="C1278" s="15"/>
      <c r="D1278" s="16"/>
      <c r="E1278" s="16"/>
      <c r="F1278" s="19"/>
      <c r="G1278" s="66" t="str">
        <f t="shared" si="40"/>
        <v>x</v>
      </c>
      <c r="H1278" s="67" t="str">
        <f t="shared" si="41"/>
        <v>x</v>
      </c>
    </row>
    <row r="1279" spans="1:8" ht="20.25" x14ac:dyDescent="0.25">
      <c r="A1279" s="7" t="str">
        <f>IF(C1279="","",SUBTOTAL(3,$C$2:C1279))</f>
        <v/>
      </c>
      <c r="B1279" s="14"/>
      <c r="C1279" s="15"/>
      <c r="D1279" s="16"/>
      <c r="E1279" s="16"/>
      <c r="F1279" s="19"/>
      <c r="G1279" s="66" t="str">
        <f t="shared" si="40"/>
        <v>x</v>
      </c>
      <c r="H1279" s="67" t="str">
        <f t="shared" si="41"/>
        <v>x</v>
      </c>
    </row>
    <row r="1280" spans="1:8" ht="20.25" x14ac:dyDescent="0.25">
      <c r="A1280" s="7" t="str">
        <f>IF(C1280="","",SUBTOTAL(3,$C$2:C1280))</f>
        <v/>
      </c>
      <c r="B1280" s="14"/>
      <c r="C1280" s="15"/>
      <c r="D1280" s="16"/>
      <c r="E1280" s="16"/>
      <c r="F1280" s="19"/>
      <c r="G1280" s="66" t="str">
        <f t="shared" si="40"/>
        <v>x</v>
      </c>
      <c r="H1280" s="67" t="str">
        <f t="shared" si="41"/>
        <v>x</v>
      </c>
    </row>
    <row r="1281" spans="1:8" ht="20.25" x14ac:dyDescent="0.25">
      <c r="A1281" s="7" t="str">
        <f>IF(C1281="","",SUBTOTAL(3,$C$2:C1281))</f>
        <v/>
      </c>
      <c r="B1281" s="14"/>
      <c r="C1281" s="15"/>
      <c r="D1281" s="16"/>
      <c r="E1281" s="16"/>
      <c r="F1281" s="19"/>
      <c r="G1281" s="66" t="str">
        <f t="shared" si="40"/>
        <v>x</v>
      </c>
      <c r="H1281" s="67" t="str">
        <f t="shared" si="41"/>
        <v>x</v>
      </c>
    </row>
    <row r="1282" spans="1:8" ht="20.25" x14ac:dyDescent="0.25">
      <c r="A1282" s="7" t="str">
        <f>IF(C1282="","",SUBTOTAL(3,$C$2:C1282))</f>
        <v/>
      </c>
      <c r="B1282" s="14"/>
      <c r="C1282" s="15"/>
      <c r="D1282" s="16"/>
      <c r="E1282" s="16"/>
      <c r="F1282" s="19"/>
      <c r="G1282" s="66" t="str">
        <f t="shared" si="40"/>
        <v>x</v>
      </c>
      <c r="H1282" s="67" t="str">
        <f t="shared" si="41"/>
        <v>x</v>
      </c>
    </row>
    <row r="1283" spans="1:8" ht="20.25" x14ac:dyDescent="0.25">
      <c r="A1283" s="7" t="str">
        <f>IF(C1283="","",SUBTOTAL(3,$C$2:C1283))</f>
        <v/>
      </c>
      <c r="B1283" s="14"/>
      <c r="C1283" s="15"/>
      <c r="D1283" s="16"/>
      <c r="E1283" s="16"/>
      <c r="F1283" s="19"/>
      <c r="G1283" s="66" t="str">
        <f t="shared" ref="G1283:G1341" si="42">IF(AND(ISNUMBER(D1283), ISNUMBER(E1283), ISNUMBER(F1283)), F1283 + E1283/24 + D1283/576, "x")</f>
        <v>x</v>
      </c>
      <c r="H1283" s="67" t="str">
        <f t="shared" si="41"/>
        <v>x</v>
      </c>
    </row>
    <row r="1284" spans="1:8" ht="20.25" x14ac:dyDescent="0.25">
      <c r="A1284" s="7" t="str">
        <f>IF(C1284="","",SUBTOTAL(3,$C$2:C1284))</f>
        <v/>
      </c>
      <c r="B1284" s="14"/>
      <c r="C1284" s="15"/>
      <c r="D1284" s="16"/>
      <c r="E1284" s="16"/>
      <c r="F1284" s="19"/>
      <c r="G1284" s="66" t="str">
        <f t="shared" si="42"/>
        <v>x</v>
      </c>
      <c r="H1284" s="67" t="str">
        <f t="shared" si="41"/>
        <v>x</v>
      </c>
    </row>
    <row r="1285" spans="1:8" ht="20.25" x14ac:dyDescent="0.25">
      <c r="A1285" s="7" t="str">
        <f>IF(C1285="","",SUBTOTAL(3,$C$2:C1285))</f>
        <v/>
      </c>
      <c r="B1285" s="14"/>
      <c r="C1285" s="15"/>
      <c r="D1285" s="16"/>
      <c r="E1285" s="16"/>
      <c r="F1285" s="19"/>
      <c r="G1285" s="66" t="str">
        <f t="shared" si="42"/>
        <v>x</v>
      </c>
      <c r="H1285" s="67" t="str">
        <f t="shared" si="41"/>
        <v>x</v>
      </c>
    </row>
    <row r="1286" spans="1:8" ht="20.25" x14ac:dyDescent="0.25">
      <c r="A1286" s="7" t="str">
        <f>IF(C1286="","",SUBTOTAL(3,$C$2:C1286))</f>
        <v/>
      </c>
      <c r="B1286" s="14"/>
      <c r="C1286" s="15"/>
      <c r="D1286" s="16"/>
      <c r="E1286" s="16"/>
      <c r="F1286" s="19"/>
      <c r="G1286" s="66" t="str">
        <f t="shared" si="42"/>
        <v>x</v>
      </c>
      <c r="H1286" s="67" t="str">
        <f t="shared" si="41"/>
        <v>x</v>
      </c>
    </row>
    <row r="1287" spans="1:8" ht="20.25" x14ac:dyDescent="0.25">
      <c r="A1287" s="7" t="str">
        <f>IF(C1287="","",SUBTOTAL(3,$C$2:C1287))</f>
        <v/>
      </c>
      <c r="B1287" s="14"/>
      <c r="C1287" s="15"/>
      <c r="D1287" s="16"/>
      <c r="E1287" s="16"/>
      <c r="F1287" s="19"/>
      <c r="G1287" s="66" t="str">
        <f t="shared" si="42"/>
        <v>x</v>
      </c>
      <c r="H1287" s="67" t="str">
        <f t="shared" si="41"/>
        <v>x</v>
      </c>
    </row>
    <row r="1288" spans="1:8" ht="20.25" x14ac:dyDescent="0.25">
      <c r="A1288" s="7" t="str">
        <f>IF(C1288="","",SUBTOTAL(3,$C$2:C1288))</f>
        <v/>
      </c>
      <c r="B1288" s="14"/>
      <c r="C1288" s="15"/>
      <c r="D1288" s="16"/>
      <c r="E1288" s="16"/>
      <c r="F1288" s="19"/>
      <c r="G1288" s="66" t="str">
        <f t="shared" si="42"/>
        <v>x</v>
      </c>
      <c r="H1288" s="67" t="str">
        <f t="shared" si="41"/>
        <v>x</v>
      </c>
    </row>
    <row r="1289" spans="1:8" ht="20.25" x14ac:dyDescent="0.25">
      <c r="A1289" s="7" t="str">
        <f>IF(C1289="","",SUBTOTAL(3,$C$2:C1289))</f>
        <v/>
      </c>
      <c r="B1289" s="14"/>
      <c r="C1289" s="15"/>
      <c r="D1289" s="16"/>
      <c r="E1289" s="16"/>
      <c r="F1289" s="19"/>
      <c r="G1289" s="66" t="str">
        <f t="shared" si="42"/>
        <v>x</v>
      </c>
      <c r="H1289" s="67" t="str">
        <f t="shared" si="41"/>
        <v>x</v>
      </c>
    </row>
    <row r="1290" spans="1:8" ht="20.25" x14ac:dyDescent="0.25">
      <c r="A1290" s="7" t="str">
        <f>IF(C1290="","",SUBTOTAL(3,$C$2:C1290))</f>
        <v/>
      </c>
      <c r="B1290" s="14"/>
      <c r="C1290" s="15"/>
      <c r="D1290" s="16"/>
      <c r="E1290" s="16"/>
      <c r="F1290" s="19"/>
      <c r="G1290" s="66" t="str">
        <f t="shared" si="42"/>
        <v>x</v>
      </c>
      <c r="H1290" s="67" t="str">
        <f t="shared" si="41"/>
        <v>x</v>
      </c>
    </row>
    <row r="1291" spans="1:8" ht="20.25" x14ac:dyDescent="0.25">
      <c r="A1291" s="7" t="str">
        <f>IF(C1291="","",SUBTOTAL(3,$C$2:C1291))</f>
        <v/>
      </c>
      <c r="B1291" s="14"/>
      <c r="C1291" s="15"/>
      <c r="D1291" s="16"/>
      <c r="E1291" s="16"/>
      <c r="F1291" s="19"/>
      <c r="G1291" s="66" t="str">
        <f t="shared" si="42"/>
        <v>x</v>
      </c>
      <c r="H1291" s="67" t="str">
        <f t="shared" si="41"/>
        <v>x</v>
      </c>
    </row>
    <row r="1292" spans="1:8" ht="20.25" x14ac:dyDescent="0.25">
      <c r="A1292" s="7" t="str">
        <f>IF(C1292="","",SUBTOTAL(3,$C$2:C1292))</f>
        <v/>
      </c>
      <c r="B1292" s="14"/>
      <c r="C1292" s="15"/>
      <c r="D1292" s="16"/>
      <c r="E1292" s="16"/>
      <c r="F1292" s="19"/>
      <c r="G1292" s="66" t="str">
        <f t="shared" si="42"/>
        <v>x</v>
      </c>
      <c r="H1292" s="67" t="str">
        <f t="shared" si="41"/>
        <v>x</v>
      </c>
    </row>
    <row r="1293" spans="1:8" ht="20.25" x14ac:dyDescent="0.25">
      <c r="A1293" s="7" t="str">
        <f>IF(C1293="","",SUBTOTAL(3,$C$2:C1293))</f>
        <v/>
      </c>
      <c r="B1293" s="14"/>
      <c r="C1293" s="15"/>
      <c r="D1293" s="16"/>
      <c r="E1293" s="16"/>
      <c r="F1293" s="19"/>
      <c r="G1293" s="66" t="str">
        <f t="shared" si="42"/>
        <v>x</v>
      </c>
      <c r="H1293" s="67" t="str">
        <f t="shared" si="41"/>
        <v>x</v>
      </c>
    </row>
    <row r="1294" spans="1:8" ht="20.25" x14ac:dyDescent="0.25">
      <c r="A1294" s="7" t="str">
        <f>IF(C1294="","",SUBTOTAL(3,$C$2:C1294))</f>
        <v/>
      </c>
      <c r="B1294" s="14"/>
      <c r="C1294" s="15"/>
      <c r="D1294" s="16"/>
      <c r="E1294" s="16"/>
      <c r="F1294" s="19"/>
      <c r="G1294" s="66" t="str">
        <f t="shared" si="42"/>
        <v>x</v>
      </c>
      <c r="H1294" s="67" t="str">
        <f t="shared" si="41"/>
        <v>x</v>
      </c>
    </row>
    <row r="1295" spans="1:8" ht="20.25" x14ac:dyDescent="0.25">
      <c r="A1295" s="7" t="str">
        <f>IF(C1295="","",SUBTOTAL(3,$C$2:C1295))</f>
        <v/>
      </c>
      <c r="B1295" s="14"/>
      <c r="C1295" s="15"/>
      <c r="D1295" s="16"/>
      <c r="E1295" s="16"/>
      <c r="F1295" s="19"/>
      <c r="G1295" s="66" t="str">
        <f t="shared" si="42"/>
        <v>x</v>
      </c>
      <c r="H1295" s="67" t="str">
        <f t="shared" si="41"/>
        <v>x</v>
      </c>
    </row>
    <row r="1296" spans="1:8" ht="20.25" x14ac:dyDescent="0.25">
      <c r="A1296" s="7" t="str">
        <f>IF(C1296="","",SUBTOTAL(3,$C$2:C1296))</f>
        <v/>
      </c>
      <c r="B1296" s="14"/>
      <c r="C1296" s="15"/>
      <c r="D1296" s="16"/>
      <c r="E1296" s="16"/>
      <c r="F1296" s="19"/>
      <c r="G1296" s="66" t="str">
        <f t="shared" si="42"/>
        <v>x</v>
      </c>
      <c r="H1296" s="67" t="str">
        <f t="shared" si="41"/>
        <v>x</v>
      </c>
    </row>
    <row r="1297" spans="1:8" ht="20.25" x14ac:dyDescent="0.25">
      <c r="A1297" s="7" t="str">
        <f>IF(C1297="","",SUBTOTAL(3,$C$2:C1297))</f>
        <v/>
      </c>
      <c r="B1297" s="14"/>
      <c r="C1297" s="15"/>
      <c r="D1297" s="16"/>
      <c r="E1297" s="16"/>
      <c r="F1297" s="19"/>
      <c r="G1297" s="66" t="str">
        <f t="shared" si="42"/>
        <v>x</v>
      </c>
      <c r="H1297" s="67" t="str">
        <f t="shared" si="41"/>
        <v>x</v>
      </c>
    </row>
    <row r="1298" spans="1:8" ht="20.25" x14ac:dyDescent="0.25">
      <c r="A1298" s="7" t="str">
        <f>IF(C1298="","",SUBTOTAL(3,$C$2:C1298))</f>
        <v/>
      </c>
      <c r="B1298" s="14"/>
      <c r="C1298" s="15"/>
      <c r="D1298" s="16"/>
      <c r="E1298" s="16"/>
      <c r="F1298" s="19"/>
      <c r="G1298" s="66" t="str">
        <f t="shared" si="42"/>
        <v>x</v>
      </c>
      <c r="H1298" s="67" t="str">
        <f t="shared" si="41"/>
        <v>x</v>
      </c>
    </row>
    <row r="1299" spans="1:8" ht="20.25" x14ac:dyDescent="0.25">
      <c r="A1299" s="7" t="str">
        <f>IF(C1299="","",SUBTOTAL(3,$C$2:C1299))</f>
        <v/>
      </c>
      <c r="B1299" s="14"/>
      <c r="C1299" s="15"/>
      <c r="D1299" s="16"/>
      <c r="E1299" s="16"/>
      <c r="F1299" s="19"/>
      <c r="G1299" s="66" t="str">
        <f t="shared" si="42"/>
        <v>x</v>
      </c>
      <c r="H1299" s="67" t="str">
        <f t="shared" si="41"/>
        <v>x</v>
      </c>
    </row>
    <row r="1300" spans="1:8" ht="20.25" x14ac:dyDescent="0.25">
      <c r="A1300" s="7" t="str">
        <f>IF(C1300="","",SUBTOTAL(3,$C$2:C1300))</f>
        <v/>
      </c>
      <c r="B1300" s="14"/>
      <c r="C1300" s="15"/>
      <c r="D1300" s="16"/>
      <c r="E1300" s="16"/>
      <c r="F1300" s="19"/>
      <c r="G1300" s="66" t="str">
        <f t="shared" si="42"/>
        <v>x</v>
      </c>
      <c r="H1300" s="67" t="str">
        <f t="shared" si="41"/>
        <v>x</v>
      </c>
    </row>
    <row r="1301" spans="1:8" ht="20.25" x14ac:dyDescent="0.25">
      <c r="A1301" s="7" t="str">
        <f>IF(C1301="","",SUBTOTAL(3,$C$2:C1301))</f>
        <v/>
      </c>
      <c r="B1301" s="14"/>
      <c r="C1301" s="15"/>
      <c r="D1301" s="16"/>
      <c r="E1301" s="16"/>
      <c r="F1301" s="19"/>
      <c r="G1301" s="66" t="str">
        <f t="shared" si="42"/>
        <v>x</v>
      </c>
      <c r="H1301" s="67" t="str">
        <f t="shared" si="41"/>
        <v>x</v>
      </c>
    </row>
    <row r="1302" spans="1:8" ht="20.25" x14ac:dyDescent="0.25">
      <c r="A1302" s="7" t="str">
        <f>IF(C1302="","",SUBTOTAL(3,$C$2:C1302))</f>
        <v/>
      </c>
      <c r="B1302" s="14"/>
      <c r="C1302" s="15"/>
      <c r="D1302" s="16"/>
      <c r="E1302" s="16"/>
      <c r="F1302" s="19"/>
      <c r="G1302" s="66" t="str">
        <f t="shared" si="42"/>
        <v>x</v>
      </c>
      <c r="H1302" s="67" t="str">
        <f t="shared" si="41"/>
        <v>x</v>
      </c>
    </row>
    <row r="1303" spans="1:8" ht="20.25" x14ac:dyDescent="0.25">
      <c r="A1303" s="7" t="str">
        <f>IF(C1303="","",SUBTOTAL(3,$C$2:C1303))</f>
        <v/>
      </c>
      <c r="B1303" s="14"/>
      <c r="C1303" s="15"/>
      <c r="D1303" s="16"/>
      <c r="E1303" s="16"/>
      <c r="F1303" s="19"/>
      <c r="G1303" s="66" t="str">
        <f t="shared" si="42"/>
        <v>x</v>
      </c>
      <c r="H1303" s="67" t="str">
        <f t="shared" si="41"/>
        <v>x</v>
      </c>
    </row>
    <row r="1304" spans="1:8" ht="20.25" x14ac:dyDescent="0.25">
      <c r="A1304" s="7" t="str">
        <f>IF(C1304="","",SUBTOTAL(3,$C$2:C1304))</f>
        <v/>
      </c>
      <c r="B1304" s="14"/>
      <c r="C1304" s="15"/>
      <c r="D1304" s="16"/>
      <c r="E1304" s="16"/>
      <c r="F1304" s="19"/>
      <c r="G1304" s="66" t="str">
        <f t="shared" si="42"/>
        <v>x</v>
      </c>
      <c r="H1304" s="67" t="str">
        <f t="shared" si="41"/>
        <v>x</v>
      </c>
    </row>
    <row r="1305" spans="1:8" ht="20.25" x14ac:dyDescent="0.25">
      <c r="A1305" s="7" t="str">
        <f>IF(C1305="","",SUBTOTAL(3,$C$2:C1305))</f>
        <v/>
      </c>
      <c r="B1305" s="14"/>
      <c r="C1305" s="15"/>
      <c r="D1305" s="16"/>
      <c r="E1305" s="16"/>
      <c r="F1305" s="19"/>
      <c r="G1305" s="66" t="str">
        <f t="shared" si="42"/>
        <v>x</v>
      </c>
      <c r="H1305" s="67" t="str">
        <f t="shared" si="41"/>
        <v>x</v>
      </c>
    </row>
    <row r="1306" spans="1:8" ht="20.25" x14ac:dyDescent="0.25">
      <c r="A1306" s="7" t="str">
        <f>IF(C1306="","",SUBTOTAL(3,$C$2:C1306))</f>
        <v/>
      </c>
      <c r="B1306" s="14"/>
      <c r="C1306" s="15"/>
      <c r="D1306" s="16"/>
      <c r="E1306" s="16"/>
      <c r="F1306" s="19"/>
      <c r="G1306" s="66" t="str">
        <f t="shared" si="42"/>
        <v>x</v>
      </c>
      <c r="H1306" s="67" t="str">
        <f t="shared" si="41"/>
        <v>x</v>
      </c>
    </row>
    <row r="1307" spans="1:8" ht="20.25" x14ac:dyDescent="0.25">
      <c r="A1307" s="7" t="str">
        <f>IF(C1307="","",SUBTOTAL(3,$C$2:C1307))</f>
        <v/>
      </c>
      <c r="B1307" s="14"/>
      <c r="C1307" s="15"/>
      <c r="D1307" s="16"/>
      <c r="E1307" s="16"/>
      <c r="F1307" s="19"/>
      <c r="G1307" s="66" t="str">
        <f t="shared" si="42"/>
        <v>x</v>
      </c>
      <c r="H1307" s="67" t="str">
        <f t="shared" si="41"/>
        <v>x</v>
      </c>
    </row>
    <row r="1308" spans="1:8" ht="20.25" x14ac:dyDescent="0.25">
      <c r="A1308" s="7" t="str">
        <f>IF(C1308="","",SUBTOTAL(3,$C$2:C1308))</f>
        <v/>
      </c>
      <c r="B1308" s="14"/>
      <c r="C1308" s="15"/>
      <c r="D1308" s="16"/>
      <c r="E1308" s="16"/>
      <c r="F1308" s="19"/>
      <c r="G1308" s="66" t="str">
        <f t="shared" si="42"/>
        <v>x</v>
      </c>
      <c r="H1308" s="67" t="str">
        <f t="shared" si="41"/>
        <v>x</v>
      </c>
    </row>
    <row r="1309" spans="1:8" ht="20.25" x14ac:dyDescent="0.25">
      <c r="A1309" s="7" t="str">
        <f>IF(C1309="","",SUBTOTAL(3,$C$2:C1309))</f>
        <v/>
      </c>
      <c r="B1309" s="14"/>
      <c r="C1309" s="15"/>
      <c r="D1309" s="16"/>
      <c r="E1309" s="16"/>
      <c r="F1309" s="19"/>
      <c r="G1309" s="66" t="str">
        <f t="shared" si="42"/>
        <v>x</v>
      </c>
      <c r="H1309" s="67" t="str">
        <f t="shared" si="41"/>
        <v>x</v>
      </c>
    </row>
    <row r="1310" spans="1:8" ht="20.25" x14ac:dyDescent="0.25">
      <c r="A1310" s="7" t="str">
        <f>IF(C1310="","",SUBTOTAL(3,$C$2:C1310))</f>
        <v/>
      </c>
      <c r="B1310" s="14"/>
      <c r="C1310" s="15"/>
      <c r="D1310" s="16"/>
      <c r="E1310" s="16"/>
      <c r="F1310" s="19"/>
      <c r="G1310" s="66" t="str">
        <f t="shared" si="42"/>
        <v>x</v>
      </c>
      <c r="H1310" s="67" t="str">
        <f t="shared" si="41"/>
        <v>x</v>
      </c>
    </row>
    <row r="1311" spans="1:8" ht="20.25" x14ac:dyDescent="0.25">
      <c r="A1311" s="7" t="str">
        <f>IF(C1311="","",SUBTOTAL(3,$C$2:C1311))</f>
        <v/>
      </c>
      <c r="B1311" s="14"/>
      <c r="C1311" s="15"/>
      <c r="D1311" s="16"/>
      <c r="E1311" s="16"/>
      <c r="F1311" s="19"/>
      <c r="G1311" s="66" t="str">
        <f t="shared" si="42"/>
        <v>x</v>
      </c>
      <c r="H1311" s="67" t="str">
        <f t="shared" si="41"/>
        <v>x</v>
      </c>
    </row>
    <row r="1312" spans="1:8" ht="20.25" x14ac:dyDescent="0.25">
      <c r="A1312" s="7" t="str">
        <f>IF(C1312="","",SUBTOTAL(3,$C$2:C1312))</f>
        <v/>
      </c>
      <c r="B1312" s="14"/>
      <c r="C1312" s="15"/>
      <c r="D1312" s="16"/>
      <c r="E1312" s="16"/>
      <c r="F1312" s="19"/>
      <c r="G1312" s="66" t="str">
        <f t="shared" si="42"/>
        <v>x</v>
      </c>
      <c r="H1312" s="67" t="str">
        <f t="shared" si="41"/>
        <v>x</v>
      </c>
    </row>
    <row r="1313" spans="1:8" ht="20.25" x14ac:dyDescent="0.25">
      <c r="A1313" s="7" t="str">
        <f>IF(C1313="","",SUBTOTAL(3,$C$2:C1313))</f>
        <v/>
      </c>
      <c r="B1313" s="14"/>
      <c r="C1313" s="15"/>
      <c r="D1313" s="16"/>
      <c r="E1313" s="16"/>
      <c r="F1313" s="19"/>
      <c r="G1313" s="66" t="str">
        <f t="shared" si="42"/>
        <v>x</v>
      </c>
      <c r="H1313" s="67" t="str">
        <f t="shared" si="41"/>
        <v>x</v>
      </c>
    </row>
    <row r="1314" spans="1:8" ht="20.25" x14ac:dyDescent="0.25">
      <c r="A1314" s="7" t="str">
        <f>IF(C1314="","",SUBTOTAL(3,$C$2:C1314))</f>
        <v/>
      </c>
      <c r="B1314" s="14"/>
      <c r="C1314" s="15"/>
      <c r="D1314" s="16"/>
      <c r="E1314" s="16"/>
      <c r="F1314" s="19"/>
      <c r="G1314" s="66" t="str">
        <f t="shared" si="42"/>
        <v>x</v>
      </c>
      <c r="H1314" s="67" t="str">
        <f t="shared" si="41"/>
        <v>x</v>
      </c>
    </row>
    <row r="1315" spans="1:8" ht="20.25" x14ac:dyDescent="0.25">
      <c r="A1315" s="7" t="str">
        <f>IF(C1315="","",SUBTOTAL(3,$C$2:C1315))</f>
        <v/>
      </c>
      <c r="B1315" s="14"/>
      <c r="C1315" s="15"/>
      <c r="D1315" s="16"/>
      <c r="E1315" s="16"/>
      <c r="F1315" s="19"/>
      <c r="G1315" s="66" t="str">
        <f t="shared" si="42"/>
        <v>x</v>
      </c>
      <c r="H1315" s="67" t="str">
        <f t="shared" si="41"/>
        <v>x</v>
      </c>
    </row>
    <row r="1316" spans="1:8" ht="20.25" x14ac:dyDescent="0.25">
      <c r="A1316" s="7" t="str">
        <f>IF(C1316="","",SUBTOTAL(3,$C$2:C1316))</f>
        <v/>
      </c>
      <c r="B1316" s="14"/>
      <c r="C1316" s="15"/>
      <c r="D1316" s="16"/>
      <c r="E1316" s="16"/>
      <c r="F1316" s="19"/>
      <c r="G1316" s="66" t="str">
        <f t="shared" si="42"/>
        <v>x</v>
      </c>
      <c r="H1316" s="67" t="str">
        <f t="shared" si="41"/>
        <v>x</v>
      </c>
    </row>
    <row r="1317" spans="1:8" ht="20.25" x14ac:dyDescent="0.25">
      <c r="A1317" s="7" t="str">
        <f>IF(C1317="","",SUBTOTAL(3,$C$2:C1317))</f>
        <v/>
      </c>
      <c r="B1317" s="14"/>
      <c r="C1317" s="15"/>
      <c r="D1317" s="16"/>
      <c r="E1317" s="16"/>
      <c r="F1317" s="19"/>
      <c r="G1317" s="66" t="str">
        <f t="shared" si="42"/>
        <v>x</v>
      </c>
      <c r="H1317" s="67" t="str">
        <f t="shared" si="41"/>
        <v>x</v>
      </c>
    </row>
    <row r="1318" spans="1:8" ht="20.25" x14ac:dyDescent="0.25">
      <c r="A1318" s="7" t="str">
        <f>IF(C1318="","",SUBTOTAL(3,$C$2:C1318))</f>
        <v/>
      </c>
      <c r="B1318" s="14"/>
      <c r="C1318" s="15"/>
      <c r="D1318" s="16"/>
      <c r="E1318" s="16"/>
      <c r="F1318" s="19"/>
      <c r="G1318" s="66" t="str">
        <f t="shared" si="42"/>
        <v>x</v>
      </c>
      <c r="H1318" s="67" t="str">
        <f t="shared" si="41"/>
        <v>x</v>
      </c>
    </row>
    <row r="1319" spans="1:8" ht="20.25" x14ac:dyDescent="0.25">
      <c r="A1319" s="7" t="str">
        <f>IF(C1319="","",SUBTOTAL(3,$C$2:C1319))</f>
        <v/>
      </c>
      <c r="B1319" s="14"/>
      <c r="C1319" s="15"/>
      <c r="D1319" s="16"/>
      <c r="E1319" s="16"/>
      <c r="F1319" s="19"/>
      <c r="G1319" s="66" t="str">
        <f t="shared" si="42"/>
        <v>x</v>
      </c>
      <c r="H1319" s="67" t="str">
        <f t="shared" si="41"/>
        <v>x</v>
      </c>
    </row>
    <row r="1320" spans="1:8" ht="20.25" x14ac:dyDescent="0.25">
      <c r="A1320" s="7" t="str">
        <f>IF(C1320="","",SUBTOTAL(3,$C$2:C1320))</f>
        <v/>
      </c>
      <c r="B1320" s="14"/>
      <c r="C1320" s="15"/>
      <c r="D1320" s="16"/>
      <c r="E1320" s="16"/>
      <c r="F1320" s="19"/>
      <c r="G1320" s="66" t="str">
        <f t="shared" si="42"/>
        <v>x</v>
      </c>
      <c r="H1320" s="67" t="str">
        <f t="shared" si="41"/>
        <v>x</v>
      </c>
    </row>
    <row r="1321" spans="1:8" ht="20.25" x14ac:dyDescent="0.25">
      <c r="A1321" s="7" t="str">
        <f>IF(C1321="","",SUBTOTAL(3,$C$2:C1321))</f>
        <v/>
      </c>
      <c r="B1321" s="14"/>
      <c r="C1321" s="15"/>
      <c r="D1321" s="16"/>
      <c r="E1321" s="16"/>
      <c r="F1321" s="19"/>
      <c r="G1321" s="66" t="str">
        <f t="shared" si="42"/>
        <v>x</v>
      </c>
      <c r="H1321" s="67" t="str">
        <f t="shared" si="41"/>
        <v>x</v>
      </c>
    </row>
    <row r="1322" spans="1:8" ht="20.25" x14ac:dyDescent="0.25">
      <c r="A1322" s="7" t="str">
        <f>IF(C1322="","",SUBTOTAL(3,$C$2:C1322))</f>
        <v/>
      </c>
      <c r="B1322" s="14"/>
      <c r="C1322" s="15"/>
      <c r="D1322" s="16"/>
      <c r="E1322" s="16"/>
      <c r="F1322" s="19"/>
      <c r="G1322" s="66" t="str">
        <f t="shared" si="42"/>
        <v>x</v>
      </c>
      <c r="H1322" s="67" t="str">
        <f t="shared" si="41"/>
        <v>x</v>
      </c>
    </row>
    <row r="1323" spans="1:8" ht="20.25" x14ac:dyDescent="0.25">
      <c r="A1323" s="7" t="str">
        <f>IF(C1323="","",SUBTOTAL(3,$C$2:C1323))</f>
        <v/>
      </c>
      <c r="B1323" s="14"/>
      <c r="C1323" s="15"/>
      <c r="D1323" s="16"/>
      <c r="E1323" s="16"/>
      <c r="F1323" s="19"/>
      <c r="G1323" s="66" t="str">
        <f t="shared" si="42"/>
        <v>x</v>
      </c>
      <c r="H1323" s="67" t="str">
        <f t="shared" si="41"/>
        <v>x</v>
      </c>
    </row>
    <row r="1324" spans="1:8" ht="20.25" x14ac:dyDescent="0.25">
      <c r="A1324" s="7" t="str">
        <f>IF(C1324="","",SUBTOTAL(3,$C$2:C1324))</f>
        <v/>
      </c>
      <c r="B1324" s="14"/>
      <c r="C1324" s="15"/>
      <c r="D1324" s="16"/>
      <c r="E1324" s="16"/>
      <c r="F1324" s="19"/>
      <c r="G1324" s="66" t="str">
        <f t="shared" si="42"/>
        <v>x</v>
      </c>
      <c r="H1324" s="67" t="str">
        <f t="shared" si="41"/>
        <v>x</v>
      </c>
    </row>
    <row r="1325" spans="1:8" ht="20.25" x14ac:dyDescent="0.25">
      <c r="A1325" s="7" t="str">
        <f>IF(C1325="","",SUBTOTAL(3,$C$2:C1325))</f>
        <v/>
      </c>
      <c r="B1325" s="14"/>
      <c r="C1325" s="15"/>
      <c r="D1325" s="16"/>
      <c r="E1325" s="16"/>
      <c r="F1325" s="19"/>
      <c r="G1325" s="66" t="str">
        <f t="shared" si="42"/>
        <v>x</v>
      </c>
      <c r="H1325" s="67" t="str">
        <f t="shared" si="41"/>
        <v>x</v>
      </c>
    </row>
    <row r="1326" spans="1:8" ht="20.25" x14ac:dyDescent="0.25">
      <c r="A1326" s="7" t="str">
        <f>IF(C1326="","",SUBTOTAL(3,$C$2:C1326))</f>
        <v/>
      </c>
      <c r="B1326" s="14"/>
      <c r="C1326" s="15"/>
      <c r="D1326" s="16"/>
      <c r="E1326" s="16"/>
      <c r="F1326" s="19"/>
      <c r="G1326" s="66" t="str">
        <f t="shared" si="42"/>
        <v>x</v>
      </c>
      <c r="H1326" s="67" t="str">
        <f t="shared" si="41"/>
        <v>x</v>
      </c>
    </row>
    <row r="1327" spans="1:8" ht="20.25" x14ac:dyDescent="0.25">
      <c r="A1327" s="7" t="str">
        <f>IF(C1327="","",SUBTOTAL(3,$C$2:C1327))</f>
        <v/>
      </c>
      <c r="B1327" s="14"/>
      <c r="C1327" s="15"/>
      <c r="D1327" s="16"/>
      <c r="E1327" s="16"/>
      <c r="F1327" s="19"/>
      <c r="G1327" s="66" t="str">
        <f t="shared" si="42"/>
        <v>x</v>
      </c>
      <c r="H1327" s="67" t="str">
        <f t="shared" si="41"/>
        <v>x</v>
      </c>
    </row>
    <row r="1328" spans="1:8" ht="20.25" x14ac:dyDescent="0.25">
      <c r="A1328" s="7" t="str">
        <f>IF(C1328="","",SUBTOTAL(3,$C$2:C1328))</f>
        <v/>
      </c>
      <c r="B1328" s="14"/>
      <c r="C1328" s="15"/>
      <c r="D1328" s="16"/>
      <c r="E1328" s="16"/>
      <c r="F1328" s="19"/>
      <c r="G1328" s="66" t="str">
        <f t="shared" si="42"/>
        <v>x</v>
      </c>
      <c r="H1328" s="67" t="str">
        <f t="shared" si="41"/>
        <v>x</v>
      </c>
    </row>
    <row r="1329" spans="1:8" ht="20.25" x14ac:dyDescent="0.25">
      <c r="A1329" s="7" t="str">
        <f>IF(C1329="","",SUBTOTAL(3,$C$2:C1329))</f>
        <v/>
      </c>
      <c r="B1329" s="14"/>
      <c r="C1329" s="15"/>
      <c r="D1329" s="16"/>
      <c r="E1329" s="16"/>
      <c r="F1329" s="19"/>
      <c r="G1329" s="66" t="str">
        <f t="shared" si="42"/>
        <v>x</v>
      </c>
      <c r="H1329" s="67" t="str">
        <f t="shared" si="41"/>
        <v>x</v>
      </c>
    </row>
    <row r="1330" spans="1:8" ht="20.25" x14ac:dyDescent="0.25">
      <c r="A1330" s="7" t="str">
        <f>IF(C1330="","",SUBTOTAL(3,$C$2:C1330))</f>
        <v/>
      </c>
      <c r="B1330" s="14"/>
      <c r="C1330" s="15"/>
      <c r="D1330" s="16"/>
      <c r="E1330" s="16"/>
      <c r="F1330" s="19"/>
      <c r="G1330" s="66" t="str">
        <f t="shared" si="42"/>
        <v>x</v>
      </c>
      <c r="H1330" s="67" t="str">
        <f t="shared" si="41"/>
        <v>x</v>
      </c>
    </row>
    <row r="1331" spans="1:8" ht="20.25" x14ac:dyDescent="0.25">
      <c r="A1331" s="7" t="str">
        <f>IF(C1331="","",SUBTOTAL(3,$C$2:C1331))</f>
        <v/>
      </c>
      <c r="B1331" s="14"/>
      <c r="C1331" s="15"/>
      <c r="D1331" s="16"/>
      <c r="E1331" s="16"/>
      <c r="F1331" s="19"/>
      <c r="G1331" s="66" t="str">
        <f t="shared" si="42"/>
        <v>x</v>
      </c>
      <c r="H1331" s="67" t="str">
        <f t="shared" si="41"/>
        <v>x</v>
      </c>
    </row>
    <row r="1332" spans="1:8" ht="20.25" x14ac:dyDescent="0.25">
      <c r="A1332" s="7" t="str">
        <f>IF(C1332="","",SUBTOTAL(3,$C$2:C1332))</f>
        <v/>
      </c>
      <c r="B1332" s="14"/>
      <c r="C1332" s="15"/>
      <c r="D1332" s="16"/>
      <c r="E1332" s="16"/>
      <c r="F1332" s="19"/>
      <c r="G1332" s="66" t="str">
        <f t="shared" si="42"/>
        <v>x</v>
      </c>
      <c r="H1332" s="67" t="str">
        <f t="shared" ref="H1332:H1341" si="43">IF(G1332=0,"00",IF(G1332="x","x",
IF(G1332&lt;1,"أقل من فدان",
IF(G1332&lt;3,"من 1 إلى أقل من 3 فدان",
IF(G1332&lt;5,"من 3 إلى أقل من 5 فدان",
IF(G1332&lt;10,"من 5 إلى أقل من 10 فدان",
IF(G1332&lt;20,"من 10 إلى أقل من 20 فدان",
IF(G1332&lt;=25,"من 20 إلى 25 فدان","أكثر من 25 فدان"))))))
))</f>
        <v>x</v>
      </c>
    </row>
    <row r="1333" spans="1:8" ht="20.25" x14ac:dyDescent="0.25">
      <c r="A1333" s="7" t="str">
        <f>IF(C1333="","",SUBTOTAL(3,$C$2:C1333))</f>
        <v/>
      </c>
      <c r="B1333" s="14"/>
      <c r="C1333" s="15"/>
      <c r="D1333" s="16"/>
      <c r="E1333" s="16"/>
      <c r="F1333" s="19"/>
      <c r="G1333" s="66" t="str">
        <f t="shared" si="42"/>
        <v>x</v>
      </c>
      <c r="H1333" s="67" t="str">
        <f t="shared" si="43"/>
        <v>x</v>
      </c>
    </row>
    <row r="1334" spans="1:8" ht="20.25" x14ac:dyDescent="0.25">
      <c r="A1334" s="7" t="str">
        <f>IF(C1334="","",SUBTOTAL(3,$C$2:C1334))</f>
        <v/>
      </c>
      <c r="B1334" s="14"/>
      <c r="C1334" s="15"/>
      <c r="D1334" s="16"/>
      <c r="E1334" s="16"/>
      <c r="F1334" s="19"/>
      <c r="G1334" s="66" t="str">
        <f t="shared" si="42"/>
        <v>x</v>
      </c>
      <c r="H1334" s="67" t="str">
        <f t="shared" si="43"/>
        <v>x</v>
      </c>
    </row>
    <row r="1335" spans="1:8" ht="20.25" x14ac:dyDescent="0.25">
      <c r="A1335" s="7" t="str">
        <f>IF(C1335="","",SUBTOTAL(3,$C$2:C1335))</f>
        <v/>
      </c>
      <c r="B1335" s="14"/>
      <c r="C1335" s="15"/>
      <c r="D1335" s="16"/>
      <c r="E1335" s="16"/>
      <c r="F1335" s="19"/>
      <c r="G1335" s="66" t="str">
        <f t="shared" si="42"/>
        <v>x</v>
      </c>
      <c r="H1335" s="67" t="str">
        <f t="shared" si="43"/>
        <v>x</v>
      </c>
    </row>
    <row r="1336" spans="1:8" ht="20.25" x14ac:dyDescent="0.25">
      <c r="A1336" s="7" t="str">
        <f>IF(C1336="","",SUBTOTAL(3,$C$2:C1336))</f>
        <v/>
      </c>
      <c r="B1336" s="14"/>
      <c r="C1336" s="15"/>
      <c r="D1336" s="16"/>
      <c r="E1336" s="16"/>
      <c r="F1336" s="19"/>
      <c r="G1336" s="66" t="str">
        <f t="shared" si="42"/>
        <v>x</v>
      </c>
      <c r="H1336" s="67" t="str">
        <f t="shared" si="43"/>
        <v>x</v>
      </c>
    </row>
    <row r="1337" spans="1:8" ht="20.25" x14ac:dyDescent="0.25">
      <c r="A1337" s="7" t="str">
        <f>IF(C1337="","",SUBTOTAL(3,$C$2:C1337))</f>
        <v/>
      </c>
      <c r="B1337" s="14"/>
      <c r="C1337" s="15"/>
      <c r="D1337" s="16"/>
      <c r="E1337" s="16"/>
      <c r="F1337" s="19"/>
      <c r="G1337" s="66" t="str">
        <f t="shared" si="42"/>
        <v>x</v>
      </c>
      <c r="H1337" s="67" t="str">
        <f t="shared" si="43"/>
        <v>x</v>
      </c>
    </row>
    <row r="1338" spans="1:8" ht="20.25" x14ac:dyDescent="0.25">
      <c r="A1338" s="7" t="str">
        <f>IF(C1338="","",SUBTOTAL(3,$C$2:C1338))</f>
        <v/>
      </c>
      <c r="B1338" s="14"/>
      <c r="C1338" s="15"/>
      <c r="D1338" s="16"/>
      <c r="E1338" s="16"/>
      <c r="F1338" s="19"/>
      <c r="G1338" s="66" t="str">
        <f t="shared" si="42"/>
        <v>x</v>
      </c>
      <c r="H1338" s="67" t="str">
        <f t="shared" si="43"/>
        <v>x</v>
      </c>
    </row>
    <row r="1339" spans="1:8" ht="20.25" x14ac:dyDescent="0.25">
      <c r="A1339" s="7" t="str">
        <f>IF(C1339="","",SUBTOTAL(3,$C$2:C1339))</f>
        <v/>
      </c>
      <c r="B1339" s="14"/>
      <c r="C1339" s="15"/>
      <c r="D1339" s="16"/>
      <c r="E1339" s="16"/>
      <c r="F1339" s="19"/>
      <c r="G1339" s="66" t="str">
        <f t="shared" si="42"/>
        <v>x</v>
      </c>
      <c r="H1339" s="67" t="str">
        <f t="shared" si="43"/>
        <v>x</v>
      </c>
    </row>
    <row r="1340" spans="1:8" ht="20.25" x14ac:dyDescent="0.25">
      <c r="A1340" s="7" t="str">
        <f>IF(C1340="","",SUBTOTAL(3,$C$2:C1340))</f>
        <v/>
      </c>
      <c r="B1340" s="14"/>
      <c r="C1340" s="15"/>
      <c r="D1340" s="16"/>
      <c r="E1340" s="16"/>
      <c r="F1340" s="19"/>
      <c r="G1340" s="66" t="str">
        <f t="shared" si="42"/>
        <v>x</v>
      </c>
      <c r="H1340" s="67" t="str">
        <f t="shared" si="43"/>
        <v>x</v>
      </c>
    </row>
    <row r="1341" spans="1:8" ht="20.25" x14ac:dyDescent="0.25">
      <c r="A1341" s="7" t="str">
        <f>IF(C1341="","",SUBTOTAL(3,$C$2:C1341))</f>
        <v/>
      </c>
      <c r="B1341" s="20"/>
      <c r="C1341" s="21"/>
      <c r="D1341" s="22"/>
      <c r="E1341" s="22"/>
      <c r="F1341" s="23"/>
      <c r="G1341" s="66" t="str">
        <f t="shared" si="42"/>
        <v>x</v>
      </c>
      <c r="H1341" s="67" t="str">
        <f t="shared" si="43"/>
        <v>x</v>
      </c>
    </row>
    <row r="1342" spans="1:8" ht="20.25" x14ac:dyDescent="0.25">
      <c r="A1342" s="7" t="str">
        <f>IF(C1342="","",SUBTOTAL(3,$C$2:C1342))</f>
        <v/>
      </c>
      <c r="B1342" s="20"/>
      <c r="C1342" s="21"/>
      <c r="D1342" s="22"/>
      <c r="E1342" s="22"/>
      <c r="F1342" s="24"/>
    </row>
  </sheetData>
  <autoFilter ref="G1:H1341" xr:uid="{00000000-0001-0000-0000-000000000000}"/>
  <conditionalFormatting sqref="B1">
    <cfRule type="duplicateValues" dxfId="14" priority="2"/>
  </conditionalFormatting>
  <conditionalFormatting sqref="B30">
    <cfRule type="duplicateValues" dxfId="13" priority="9"/>
  </conditionalFormatting>
  <conditionalFormatting sqref="B36">
    <cfRule type="duplicateValues" dxfId="12" priority="7"/>
  </conditionalFormatting>
  <conditionalFormatting sqref="B105:B106">
    <cfRule type="duplicateValues" dxfId="11" priority="5"/>
  </conditionalFormatting>
  <conditionalFormatting sqref="B699">
    <cfRule type="duplicateValues" dxfId="10" priority="4"/>
  </conditionalFormatting>
  <conditionalFormatting sqref="B700:B1048576 B31:B35 B37:B104 B107:B698 B2:B29">
    <cfRule type="duplicateValues" dxfId="9" priority="3"/>
  </conditionalFormatting>
  <conditionalFormatting sqref="C2:C1989">
    <cfRule type="duplicateValues" dxfId="8" priority="29"/>
  </conditionalFormatting>
  <conditionalFormatting sqref="C9">
    <cfRule type="duplicateValues" dxfId="7" priority="13"/>
  </conditionalFormatting>
  <conditionalFormatting sqref="C13">
    <cfRule type="duplicateValues" dxfId="6" priority="14"/>
  </conditionalFormatting>
  <conditionalFormatting sqref="C14">
    <cfRule type="duplicateValues" dxfId="5" priority="11"/>
  </conditionalFormatting>
  <conditionalFormatting sqref="C30">
    <cfRule type="duplicateValues" dxfId="4" priority="10"/>
  </conditionalFormatting>
  <conditionalFormatting sqref="C36">
    <cfRule type="duplicateValues" dxfId="3" priority="8"/>
  </conditionalFormatting>
  <conditionalFormatting sqref="C105:C106">
    <cfRule type="duplicateValues" dxfId="2" priority="6"/>
  </conditionalFormatting>
  <conditionalFormatting sqref="C699">
    <cfRule type="duplicateValues" dxfId="1" priority="16"/>
  </conditionalFormatting>
  <conditionalFormatting sqref="C700:C848 C2:C8 C10:C12 C14:C29 C31:C35 C37:C104 C107:C698">
    <cfRule type="duplicateValues" dxfId="0" priority="1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0"/>
  <sheetViews>
    <sheetView rightToLeft="1" tabSelected="1" topLeftCell="B3" zoomScale="115" zoomScaleNormal="115" workbookViewId="0">
      <selection activeCell="D23" sqref="D23"/>
    </sheetView>
  </sheetViews>
  <sheetFormatPr defaultRowHeight="15" x14ac:dyDescent="0.25"/>
  <cols>
    <col min="1" max="1" width="3.5703125" style="30" customWidth="1"/>
    <col min="2" max="2" width="12.5703125" style="30" customWidth="1"/>
    <col min="3" max="3" width="12.5703125" style="30" hidden="1" customWidth="1"/>
    <col min="4" max="4" width="8.5703125" style="30" customWidth="1"/>
    <col min="5" max="6" width="3.5703125" style="30" customWidth="1"/>
    <col min="7" max="7" width="8.5703125" style="30" customWidth="1"/>
    <col min="8" max="8" width="8.5703125" style="30" hidden="1" customWidth="1"/>
    <col min="9" max="9" width="8.5703125" style="30" customWidth="1"/>
    <col min="10" max="11" width="3.5703125" style="30" customWidth="1"/>
    <col min="12" max="12" width="8.5703125" style="30" customWidth="1"/>
    <col min="13" max="13" width="8.5703125" style="30" hidden="1" customWidth="1"/>
    <col min="14" max="14" width="8.5703125" style="30" customWidth="1"/>
    <col min="15" max="16" width="3.5703125" style="30" customWidth="1"/>
    <col min="17" max="17" width="8.5703125" style="30" customWidth="1"/>
    <col min="18" max="18" width="8.5703125" style="30" hidden="1" customWidth="1"/>
    <col min="19" max="19" width="8.5703125" style="30" customWidth="1"/>
    <col min="20" max="21" width="3.5703125" style="30" customWidth="1"/>
    <col min="22" max="22" width="8.5703125" style="30" customWidth="1"/>
    <col min="23" max="23" width="8.5703125" style="30" hidden="1" customWidth="1"/>
    <col min="24" max="24" width="8.5703125" style="30" customWidth="1"/>
    <col min="25" max="26" width="3.5703125" style="30" customWidth="1"/>
    <col min="27" max="27" width="8.5703125" style="30" customWidth="1"/>
    <col min="28" max="28" width="8.5703125" style="30" hidden="1" customWidth="1"/>
    <col min="29" max="29" width="8.5703125" style="30" customWidth="1"/>
    <col min="30" max="31" width="3.5703125" style="30" customWidth="1"/>
    <col min="32" max="32" width="8.5703125" style="30" customWidth="1"/>
    <col min="33" max="33" width="3.5703125" style="30" customWidth="1"/>
    <col min="34" max="35" width="4.5703125" style="30" customWidth="1"/>
    <col min="36" max="36" width="8.5703125" style="30" customWidth="1"/>
    <col min="37" max="16384" width="9.140625" style="30"/>
  </cols>
  <sheetData>
    <row r="1" spans="1:36" ht="15" customHeight="1" x14ac:dyDescent="0.25">
      <c r="A1" s="82" t="s">
        <v>323</v>
      </c>
      <c r="B1" s="82"/>
      <c r="C1" s="82"/>
      <c r="D1" s="82"/>
      <c r="E1" s="82"/>
    </row>
    <row r="2" spans="1:36" ht="15.75" x14ac:dyDescent="0.25">
      <c r="A2" s="82"/>
      <c r="B2" s="82"/>
      <c r="C2" s="82"/>
      <c r="D2" s="82"/>
      <c r="E2" s="82"/>
      <c r="I2" s="83" t="s">
        <v>324</v>
      </c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31"/>
    </row>
    <row r="3" spans="1:36" ht="15.75" x14ac:dyDescent="0.25">
      <c r="A3" s="82"/>
      <c r="B3" s="82"/>
      <c r="C3" s="82"/>
      <c r="D3" s="82"/>
      <c r="E3" s="82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31"/>
    </row>
    <row r="4" spans="1:36" ht="15.75" x14ac:dyDescent="0.25">
      <c r="A4" s="82"/>
      <c r="B4" s="82"/>
      <c r="C4" s="82"/>
      <c r="D4" s="82"/>
      <c r="E4" s="82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31"/>
    </row>
    <row r="5" spans="1:36" ht="15.75" x14ac:dyDescent="0.25">
      <c r="A5" s="29"/>
      <c r="B5" s="29"/>
      <c r="C5" s="29"/>
      <c r="D5" s="29"/>
      <c r="E5" s="29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36" ht="15.75" thickBot="1" x14ac:dyDescent="0.3"/>
    <row r="7" spans="1:36" ht="20.100000000000001" customHeight="1" x14ac:dyDescent="0.25">
      <c r="B7" s="84" t="s">
        <v>313</v>
      </c>
      <c r="C7" s="93" t="s">
        <v>1570</v>
      </c>
      <c r="D7" s="87" t="s">
        <v>314</v>
      </c>
      <c r="E7" s="88"/>
      <c r="F7" s="88"/>
      <c r="G7" s="89"/>
      <c r="H7" s="93" t="s">
        <v>1570</v>
      </c>
      <c r="I7" s="87" t="s">
        <v>1571</v>
      </c>
      <c r="J7" s="88"/>
      <c r="K7" s="88"/>
      <c r="L7" s="89"/>
      <c r="M7" s="93" t="s">
        <v>1570</v>
      </c>
      <c r="N7" s="87" t="s">
        <v>1572</v>
      </c>
      <c r="O7" s="88"/>
      <c r="P7" s="88"/>
      <c r="Q7" s="89"/>
      <c r="R7" s="93" t="s">
        <v>1570</v>
      </c>
      <c r="S7" s="87" t="s">
        <v>1573</v>
      </c>
      <c r="T7" s="88"/>
      <c r="U7" s="88"/>
      <c r="V7" s="89"/>
      <c r="W7" s="93" t="s">
        <v>1570</v>
      </c>
      <c r="X7" s="87" t="s">
        <v>1574</v>
      </c>
      <c r="Y7" s="88"/>
      <c r="Z7" s="88"/>
      <c r="AA7" s="89"/>
      <c r="AB7" s="93" t="s">
        <v>1570</v>
      </c>
      <c r="AC7" s="87" t="s">
        <v>1575</v>
      </c>
      <c r="AD7" s="88"/>
      <c r="AE7" s="88"/>
      <c r="AF7" s="89"/>
      <c r="AG7" s="33"/>
      <c r="AH7" s="33"/>
      <c r="AI7" s="33"/>
      <c r="AJ7" s="33"/>
    </row>
    <row r="8" spans="1:36" ht="20.100000000000001" customHeight="1" x14ac:dyDescent="0.25">
      <c r="B8" s="85"/>
      <c r="C8" s="94"/>
      <c r="D8" s="96" t="s">
        <v>315</v>
      </c>
      <c r="E8" s="90" t="s">
        <v>0</v>
      </c>
      <c r="F8" s="91"/>
      <c r="G8" s="92"/>
      <c r="H8" s="94"/>
      <c r="I8" s="96" t="s">
        <v>315</v>
      </c>
      <c r="J8" s="90" t="s">
        <v>0</v>
      </c>
      <c r="K8" s="91"/>
      <c r="L8" s="92"/>
      <c r="M8" s="94"/>
      <c r="N8" s="96" t="s">
        <v>315</v>
      </c>
      <c r="O8" s="90" t="s">
        <v>0</v>
      </c>
      <c r="P8" s="91"/>
      <c r="Q8" s="92"/>
      <c r="R8" s="94"/>
      <c r="S8" s="96" t="s">
        <v>315</v>
      </c>
      <c r="T8" s="90" t="s">
        <v>0</v>
      </c>
      <c r="U8" s="91"/>
      <c r="V8" s="92"/>
      <c r="W8" s="94"/>
      <c r="X8" s="96" t="s">
        <v>315</v>
      </c>
      <c r="Y8" s="90" t="s">
        <v>0</v>
      </c>
      <c r="Z8" s="91"/>
      <c r="AA8" s="92"/>
      <c r="AB8" s="94"/>
      <c r="AC8" s="96" t="s">
        <v>315</v>
      </c>
      <c r="AD8" s="90" t="s">
        <v>0</v>
      </c>
      <c r="AE8" s="91"/>
      <c r="AF8" s="98"/>
      <c r="AG8" s="34"/>
      <c r="AH8" s="33"/>
      <c r="AI8" s="33"/>
      <c r="AJ8" s="33"/>
    </row>
    <row r="9" spans="1:36" ht="20.100000000000001" customHeight="1" thickBot="1" x14ac:dyDescent="0.3">
      <c r="B9" s="86"/>
      <c r="C9" s="95"/>
      <c r="D9" s="97"/>
      <c r="E9" s="35" t="s">
        <v>1</v>
      </c>
      <c r="F9" s="35" t="s">
        <v>2</v>
      </c>
      <c r="G9" s="35" t="s">
        <v>3</v>
      </c>
      <c r="H9" s="95"/>
      <c r="I9" s="97"/>
      <c r="J9" s="35" t="s">
        <v>1</v>
      </c>
      <c r="K9" s="35" t="s">
        <v>2</v>
      </c>
      <c r="L9" s="35" t="s">
        <v>3</v>
      </c>
      <c r="M9" s="95"/>
      <c r="N9" s="97"/>
      <c r="O9" s="35" t="s">
        <v>1</v>
      </c>
      <c r="P9" s="35" t="s">
        <v>2</v>
      </c>
      <c r="Q9" s="35" t="s">
        <v>3</v>
      </c>
      <c r="R9" s="95"/>
      <c r="S9" s="97"/>
      <c r="T9" s="35" t="s">
        <v>1</v>
      </c>
      <c r="U9" s="35" t="s">
        <v>2</v>
      </c>
      <c r="V9" s="35" t="s">
        <v>3</v>
      </c>
      <c r="W9" s="95"/>
      <c r="X9" s="97"/>
      <c r="Y9" s="35" t="s">
        <v>1</v>
      </c>
      <c r="Z9" s="35" t="s">
        <v>2</v>
      </c>
      <c r="AA9" s="35" t="s">
        <v>3</v>
      </c>
      <c r="AB9" s="95"/>
      <c r="AC9" s="97"/>
      <c r="AD9" s="35" t="s">
        <v>1</v>
      </c>
      <c r="AE9" s="35" t="s">
        <v>2</v>
      </c>
      <c r="AF9" s="36" t="s">
        <v>3</v>
      </c>
      <c r="AG9" s="34"/>
      <c r="AH9" s="37"/>
      <c r="AI9" s="37"/>
      <c r="AJ9" s="37"/>
    </row>
    <row r="10" spans="1:36" ht="24.95" customHeight="1" x14ac:dyDescent="0.25">
      <c r="B10" s="38"/>
      <c r="C10" s="75">
        <f>SUMIFS(data!G:G, data!H:H, D7)</f>
        <v>238.51475694444443</v>
      </c>
      <c r="D10" s="39">
        <f>COUNTIF(data!H:H, "أقل من فدان")</f>
        <v>402</v>
      </c>
      <c r="E10" s="71">
        <f>ROUND(MOD((C10 - INT(C10)) * 24, 1) * 24, 0)</f>
        <v>8</v>
      </c>
      <c r="F10" s="71">
        <f>INT((C10 - INT(C10)) * 24)</f>
        <v>12</v>
      </c>
      <c r="G10" s="39">
        <f>INT(C10)</f>
        <v>238</v>
      </c>
      <c r="H10" s="39">
        <f>SUMIFS(data!G:G, data!H:H, I7)</f>
        <v>676.05815972222331</v>
      </c>
      <c r="I10" s="39">
        <f>COUNTIF(data!H:H, "من 1 إلى أقل من 3 فدان")</f>
        <v>408</v>
      </c>
      <c r="J10" s="39">
        <f>ROUND(MOD((H10 - INT(H10)) * 24, 1) * 24, 0)</f>
        <v>10</v>
      </c>
      <c r="K10" s="39">
        <f>INT((H10 - INT(H10)) * 24)</f>
        <v>1</v>
      </c>
      <c r="L10" s="39">
        <f>INT(H10)</f>
        <v>676</v>
      </c>
      <c r="M10" s="39">
        <f>SUMIFS(data!G:G, data!H:H, N7)</f>
        <v>325.10416666666652</v>
      </c>
      <c r="N10" s="39">
        <f>COUNTIF(data!H:H, "من 3 إلى أقل من 5 فدان")</f>
        <v>85</v>
      </c>
      <c r="O10" s="39">
        <f>ROUND(MOD((M10 - INT(M10)) * 24, 1) * 24, 0)</f>
        <v>12</v>
      </c>
      <c r="P10" s="39">
        <f>INT((M10 - INT(M10)) * 24)</f>
        <v>2</v>
      </c>
      <c r="Q10" s="39">
        <f>INT(M10)</f>
        <v>325</v>
      </c>
      <c r="R10" s="39">
        <f>SUMIFS(data!G:G, data!H:H, S7)</f>
        <v>115.44791666666666</v>
      </c>
      <c r="S10" s="39">
        <f>COUNTIF(data!H:H, "من 5 إلى أقل من 10 فدان")</f>
        <v>17</v>
      </c>
      <c r="T10" s="39">
        <f>ROUND(MOD((R10 - INT(R10)) * 24, 1) * 24, 0)</f>
        <v>18</v>
      </c>
      <c r="U10" s="39">
        <f>INT((R10 - INT(R10)) * 24)</f>
        <v>10</v>
      </c>
      <c r="V10" s="39">
        <f>INT(R10)</f>
        <v>115</v>
      </c>
      <c r="W10" s="39">
        <f>SUMIFS(data!G:G, data!H:H, X7)</f>
        <v>24.878472222222221</v>
      </c>
      <c r="X10" s="39">
        <f>COUNTIF(data!H:H, "من 10 إلى أقل من 20 فدان")</f>
        <v>2</v>
      </c>
      <c r="Y10" s="39">
        <f>ROUND(MOD((W10 - INT(W10)) * 24, 1) * 24, 0)</f>
        <v>2</v>
      </c>
      <c r="Z10" s="39">
        <f>INT((W10 - INT(W10)) * 24)</f>
        <v>21</v>
      </c>
      <c r="AA10" s="39">
        <f>INT(W10)</f>
        <v>24</v>
      </c>
      <c r="AB10" s="39">
        <f>SUMIFS(data!G:G, data!H:H, AC7)</f>
        <v>0</v>
      </c>
      <c r="AC10" s="39">
        <f>COUNTIF(data!H:H, "من 20 إلى أقل من 25 فدان")</f>
        <v>0</v>
      </c>
      <c r="AD10" s="39">
        <f>ROUND(MOD((AB10 - INT(AB10)) * 24, 1) * 24, 0)</f>
        <v>0</v>
      </c>
      <c r="AE10" s="39">
        <f>INT((AB10 - INT(AB10)) * 24)</f>
        <v>0</v>
      </c>
      <c r="AF10" s="40">
        <f>INT(AB10)</f>
        <v>0</v>
      </c>
      <c r="AG10" s="41"/>
      <c r="AH10" s="41"/>
      <c r="AI10" s="41"/>
      <c r="AJ10" s="41"/>
    </row>
    <row r="11" spans="1:36" ht="24.95" customHeight="1" x14ac:dyDescent="0.25">
      <c r="B11" s="42"/>
      <c r="C11" s="76"/>
      <c r="D11" s="43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3"/>
      <c r="AD11" s="43"/>
      <c r="AE11" s="43"/>
      <c r="AF11" s="44"/>
      <c r="AG11" s="41"/>
      <c r="AH11" s="41"/>
      <c r="AI11" s="41"/>
      <c r="AJ11" s="41">
        <f>5*24</f>
        <v>120</v>
      </c>
    </row>
    <row r="12" spans="1:36" ht="24.95" customHeight="1" thickBot="1" x14ac:dyDescent="0.3">
      <c r="B12" s="45"/>
      <c r="C12" s="77"/>
      <c r="D12" s="46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81"/>
      <c r="AC12" s="46"/>
      <c r="AD12" s="46"/>
      <c r="AE12" s="46"/>
      <c r="AF12" s="47"/>
      <c r="AG12" s="41"/>
      <c r="AH12" s="41"/>
      <c r="AI12" s="41"/>
      <c r="AJ12" s="41"/>
    </row>
    <row r="13" spans="1:36" ht="18.75" customHeight="1" thickBot="1" x14ac:dyDescent="0.3">
      <c r="B13" s="48" t="s">
        <v>316</v>
      </c>
      <c r="C13" s="78"/>
      <c r="D13" s="49">
        <f>SUM(D10:D12)</f>
        <v>402</v>
      </c>
      <c r="E13" s="49">
        <f>SUM(E10:E12)</f>
        <v>8</v>
      </c>
      <c r="F13" s="49">
        <f>SUM(F10:F12)</f>
        <v>12</v>
      </c>
      <c r="G13" s="49">
        <f>SUM(G10:G12)</f>
        <v>238</v>
      </c>
      <c r="H13" s="49"/>
      <c r="I13" s="49">
        <f t="shared" ref="I13:AF13" si="0">SUM(I10:I12)</f>
        <v>408</v>
      </c>
      <c r="J13" s="49">
        <f t="shared" si="0"/>
        <v>10</v>
      </c>
      <c r="K13" s="49">
        <f t="shared" si="0"/>
        <v>1</v>
      </c>
      <c r="L13" s="49">
        <f t="shared" si="0"/>
        <v>676</v>
      </c>
      <c r="M13" s="49"/>
      <c r="N13" s="49">
        <f t="shared" si="0"/>
        <v>85</v>
      </c>
      <c r="O13" s="49">
        <f t="shared" si="0"/>
        <v>12</v>
      </c>
      <c r="P13" s="49">
        <f t="shared" si="0"/>
        <v>2</v>
      </c>
      <c r="Q13" s="49">
        <f t="shared" si="0"/>
        <v>325</v>
      </c>
      <c r="R13" s="49"/>
      <c r="S13" s="49">
        <f t="shared" si="0"/>
        <v>17</v>
      </c>
      <c r="T13" s="49">
        <f t="shared" si="0"/>
        <v>18</v>
      </c>
      <c r="U13" s="49">
        <f t="shared" si="0"/>
        <v>10</v>
      </c>
      <c r="V13" s="49">
        <f t="shared" si="0"/>
        <v>115</v>
      </c>
      <c r="W13" s="49"/>
      <c r="X13" s="49">
        <f t="shared" si="0"/>
        <v>2</v>
      </c>
      <c r="Y13" s="49">
        <f t="shared" si="0"/>
        <v>2</v>
      </c>
      <c r="Z13" s="49">
        <f t="shared" si="0"/>
        <v>21</v>
      </c>
      <c r="AA13" s="49">
        <f t="shared" si="0"/>
        <v>24</v>
      </c>
      <c r="AB13" s="49"/>
      <c r="AC13" s="49">
        <f t="shared" si="0"/>
        <v>0</v>
      </c>
      <c r="AD13" s="49">
        <f t="shared" si="0"/>
        <v>0</v>
      </c>
      <c r="AE13" s="49">
        <f t="shared" si="0"/>
        <v>0</v>
      </c>
      <c r="AF13" s="50">
        <f t="shared" si="0"/>
        <v>0</v>
      </c>
      <c r="AG13" s="41"/>
      <c r="AH13" s="41"/>
      <c r="AI13" s="41"/>
      <c r="AJ13" s="41"/>
    </row>
    <row r="14" spans="1:36" ht="30" customHeight="1" thickBot="1" x14ac:dyDescent="0.3">
      <c r="B14" s="48" t="s">
        <v>316</v>
      </c>
      <c r="C14" s="78"/>
      <c r="D14" s="49">
        <f>D13</f>
        <v>402</v>
      </c>
      <c r="E14" s="49">
        <f>MOD((E13),24)</f>
        <v>8</v>
      </c>
      <c r="F14" s="49">
        <f>MOD(((F13)+(INT((E13)/24))),24)</f>
        <v>12</v>
      </c>
      <c r="G14" s="49">
        <f>G13+INT((INT(E13)/24+F13)/24)</f>
        <v>238</v>
      </c>
      <c r="H14" s="49"/>
      <c r="I14" s="49">
        <f>I13</f>
        <v>408</v>
      </c>
      <c r="J14" s="49">
        <f>MOD((J13),24)</f>
        <v>10</v>
      </c>
      <c r="K14" s="49">
        <f>MOD(((K13)+(INT((J13)/24))),24)</f>
        <v>1</v>
      </c>
      <c r="L14" s="49">
        <f>L13+INT((INT(J13)/24+K13)/24)</f>
        <v>676</v>
      </c>
      <c r="M14" s="49"/>
      <c r="N14" s="49">
        <f>N13</f>
        <v>85</v>
      </c>
      <c r="O14" s="49">
        <f>MOD((O13),24)</f>
        <v>12</v>
      </c>
      <c r="P14" s="49">
        <f>MOD(((P13)+(INT((O13)/24))),24)</f>
        <v>2</v>
      </c>
      <c r="Q14" s="49">
        <f>Q13+INT((INT(O13)/24+P13)/24)</f>
        <v>325</v>
      </c>
      <c r="R14" s="49"/>
      <c r="S14" s="49">
        <f>S13</f>
        <v>17</v>
      </c>
      <c r="T14" s="49">
        <f>MOD((T13),24)</f>
        <v>18</v>
      </c>
      <c r="U14" s="49">
        <f>MOD(((U13)+(INT((T13)/24))),24)</f>
        <v>10</v>
      </c>
      <c r="V14" s="49">
        <f>V13+INT((INT(T13)/24+U13)/24)</f>
        <v>115</v>
      </c>
      <c r="W14" s="49"/>
      <c r="X14" s="49">
        <f>X13</f>
        <v>2</v>
      </c>
      <c r="Y14" s="49">
        <f>MOD((Y13),24)</f>
        <v>2</v>
      </c>
      <c r="Z14" s="49">
        <f>MOD(((Z13)+(INT((Y13)/24))),24)</f>
        <v>21</v>
      </c>
      <c r="AA14" s="49">
        <f>AA13+INT((INT(Y13)/24+Z13)/24)</f>
        <v>24</v>
      </c>
      <c r="AB14" s="49"/>
      <c r="AC14" s="49">
        <f>AC13</f>
        <v>0</v>
      </c>
      <c r="AD14" s="49">
        <f>MOD((AD13),24)</f>
        <v>0</v>
      </c>
      <c r="AE14" s="49">
        <f>MOD(((AE13)+(INT((AD13)/24))),24)</f>
        <v>0</v>
      </c>
      <c r="AF14" s="50">
        <f>AF13+INT((INT(AD13)/24+AE13)/24)</f>
        <v>0</v>
      </c>
      <c r="AG14" s="41"/>
      <c r="AH14" s="41"/>
      <c r="AI14" s="41"/>
      <c r="AJ14" s="41"/>
    </row>
    <row r="15" spans="1:36" ht="15" customHeight="1" x14ac:dyDescent="0.25">
      <c r="B15" s="37"/>
      <c r="C15" s="37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</row>
    <row r="16" spans="1:36" ht="15" customHeight="1" x14ac:dyDescent="0.25">
      <c r="B16" s="37"/>
      <c r="C16" s="37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</row>
    <row r="17" spans="2:36" ht="15" customHeight="1" x14ac:dyDescent="0.25">
      <c r="B17" s="37"/>
      <c r="C17" s="37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</row>
    <row r="19" spans="2:36" ht="15.75" thickBot="1" x14ac:dyDescent="0.3"/>
    <row r="20" spans="2:36" ht="20.100000000000001" customHeight="1" x14ac:dyDescent="0.25">
      <c r="B20" s="84" t="s">
        <v>313</v>
      </c>
      <c r="C20" s="72"/>
      <c r="D20" s="87" t="s">
        <v>317</v>
      </c>
      <c r="E20" s="88"/>
      <c r="F20" s="88"/>
      <c r="G20" s="89"/>
      <c r="H20" s="32"/>
      <c r="I20" s="103" t="s">
        <v>318</v>
      </c>
      <c r="J20" s="104"/>
      <c r="K20" s="104"/>
      <c r="L20" s="105"/>
      <c r="M20" s="51"/>
      <c r="N20" s="87" t="s">
        <v>319</v>
      </c>
      <c r="O20" s="88"/>
      <c r="P20" s="88"/>
      <c r="Q20" s="89"/>
      <c r="R20" s="32"/>
      <c r="S20" s="87" t="s">
        <v>320</v>
      </c>
      <c r="T20" s="88"/>
      <c r="U20" s="88"/>
      <c r="V20" s="89"/>
      <c r="W20" s="32"/>
      <c r="X20" s="87" t="s">
        <v>321</v>
      </c>
      <c r="Y20" s="88"/>
      <c r="Z20" s="88"/>
      <c r="AA20" s="89"/>
      <c r="AB20" s="32"/>
      <c r="AC20" s="87" t="s">
        <v>322</v>
      </c>
      <c r="AD20" s="88"/>
      <c r="AE20" s="88"/>
      <c r="AF20" s="102"/>
      <c r="AG20" s="33"/>
      <c r="AH20" s="33"/>
      <c r="AI20" s="33"/>
      <c r="AJ20" s="33"/>
    </row>
    <row r="21" spans="2:36" ht="20.100000000000001" customHeight="1" x14ac:dyDescent="0.25">
      <c r="B21" s="85"/>
      <c r="C21" s="73"/>
      <c r="D21" s="96" t="s">
        <v>315</v>
      </c>
      <c r="E21" s="90" t="s">
        <v>0</v>
      </c>
      <c r="F21" s="91"/>
      <c r="G21" s="92"/>
      <c r="H21" s="80"/>
      <c r="I21" s="96" t="s">
        <v>315</v>
      </c>
      <c r="J21" s="90" t="s">
        <v>0</v>
      </c>
      <c r="K21" s="91"/>
      <c r="L21" s="92"/>
      <c r="M21" s="80"/>
      <c r="N21" s="96" t="s">
        <v>315</v>
      </c>
      <c r="O21" s="90" t="s">
        <v>0</v>
      </c>
      <c r="P21" s="91"/>
      <c r="Q21" s="92"/>
      <c r="R21" s="80"/>
      <c r="S21" s="96" t="s">
        <v>315</v>
      </c>
      <c r="T21" s="90" t="s">
        <v>0</v>
      </c>
      <c r="U21" s="91"/>
      <c r="V21" s="92"/>
      <c r="W21" s="80"/>
      <c r="X21" s="96" t="s">
        <v>315</v>
      </c>
      <c r="Y21" s="90" t="s">
        <v>0</v>
      </c>
      <c r="Z21" s="91"/>
      <c r="AA21" s="92"/>
      <c r="AB21" s="80"/>
      <c r="AC21" s="96" t="s">
        <v>315</v>
      </c>
      <c r="AD21" s="90" t="s">
        <v>0</v>
      </c>
      <c r="AE21" s="91"/>
      <c r="AF21" s="98"/>
      <c r="AG21" s="34"/>
      <c r="AH21" s="33"/>
      <c r="AI21" s="33"/>
      <c r="AJ21" s="33"/>
    </row>
    <row r="22" spans="2:36" ht="20.100000000000001" customHeight="1" thickBot="1" x14ac:dyDescent="0.3">
      <c r="B22" s="86"/>
      <c r="C22" s="74"/>
      <c r="D22" s="97"/>
      <c r="E22" s="35" t="s">
        <v>1</v>
      </c>
      <c r="F22" s="35" t="s">
        <v>2</v>
      </c>
      <c r="G22" s="35" t="s">
        <v>3</v>
      </c>
      <c r="H22" s="35"/>
      <c r="I22" s="97"/>
      <c r="J22" s="35" t="s">
        <v>1</v>
      </c>
      <c r="K22" s="35" t="s">
        <v>2</v>
      </c>
      <c r="L22" s="35" t="s">
        <v>3</v>
      </c>
      <c r="M22" s="35"/>
      <c r="N22" s="97"/>
      <c r="O22" s="35" t="s">
        <v>1</v>
      </c>
      <c r="P22" s="35" t="s">
        <v>2</v>
      </c>
      <c r="Q22" s="35" t="s">
        <v>3</v>
      </c>
      <c r="R22" s="35"/>
      <c r="S22" s="97"/>
      <c r="T22" s="35" t="s">
        <v>1</v>
      </c>
      <c r="U22" s="35" t="s">
        <v>2</v>
      </c>
      <c r="V22" s="35" t="s">
        <v>3</v>
      </c>
      <c r="W22" s="35"/>
      <c r="X22" s="97"/>
      <c r="Y22" s="35" t="s">
        <v>1</v>
      </c>
      <c r="Z22" s="35" t="s">
        <v>2</v>
      </c>
      <c r="AA22" s="35" t="s">
        <v>3</v>
      </c>
      <c r="AB22" s="35"/>
      <c r="AC22" s="97"/>
      <c r="AD22" s="35" t="s">
        <v>1</v>
      </c>
      <c r="AE22" s="35" t="s">
        <v>2</v>
      </c>
      <c r="AF22" s="36" t="s">
        <v>3</v>
      </c>
      <c r="AG22" s="34"/>
      <c r="AH22" s="37"/>
      <c r="AI22" s="37"/>
      <c r="AJ22" s="37"/>
    </row>
    <row r="23" spans="2:36" ht="24.95" customHeight="1" x14ac:dyDescent="0.25">
      <c r="B23" s="38"/>
      <c r="C23" s="75"/>
      <c r="D23" s="39">
        <f>AC10+X10+S10+N10+I10+D10</f>
        <v>914</v>
      </c>
      <c r="E23" s="39">
        <f>MOD((AD10+Y10+T10+O10+J10+E10),24)</f>
        <v>2</v>
      </c>
      <c r="F23" s="39">
        <f>MOD(((AE10+Z10+U10+P10+K10+F10)+(INT((AD10+Y10+T10+O10+J10+E10)/24))),24)</f>
        <v>0</v>
      </c>
      <c r="G23" s="39">
        <f>AF10+AA10+V10+Q10+L10+G10+INT((INT(AD10+Y10+T10+O10+J10+E10)/24+AE10+Z10+U10+P10+K10+F10)/24)</f>
        <v>1380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>
        <f>X23+S23+N23+I23+D23</f>
        <v>914</v>
      </c>
      <c r="AD23" s="39">
        <f>MOD((Y23+T23+O23+J23+E23),24)</f>
        <v>2</v>
      </c>
      <c r="AE23" s="39">
        <f>MOD(((Z23+U23+P23+K23+F23)+(INT((Y23+T23+O23+J23+E23)/24))),24)</f>
        <v>0</v>
      </c>
      <c r="AF23" s="40">
        <f>AA23+V23+Q23+L23+G23+INT((INT(Y23+T23+O23+J23+E23)/24+Z23+U23+P23+K23+F23)/24)</f>
        <v>1380</v>
      </c>
      <c r="AG23" s="41"/>
      <c r="AH23" s="41"/>
      <c r="AI23" s="41"/>
      <c r="AJ23" s="41"/>
    </row>
    <row r="24" spans="2:36" ht="24.95" customHeight="1" x14ac:dyDescent="0.25">
      <c r="B24" s="42"/>
      <c r="C24" s="75"/>
      <c r="D24" s="39">
        <f t="shared" ref="D24:D25" si="1">AC11+X11+S11+N11+I11+D11</f>
        <v>0</v>
      </c>
      <c r="E24" s="39">
        <f>MOD((AD11+Y11+T11+O11+J11+E11),24)</f>
        <v>0</v>
      </c>
      <c r="F24" s="39">
        <f>MOD(((AE11+Z11+U11+P11+K11+F11)+(INT((AD11+Y11+T11+O11+J11+E11)/24))),24)</f>
        <v>0</v>
      </c>
      <c r="G24" s="39">
        <f>AF11+AA11+V11+Q11+L11+G11+INT((INT(AD11+Y11+T11+O11+J11+E11)/24+AE11+Z11+U11+P11+K11+F11)/24)</f>
        <v>0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>
        <f t="shared" ref="AC24:AC25" si="2">X24+S24+N24+I24+D24</f>
        <v>0</v>
      </c>
      <c r="AD24" s="39">
        <f t="shared" ref="AD24" si="3">MOD((Y24+T24+O24+J24+E24),24)</f>
        <v>0</v>
      </c>
      <c r="AE24" s="39">
        <f>MOD(((Z24+U24+P24+K24+F24)+(INT((Y24+T24+O24+J24+E24)/24))),24)</f>
        <v>0</v>
      </c>
      <c r="AF24" s="40">
        <f t="shared" ref="AF24" si="4">AA24+V24+Q24+L24+G24+INT((INT(Y24+T24+O24+J24+E24)/24+Z24+U24+P24+K24+F24)/24)</f>
        <v>0</v>
      </c>
      <c r="AG24" s="41"/>
      <c r="AH24" s="41"/>
      <c r="AI24" s="41"/>
      <c r="AJ24" s="41"/>
    </row>
    <row r="25" spans="2:36" ht="24.95" customHeight="1" thickBot="1" x14ac:dyDescent="0.3">
      <c r="B25" s="45"/>
      <c r="C25" s="79"/>
      <c r="D25" s="39">
        <f t="shared" si="1"/>
        <v>0</v>
      </c>
      <c r="E25" s="39">
        <f>MOD((AD12+Y12+T12+O12+J12+E12),24)</f>
        <v>0</v>
      </c>
      <c r="F25" s="39">
        <f>MOD(((AE12+Z12+U12+P12+K12+F12)+(INT((AD12+Y12+T12+O12+J12+E12)/24))),24)</f>
        <v>0</v>
      </c>
      <c r="G25" s="39">
        <f>AF12+AA12+V12+Q12+L12+G12+INT((INT(AD12+Y12+T12+O12+J12+E12)/24+AE12+Z12+U12+P12+K12+F12)/24)</f>
        <v>0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>
        <f t="shared" si="2"/>
        <v>0</v>
      </c>
      <c r="AD25" s="39">
        <f>MOD((Y25+T25+O25+J25+E25),24)</f>
        <v>0</v>
      </c>
      <c r="AE25" s="39">
        <f t="shared" ref="AE25" si="5">MOD(((Z25+U25+P25+K25+F25)+(INT((Y25+T25+O25+J25+E25)/24))),24)</f>
        <v>0</v>
      </c>
      <c r="AF25" s="40">
        <f>AA25+V25+Q25+L25+G25+INT((INT(Y25+T25+O25+J25+E25)/24+Z25+U25+P25+K25+F25)/24)</f>
        <v>0</v>
      </c>
      <c r="AG25" s="41"/>
      <c r="AH25" s="41"/>
      <c r="AI25" s="41"/>
      <c r="AJ25" s="41"/>
    </row>
    <row r="26" spans="2:36" ht="30" hidden="1" customHeight="1" thickBot="1" x14ac:dyDescent="0.3">
      <c r="B26" s="48" t="s">
        <v>316</v>
      </c>
      <c r="C26" s="78"/>
      <c r="D26" s="49">
        <f>SUM(D23:D25)</f>
        <v>914</v>
      </c>
      <c r="E26" s="49">
        <f t="shared" ref="E26:AE26" si="6">SUM(E23:E25)</f>
        <v>2</v>
      </c>
      <c r="F26" s="49">
        <f t="shared" si="6"/>
        <v>0</v>
      </c>
      <c r="G26" s="49">
        <f t="shared" si="6"/>
        <v>1380</v>
      </c>
      <c r="H26" s="49"/>
      <c r="I26" s="49">
        <f t="shared" si="6"/>
        <v>0</v>
      </c>
      <c r="J26" s="49">
        <f t="shared" si="6"/>
        <v>0</v>
      </c>
      <c r="K26" s="49">
        <f t="shared" si="6"/>
        <v>0</v>
      </c>
      <c r="L26" s="49">
        <f t="shared" si="6"/>
        <v>0</v>
      </c>
      <c r="M26" s="49"/>
      <c r="N26" s="49">
        <f t="shared" si="6"/>
        <v>0</v>
      </c>
      <c r="O26" s="49">
        <f t="shared" si="6"/>
        <v>0</v>
      </c>
      <c r="P26" s="49">
        <f t="shared" si="6"/>
        <v>0</v>
      </c>
      <c r="Q26" s="49">
        <f t="shared" si="6"/>
        <v>0</v>
      </c>
      <c r="R26" s="49"/>
      <c r="S26" s="49">
        <f t="shared" si="6"/>
        <v>0</v>
      </c>
      <c r="T26" s="49">
        <f t="shared" si="6"/>
        <v>0</v>
      </c>
      <c r="U26" s="49">
        <f t="shared" si="6"/>
        <v>0</v>
      </c>
      <c r="V26" s="49">
        <f t="shared" si="6"/>
        <v>0</v>
      </c>
      <c r="W26" s="49"/>
      <c r="X26" s="49">
        <f>SUM(X23:X25)</f>
        <v>0</v>
      </c>
      <c r="Y26" s="49">
        <f t="shared" si="6"/>
        <v>0</v>
      </c>
      <c r="Z26" s="49">
        <f t="shared" si="6"/>
        <v>0</v>
      </c>
      <c r="AA26" s="49">
        <f t="shared" si="6"/>
        <v>0</v>
      </c>
      <c r="AB26" s="49"/>
      <c r="AC26" s="49">
        <f t="shared" si="6"/>
        <v>914</v>
      </c>
      <c r="AD26" s="49">
        <f t="shared" si="6"/>
        <v>2</v>
      </c>
      <c r="AE26" s="49">
        <f t="shared" si="6"/>
        <v>0</v>
      </c>
      <c r="AF26" s="50">
        <f>SUM(AF23:AF25)</f>
        <v>1380</v>
      </c>
      <c r="AG26" s="41"/>
      <c r="AH26" s="41"/>
      <c r="AI26" s="41"/>
      <c r="AJ26" s="41"/>
    </row>
    <row r="27" spans="2:36" ht="30" customHeight="1" thickBot="1" x14ac:dyDescent="0.3">
      <c r="B27" s="48" t="s">
        <v>316</v>
      </c>
      <c r="C27" s="78"/>
      <c r="D27" s="49">
        <f>D26</f>
        <v>914</v>
      </c>
      <c r="E27" s="49">
        <f>MOD((E26),24)</f>
        <v>2</v>
      </c>
      <c r="F27" s="49">
        <f>MOD(((F26)+(INT((E26)/24))),24)</f>
        <v>0</v>
      </c>
      <c r="G27" s="49">
        <f>G26+INT((INT(E26)/24+F26)/24)</f>
        <v>1380</v>
      </c>
      <c r="H27" s="49"/>
      <c r="I27" s="49">
        <f>I26</f>
        <v>0</v>
      </c>
      <c r="J27" s="49">
        <f>MOD((J26),24)</f>
        <v>0</v>
      </c>
      <c r="K27" s="49">
        <f>MOD(((K26)+(INT((J26)/24))),24)</f>
        <v>0</v>
      </c>
      <c r="L27" s="49">
        <f>L26+INT((INT(J26)/24+K26)/24)</f>
        <v>0</v>
      </c>
      <c r="M27" s="49"/>
      <c r="N27" s="49">
        <f>N26</f>
        <v>0</v>
      </c>
      <c r="O27" s="49">
        <f>MOD((O26),24)</f>
        <v>0</v>
      </c>
      <c r="P27" s="49">
        <f>MOD(((P26)+(INT((O26)/24))),24)</f>
        <v>0</v>
      </c>
      <c r="Q27" s="49">
        <f>Q26+INT((INT(O26)/24+P26)/24)</f>
        <v>0</v>
      </c>
      <c r="R27" s="49"/>
      <c r="S27" s="49">
        <f>S26</f>
        <v>0</v>
      </c>
      <c r="T27" s="49">
        <f>MOD((T26),24)</f>
        <v>0</v>
      </c>
      <c r="U27" s="49">
        <f>MOD(((U26)+(INT((T26)/24))),24)</f>
        <v>0</v>
      </c>
      <c r="V27" s="49">
        <f>V26+INT((INT(T26)/24+U26)/24)</f>
        <v>0</v>
      </c>
      <c r="W27" s="49"/>
      <c r="X27" s="49">
        <f>X26</f>
        <v>0</v>
      </c>
      <c r="Y27" s="49">
        <f>MOD((Y26),24)</f>
        <v>0</v>
      </c>
      <c r="Z27" s="49">
        <f>MOD(((Z26)+(INT((Y26)/24))),24)</f>
        <v>0</v>
      </c>
      <c r="AA27" s="49">
        <f>AA26+INT((INT(Y26)/24+Z26)/24)</f>
        <v>0</v>
      </c>
      <c r="AB27" s="49"/>
      <c r="AC27" s="49">
        <f>AC26</f>
        <v>914</v>
      </c>
      <c r="AD27" s="49">
        <f>MOD((AD26),24)</f>
        <v>2</v>
      </c>
      <c r="AE27" s="49">
        <f>MOD(((AE26)+(INT((AD26)/24))),24)</f>
        <v>0</v>
      </c>
      <c r="AF27" s="50">
        <f>AF26+INT((INT(AD26)/24+AE26)/24)</f>
        <v>1380</v>
      </c>
      <c r="AG27" s="41"/>
      <c r="AH27" s="41"/>
      <c r="AI27" s="41"/>
      <c r="AJ27" s="41"/>
    </row>
    <row r="28" spans="2:36" ht="15" customHeight="1" x14ac:dyDescent="0.25">
      <c r="B28" s="37"/>
      <c r="C28" s="37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</row>
    <row r="29" spans="2:36" ht="15" customHeight="1" x14ac:dyDescent="0.25">
      <c r="B29" s="37"/>
      <c r="C29" s="37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</row>
    <row r="30" spans="2:36" ht="15" customHeight="1" x14ac:dyDescent="0.25">
      <c r="B30" s="37"/>
      <c r="C30" s="37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</row>
    <row r="31" spans="2:36" ht="15" customHeight="1" x14ac:dyDescent="0.25">
      <c r="B31" s="37"/>
      <c r="C31" s="37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spans="2:36" ht="15" customHeight="1" x14ac:dyDescent="0.25">
      <c r="B32" s="37"/>
      <c r="C32" s="37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</row>
    <row r="34" spans="2:32" ht="15" customHeight="1" x14ac:dyDescent="0.25">
      <c r="I34" s="99" t="s">
        <v>325</v>
      </c>
      <c r="J34" s="99"/>
      <c r="K34" s="99"/>
      <c r="L34" s="99"/>
      <c r="M34" s="52"/>
      <c r="N34" s="99" t="s">
        <v>326</v>
      </c>
      <c r="O34" s="99"/>
      <c r="P34" s="99"/>
      <c r="Q34" s="99"/>
      <c r="R34" s="52"/>
      <c r="S34" s="99" t="s">
        <v>327</v>
      </c>
      <c r="T34" s="99"/>
      <c r="U34" s="99"/>
      <c r="V34" s="99"/>
      <c r="W34" s="52"/>
      <c r="AA34" s="100" t="s">
        <v>328</v>
      </c>
      <c r="AB34" s="100"/>
      <c r="AC34" s="100"/>
      <c r="AD34" s="100"/>
      <c r="AE34" s="100"/>
      <c r="AF34" s="100"/>
    </row>
    <row r="35" spans="2:32" ht="15" customHeight="1" x14ac:dyDescent="0.25">
      <c r="I35" s="99"/>
      <c r="J35" s="99"/>
      <c r="K35" s="99"/>
      <c r="L35" s="99"/>
      <c r="M35" s="52"/>
      <c r="N35" s="99"/>
      <c r="O35" s="99"/>
      <c r="P35" s="99"/>
      <c r="Q35" s="99"/>
      <c r="R35" s="52"/>
      <c r="S35" s="99"/>
      <c r="T35" s="99"/>
      <c r="U35" s="99"/>
      <c r="V35" s="99"/>
      <c r="W35" s="52"/>
      <c r="AA35" s="100"/>
      <c r="AB35" s="100"/>
      <c r="AC35" s="100"/>
      <c r="AD35" s="100"/>
      <c r="AE35" s="100"/>
      <c r="AF35" s="100"/>
    </row>
    <row r="36" spans="2:32" ht="15" customHeight="1" x14ac:dyDescent="0.25">
      <c r="B36" s="53"/>
      <c r="C36" s="53"/>
      <c r="D36" s="53"/>
      <c r="I36" s="99"/>
      <c r="J36" s="99"/>
      <c r="K36" s="99"/>
      <c r="L36" s="99"/>
      <c r="M36" s="52"/>
      <c r="N36" s="99"/>
      <c r="O36" s="99"/>
      <c r="P36" s="99"/>
      <c r="Q36" s="99"/>
      <c r="R36" s="52"/>
      <c r="S36" s="99"/>
      <c r="T36" s="99"/>
      <c r="U36" s="99"/>
      <c r="V36" s="99"/>
      <c r="W36" s="52"/>
      <c r="AA36" s="100"/>
      <c r="AB36" s="100"/>
      <c r="AC36" s="100"/>
      <c r="AD36" s="100"/>
      <c r="AE36" s="100"/>
      <c r="AF36" s="100"/>
    </row>
    <row r="37" spans="2:32" ht="15" customHeight="1" x14ac:dyDescent="0.25">
      <c r="I37" s="99"/>
      <c r="J37" s="99"/>
      <c r="K37" s="99"/>
      <c r="L37" s="99"/>
      <c r="M37" s="52"/>
      <c r="N37" s="99"/>
      <c r="O37" s="99"/>
      <c r="P37" s="99"/>
      <c r="Q37" s="99"/>
      <c r="R37" s="52"/>
      <c r="S37" s="99"/>
      <c r="T37" s="99"/>
      <c r="U37" s="99"/>
      <c r="V37" s="99"/>
      <c r="W37" s="52"/>
      <c r="AA37" s="100"/>
      <c r="AB37" s="100"/>
      <c r="AC37" s="100"/>
      <c r="AD37" s="100"/>
      <c r="AE37" s="100"/>
      <c r="AF37" s="100"/>
    </row>
    <row r="38" spans="2:32" ht="15" customHeight="1" x14ac:dyDescent="0.25">
      <c r="I38" s="99"/>
      <c r="J38" s="99"/>
      <c r="K38" s="99"/>
      <c r="L38" s="99"/>
      <c r="M38" s="52"/>
      <c r="N38" s="99"/>
      <c r="O38" s="99"/>
      <c r="P38" s="99"/>
      <c r="Q38" s="99"/>
      <c r="R38" s="52"/>
      <c r="S38" s="99"/>
      <c r="T38" s="99"/>
      <c r="U38" s="99"/>
      <c r="V38" s="99"/>
      <c r="W38" s="52"/>
      <c r="AA38" s="100"/>
      <c r="AB38" s="100"/>
      <c r="AC38" s="100"/>
      <c r="AD38" s="100"/>
      <c r="AE38" s="100"/>
      <c r="AF38" s="100"/>
    </row>
    <row r="39" spans="2:32" x14ac:dyDescent="0.25">
      <c r="AA39" s="100"/>
      <c r="AB39" s="100"/>
      <c r="AC39" s="100"/>
      <c r="AD39" s="100"/>
      <c r="AE39" s="100"/>
      <c r="AF39" s="100"/>
    </row>
    <row r="40" spans="2:32" x14ac:dyDescent="0.25">
      <c r="B40" s="101" t="s">
        <v>329</v>
      </c>
      <c r="C40" s="101"/>
      <c r="D40" s="101"/>
      <c r="AA40" s="100"/>
      <c r="AB40" s="100"/>
      <c r="AC40" s="100"/>
      <c r="AD40" s="100"/>
      <c r="AE40" s="100"/>
      <c r="AF40" s="100"/>
    </row>
  </sheetData>
  <mergeCells count="51">
    <mergeCell ref="Y21:AA21"/>
    <mergeCell ref="AC21:AC22"/>
    <mergeCell ref="E21:G21"/>
    <mergeCell ref="X20:AA20"/>
    <mergeCell ref="AC20:AF20"/>
    <mergeCell ref="I20:L20"/>
    <mergeCell ref="N20:Q20"/>
    <mergeCell ref="S20:V20"/>
    <mergeCell ref="D21:D22"/>
    <mergeCell ref="AD21:AF21"/>
    <mergeCell ref="I34:L38"/>
    <mergeCell ref="N34:Q38"/>
    <mergeCell ref="S34:V38"/>
    <mergeCell ref="AA34:AF40"/>
    <mergeCell ref="I21:I22"/>
    <mergeCell ref="J21:L21"/>
    <mergeCell ref="N21:N22"/>
    <mergeCell ref="O21:Q21"/>
    <mergeCell ref="S21:S22"/>
    <mergeCell ref="B40:D40"/>
    <mergeCell ref="T21:V21"/>
    <mergeCell ref="X21:X22"/>
    <mergeCell ref="B20:B22"/>
    <mergeCell ref="D20:G20"/>
    <mergeCell ref="AC7:AF7"/>
    <mergeCell ref="D8:D9"/>
    <mergeCell ref="E8:G8"/>
    <mergeCell ref="I8:I9"/>
    <mergeCell ref="J8:L8"/>
    <mergeCell ref="N8:N9"/>
    <mergeCell ref="O8:Q8"/>
    <mergeCell ref="S8:S9"/>
    <mergeCell ref="T8:V8"/>
    <mergeCell ref="X8:X9"/>
    <mergeCell ref="AB7:AB9"/>
    <mergeCell ref="AC8:AC9"/>
    <mergeCell ref="AD8:AF8"/>
    <mergeCell ref="A1:E4"/>
    <mergeCell ref="I2:AA4"/>
    <mergeCell ref="B7:B9"/>
    <mergeCell ref="D7:G7"/>
    <mergeCell ref="I7:L7"/>
    <mergeCell ref="N7:Q7"/>
    <mergeCell ref="S7:V7"/>
    <mergeCell ref="X7:AA7"/>
    <mergeCell ref="Y8:AA8"/>
    <mergeCell ref="C7:C9"/>
    <mergeCell ref="H7:H9"/>
    <mergeCell ref="M7:M9"/>
    <mergeCell ref="R7:R9"/>
    <mergeCell ref="W7:W9"/>
  </mergeCells>
  <printOptions horizontalCentered="1"/>
  <pageMargins left="0" right="0" top="0" bottom="0" header="0" footer="0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فئات الانتفاع 2025</vt:lpstr>
      <vt:lpstr>'فئات الانتفاع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lastModifiedBy>Office</cp:lastModifiedBy>
  <dcterms:created xsi:type="dcterms:W3CDTF">2025-08-05T08:49:05Z</dcterms:created>
  <dcterms:modified xsi:type="dcterms:W3CDTF">2025-08-05T20:16:24Z</dcterms:modified>
</cp:coreProperties>
</file>