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rustedtutor/Desktop/"/>
    </mc:Choice>
  </mc:AlternateContent>
  <xr:revisionPtr revIDLastSave="0" documentId="13_ncr:1_{36A6117F-F872-124E-AB10-50A6628E7AC4}" xr6:coauthVersionLast="47" xr6:coauthVersionMax="47" xr10:uidLastSave="{00000000-0000-0000-0000-000000000000}"/>
  <bookViews>
    <workbookView xWindow="2780" yWindow="1480" windowWidth="28040" windowHeight="17440" xr2:uid="{3D2FE58E-7C81-544E-AB9D-AC2B53B07D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C19" i="1"/>
  <c r="C17" i="1"/>
  <c r="C15" i="1"/>
  <c r="C13" i="1"/>
  <c r="C11" i="1"/>
  <c r="C9" i="1"/>
  <c r="F9" i="1" s="1"/>
  <c r="C7" i="1"/>
  <c r="C5" i="1"/>
  <c r="C3" i="1"/>
  <c r="J3" i="1" s="1"/>
  <c r="G9" i="1" l="1"/>
  <c r="H9" i="1"/>
  <c r="D3" i="1"/>
  <c r="D11" i="1"/>
  <c r="D7" i="1"/>
  <c r="H3" i="1"/>
  <c r="J9" i="1"/>
  <c r="D5" i="1"/>
  <c r="E9" i="1"/>
  <c r="G3" i="1"/>
  <c r="D9" i="1"/>
  <c r="J7" i="1"/>
  <c r="D13" i="1"/>
  <c r="I3" i="1"/>
  <c r="I7" i="1"/>
  <c r="I15" i="1"/>
  <c r="D17" i="1"/>
  <c r="D19" i="1"/>
  <c r="I21" i="1"/>
  <c r="I9" i="1"/>
  <c r="H7" i="1"/>
  <c r="E3" i="1"/>
  <c r="G7" i="1"/>
  <c r="F3" i="1"/>
  <c r="F21" i="1"/>
  <c r="F7" i="1"/>
  <c r="G21" i="1"/>
  <c r="H21" i="1"/>
  <c r="E21" i="1"/>
  <c r="D21" i="1"/>
  <c r="H15" i="1"/>
  <c r="G15" i="1"/>
  <c r="E15" i="1"/>
  <c r="D15" i="1"/>
  <c r="J19" i="1"/>
  <c r="J13" i="1"/>
  <c r="I19" i="1"/>
  <c r="I13" i="1"/>
  <c r="H13" i="1"/>
  <c r="G13" i="1"/>
  <c r="F13" i="1"/>
  <c r="E13" i="1"/>
  <c r="F15" i="1"/>
  <c r="H19" i="1"/>
  <c r="G19" i="1"/>
  <c r="F19" i="1"/>
  <c r="J17" i="1"/>
  <c r="I17" i="1"/>
  <c r="J21" i="1"/>
  <c r="E19" i="1"/>
  <c r="F17" i="1"/>
  <c r="H17" i="1"/>
  <c r="E17" i="1"/>
  <c r="G17" i="1"/>
  <c r="J15" i="1"/>
  <c r="G11" i="1"/>
  <c r="F11" i="1"/>
  <c r="E11" i="1"/>
  <c r="J11" i="1"/>
  <c r="I11" i="1"/>
  <c r="H11" i="1"/>
  <c r="E7" i="1"/>
  <c r="G5" i="1"/>
  <c r="J5" i="1"/>
  <c r="H5" i="1"/>
  <c r="F5" i="1"/>
  <c r="E5" i="1"/>
  <c r="I5" i="1"/>
  <c r="K9" i="1" l="1"/>
  <c r="K13" i="1"/>
  <c r="K19" i="1"/>
  <c r="K5" i="1"/>
  <c r="K7" i="1"/>
  <c r="K11" i="1"/>
  <c r="K15" i="1"/>
  <c r="K21" i="1"/>
  <c r="K17" i="1"/>
  <c r="K3" i="1"/>
</calcChain>
</file>

<file path=xl/sharedStrings.xml><?xml version="1.0" encoding="utf-8"?>
<sst xmlns="http://schemas.openxmlformats.org/spreadsheetml/2006/main" count="5" uniqueCount="5">
  <si>
    <t>الاستقطاعــــــات</t>
  </si>
  <si>
    <t>دمغة</t>
  </si>
  <si>
    <t>المبلغ</t>
  </si>
  <si>
    <t xml:space="preserve">قيمة </t>
  </si>
  <si>
    <t xml:space="preserve">عدد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</si>
</sst>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2000401]0"/>
    <numFmt numFmtId="165" formatCode="[$-2000401]0.00%"/>
    <numFmt numFmtId="166" formatCode="[$-2000401]0%"/>
    <numFmt numFmtId="167" formatCode="0.0"/>
  </numFmts>
  <fonts count="2" x14ac:knownFonts="1">
    <font>
      <sz val="12"/>
      <color theme="1"/>
      <name val="Aptos Narrow"/>
      <family val="2"/>
      <scheme val="minor"/>
    </font>
    <font>
      <b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9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horizontal="center" vertical="center" wrapText="1" readingOrder="2"/>
    </xf>
    <xf numFmtId="166" fontId="1" fillId="0" borderId="4" xfId="0" applyNumberFormat="1" applyFont="1" applyBorder="1" applyAlignment="1">
      <alignment horizontal="center" vertical="center" wrapText="1" readingOrder="2"/>
    </xf>
    <xf numFmtId="165" fontId="1" fillId="0" borderId="7" xfId="0" applyNumberFormat="1" applyFont="1" applyBorder="1" applyAlignment="1">
      <alignment horizontal="center" vertical="center" wrapText="1" readingOrder="2"/>
    </xf>
    <xf numFmtId="166" fontId="1" fillId="0" borderId="7" xfId="0" applyNumberFormat="1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readingOrder="2"/>
    </xf>
    <xf numFmtId="0" fontId="1" fillId="0" borderId="9" xfId="0" applyFont="1" applyBorder="1" applyAlignment="1">
      <alignment horizontal="center" vertical="center" wrapText="1" readingOrder="2"/>
    </xf>
    <xf numFmtId="0" fontId="1" fillId="0" borderId="11" xfId="0" applyFont="1" applyBorder="1" applyAlignment="1">
      <alignment horizontal="center" vertical="center" wrapText="1" readingOrder="2"/>
    </xf>
    <xf numFmtId="164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 wrapText="1" readingOrder="2"/>
    </xf>
    <xf numFmtId="1" fontId="1" fillId="0" borderId="1" xfId="0" applyNumberFormat="1" applyFont="1" applyBorder="1" applyAlignment="1">
      <alignment horizontal="center" vertical="center" wrapText="1" readingOrder="2"/>
    </xf>
    <xf numFmtId="2" fontId="1" fillId="0" borderId="5" xfId="0" applyNumberFormat="1" applyFont="1" applyBorder="1" applyAlignment="1">
      <alignment horizontal="center" vertical="center" wrapText="1" readingOrder="2"/>
    </xf>
    <xf numFmtId="2" fontId="1" fillId="0" borderId="1" xfId="0" applyNumberFormat="1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/>
    </xf>
    <xf numFmtId="167" fontId="1" fillId="0" borderId="5" xfId="0" applyNumberFormat="1" applyFont="1" applyBorder="1" applyAlignment="1">
      <alignment horizontal="center" vertical="center" wrapText="1" readingOrder="2"/>
    </xf>
    <xf numFmtId="167" fontId="1" fillId="0" borderId="1" xfId="0" applyNumberFormat="1" applyFont="1" applyBorder="1" applyAlignment="1">
      <alignment horizontal="center" vertical="center" wrapText="1" readingOrder="2"/>
    </xf>
    <xf numFmtId="0" fontId="1" fillId="0" borderId="8" xfId="0" applyFont="1" applyBorder="1" applyAlignment="1">
      <alignment horizontal="center" vertical="center" wrapText="1" readingOrder="2"/>
    </xf>
    <xf numFmtId="0" fontId="1" fillId="0" borderId="10" xfId="0" applyFont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07775-4B2B-324E-83AC-CD6EC30B6D5A}">
  <dimension ref="A1:S22"/>
  <sheetViews>
    <sheetView rightToLeft="1" tabSelected="1" zoomScale="240" zoomScaleNormal="240" workbookViewId="0">
      <selection activeCell="A3" sqref="A3:A4"/>
    </sheetView>
  </sheetViews>
  <sheetFormatPr baseColWidth="10" defaultColWidth="0" defaultRowHeight="23" zeroHeight="1" x14ac:dyDescent="0.2"/>
  <cols>
    <col min="1" max="1" width="12.33203125" style="3" bestFit="1" customWidth="1"/>
    <col min="2" max="3" width="11.33203125" style="4" bestFit="1" customWidth="1"/>
    <col min="4" max="4" width="14.1640625" style="4" bestFit="1" customWidth="1"/>
    <col min="5" max="5" width="12.33203125" style="4" bestFit="1" customWidth="1"/>
    <col min="6" max="8" width="11.33203125" style="4" bestFit="1" customWidth="1"/>
    <col min="9" max="9" width="11.1640625" style="4" bestFit="1" customWidth="1"/>
    <col min="10" max="10" width="12.33203125" style="4" bestFit="1" customWidth="1"/>
    <col min="11" max="11" width="14" style="4" bestFit="1" customWidth="1"/>
    <col min="12" max="16" width="10.83203125" style="4" hidden="1"/>
    <col min="17" max="19" width="0" style="4" hidden="1"/>
    <col min="20" max="16384" width="10.83203125" style="4" hidden="1"/>
  </cols>
  <sheetData>
    <row r="1" spans="1:14" s="1" customFormat="1" ht="48" customHeight="1" x14ac:dyDescent="0.2">
      <c r="A1" s="23" t="s">
        <v>4</v>
      </c>
      <c r="B1" s="12" t="s">
        <v>3</v>
      </c>
      <c r="C1" s="12" t="s">
        <v>2</v>
      </c>
      <c r="D1" s="11" t="s">
        <v>0</v>
      </c>
      <c r="E1" s="11"/>
      <c r="F1" s="11"/>
      <c r="G1" s="11"/>
      <c r="H1" s="11"/>
      <c r="I1" s="11"/>
      <c r="J1" s="11"/>
      <c r="K1" s="12" t="s">
        <v>1</v>
      </c>
      <c r="L1" s="5"/>
      <c r="M1" s="5"/>
      <c r="N1" s="5"/>
    </row>
    <row r="2" spans="1:14" s="1" customFormat="1" ht="25" thickBot="1" x14ac:dyDescent="0.25">
      <c r="A2" s="24"/>
      <c r="B2" s="13"/>
      <c r="C2" s="13"/>
      <c r="D2" s="6">
        <v>0.12</v>
      </c>
      <c r="E2" s="8">
        <v>0.01</v>
      </c>
      <c r="F2" s="7">
        <v>1.2500000000000001E-2</v>
      </c>
      <c r="G2" s="8">
        <v>0.03</v>
      </c>
      <c r="H2" s="8">
        <v>0.09</v>
      </c>
      <c r="I2" s="8">
        <v>0.01</v>
      </c>
      <c r="J2" s="8">
        <v>0.01</v>
      </c>
      <c r="K2" s="13"/>
      <c r="L2" s="5"/>
      <c r="M2" s="5"/>
      <c r="N2" s="5"/>
    </row>
    <row r="3" spans="1:14" s="2" customFormat="1" ht="24" thickTop="1" x14ac:dyDescent="0.2">
      <c r="A3" s="15">
        <v>38</v>
      </c>
      <c r="B3" s="14">
        <v>50</v>
      </c>
      <c r="C3" s="20">
        <f>B3*A3</f>
        <v>1900</v>
      </c>
      <c r="D3" s="16">
        <f>C3*$D$2</f>
        <v>228</v>
      </c>
      <c r="E3" s="16">
        <f>C3*$E$2</f>
        <v>19</v>
      </c>
      <c r="F3" s="18">
        <f>C3*$F$2</f>
        <v>23.75</v>
      </c>
      <c r="G3" s="16">
        <f>C3*$G$2</f>
        <v>57</v>
      </c>
      <c r="H3" s="16">
        <f>C3*$H$2</f>
        <v>171</v>
      </c>
      <c r="I3" s="16">
        <f>C3*$I$2</f>
        <v>19</v>
      </c>
      <c r="J3" s="16">
        <f>C3*$J$2</f>
        <v>19</v>
      </c>
      <c r="K3" s="18">
        <f>ROUNDDOWN((C3-J3-I3-H3-G3-F3-E3-D3)*7.23/1000,2)</f>
        <v>9.85</v>
      </c>
    </row>
    <row r="4" spans="1:14" x14ac:dyDescent="0.2">
      <c r="A4" s="10"/>
      <c r="B4" s="9"/>
      <c r="C4" s="9"/>
      <c r="D4" s="17"/>
      <c r="E4" s="17"/>
      <c r="F4" s="19"/>
      <c r="G4" s="17"/>
      <c r="H4" s="17"/>
      <c r="I4" s="17"/>
      <c r="J4" s="17"/>
      <c r="K4" s="19"/>
    </row>
    <row r="5" spans="1:14" x14ac:dyDescent="0.2">
      <c r="A5" s="10">
        <v>32</v>
      </c>
      <c r="B5" s="14">
        <v>50</v>
      </c>
      <c r="C5" s="9">
        <f>B5*A5</f>
        <v>1600</v>
      </c>
      <c r="D5" s="16">
        <f t="shared" ref="D5" si="0">C5*$D$2</f>
        <v>192</v>
      </c>
      <c r="E5" s="16">
        <f t="shared" ref="E5" si="1">C5*$E$2</f>
        <v>16</v>
      </c>
      <c r="F5" s="18">
        <f t="shared" ref="F5" si="2">C5*$F$2</f>
        <v>20</v>
      </c>
      <c r="G5" s="16">
        <f t="shared" ref="G5" si="3">C5*$G$2</f>
        <v>48</v>
      </c>
      <c r="H5" s="16">
        <f t="shared" ref="H5" si="4">C5*$H$2</f>
        <v>144</v>
      </c>
      <c r="I5" s="16">
        <f t="shared" ref="I5" si="5">C5*$I$2</f>
        <v>16</v>
      </c>
      <c r="J5" s="16">
        <f t="shared" ref="J5" si="6">C5*$J$2</f>
        <v>16</v>
      </c>
      <c r="K5" s="18">
        <f>ROUNDDOWN((C5-J5-I5-H5-G5-F5-E5-D5)*7.19/1000,2)</f>
        <v>8.25</v>
      </c>
    </row>
    <row r="6" spans="1:14" x14ac:dyDescent="0.2">
      <c r="A6" s="10"/>
      <c r="B6" s="9"/>
      <c r="C6" s="9"/>
      <c r="D6" s="17"/>
      <c r="E6" s="17"/>
      <c r="F6" s="19"/>
      <c r="G6" s="17"/>
      <c r="H6" s="17"/>
      <c r="I6" s="17"/>
      <c r="J6" s="17"/>
      <c r="K6" s="19"/>
    </row>
    <row r="7" spans="1:14" x14ac:dyDescent="0.2">
      <c r="A7" s="10">
        <v>38</v>
      </c>
      <c r="B7" s="14">
        <v>50</v>
      </c>
      <c r="C7" s="9">
        <f>B7*A7</f>
        <v>1900</v>
      </c>
      <c r="D7" s="16">
        <f t="shared" ref="D7" si="7">C7*$D$2</f>
        <v>228</v>
      </c>
      <c r="E7" s="16">
        <f t="shared" ref="E7" si="8">C7*$E$2</f>
        <v>19</v>
      </c>
      <c r="F7" s="18">
        <f t="shared" ref="F7" si="9">C7*$F$2</f>
        <v>23.75</v>
      </c>
      <c r="G7" s="16">
        <f t="shared" ref="G7" si="10">C7*$G$2</f>
        <v>57</v>
      </c>
      <c r="H7" s="16">
        <f t="shared" ref="H7" si="11">C7*$H$2</f>
        <v>171</v>
      </c>
      <c r="I7" s="16">
        <f t="shared" ref="I7" si="12">C7*$I$2</f>
        <v>19</v>
      </c>
      <c r="J7" s="16">
        <f t="shared" ref="J7" si="13">C7*$J$2</f>
        <v>19</v>
      </c>
      <c r="K7" s="18">
        <f>ROUNDDOWN((C7-J7-I7-H7-G7-F7-E7-D7)*7.23/1000,2)</f>
        <v>9.85</v>
      </c>
    </row>
    <row r="8" spans="1:14" x14ac:dyDescent="0.2">
      <c r="A8" s="10"/>
      <c r="B8" s="9"/>
      <c r="C8" s="9"/>
      <c r="D8" s="17"/>
      <c r="E8" s="17"/>
      <c r="F8" s="19"/>
      <c r="G8" s="17"/>
      <c r="H8" s="17"/>
      <c r="I8" s="17"/>
      <c r="J8" s="17"/>
      <c r="K8" s="19"/>
    </row>
    <row r="9" spans="1:14" x14ac:dyDescent="0.2">
      <c r="A9" s="10">
        <v>30</v>
      </c>
      <c r="B9" s="14">
        <v>50</v>
      </c>
      <c r="C9" s="9">
        <f>B9*A9</f>
        <v>1500</v>
      </c>
      <c r="D9" s="16">
        <f t="shared" ref="D9" si="14">C9*$D$2</f>
        <v>180</v>
      </c>
      <c r="E9" s="16">
        <f t="shared" ref="E9" si="15">C9*$E$2</f>
        <v>15</v>
      </c>
      <c r="F9" s="18">
        <f t="shared" ref="F9" si="16">C9*$F$2</f>
        <v>18.75</v>
      </c>
      <c r="G9" s="16">
        <f t="shared" ref="G9" si="17">C9*$G$2</f>
        <v>45</v>
      </c>
      <c r="H9" s="16">
        <f t="shared" ref="H9" si="18">C9*$H$2</f>
        <v>135</v>
      </c>
      <c r="I9" s="16">
        <f t="shared" ref="I9" si="19">C9*$I$2</f>
        <v>15</v>
      </c>
      <c r="J9" s="16">
        <f t="shared" ref="J9" si="20">C9*$J$2</f>
        <v>15</v>
      </c>
      <c r="K9" s="21">
        <f>ROUNDDOWN((C9-J9-I9-H9-G9-F9-E9-D9)*7.19/1000,1)</f>
        <v>7.7</v>
      </c>
    </row>
    <row r="10" spans="1:14" x14ac:dyDescent="0.2">
      <c r="A10" s="10"/>
      <c r="B10" s="9"/>
      <c r="C10" s="9"/>
      <c r="D10" s="17"/>
      <c r="E10" s="17"/>
      <c r="F10" s="19"/>
      <c r="G10" s="17"/>
      <c r="H10" s="17"/>
      <c r="I10" s="17"/>
      <c r="J10" s="17"/>
      <c r="K10" s="22"/>
    </row>
    <row r="11" spans="1:14" x14ac:dyDescent="0.2">
      <c r="A11" s="10">
        <v>38</v>
      </c>
      <c r="B11" s="14">
        <v>50</v>
      </c>
      <c r="C11" s="9">
        <f>B11*A11</f>
        <v>1900</v>
      </c>
      <c r="D11" s="16">
        <f t="shared" ref="D11" si="21">C11*$D$2</f>
        <v>228</v>
      </c>
      <c r="E11" s="16">
        <f t="shared" ref="E11" si="22">C11*$E$2</f>
        <v>19</v>
      </c>
      <c r="F11" s="18">
        <f t="shared" ref="F11" si="23">C11*$F$2</f>
        <v>23.75</v>
      </c>
      <c r="G11" s="16">
        <f t="shared" ref="G11" si="24">C11*$G$2</f>
        <v>57</v>
      </c>
      <c r="H11" s="16">
        <f t="shared" ref="H11" si="25">C11*$H$2</f>
        <v>171</v>
      </c>
      <c r="I11" s="16">
        <f t="shared" ref="I11" si="26">C11*$I$2</f>
        <v>19</v>
      </c>
      <c r="J11" s="16">
        <f t="shared" ref="J11" si="27">C11*$J$2</f>
        <v>19</v>
      </c>
      <c r="K11" s="18">
        <f>ROUNDDOWN((C11-J11-I11-H11-G11-F11-E11-D11)*7.23/1000,2)</f>
        <v>9.85</v>
      </c>
    </row>
    <row r="12" spans="1:14" x14ac:dyDescent="0.2">
      <c r="A12" s="10"/>
      <c r="B12" s="9"/>
      <c r="C12" s="9"/>
      <c r="D12" s="17"/>
      <c r="E12" s="17"/>
      <c r="F12" s="19"/>
      <c r="G12" s="17"/>
      <c r="H12" s="17"/>
      <c r="I12" s="17"/>
      <c r="J12" s="17"/>
      <c r="K12" s="19"/>
    </row>
    <row r="13" spans="1:14" x14ac:dyDescent="0.2">
      <c r="A13" s="25">
        <v>13</v>
      </c>
      <c r="B13" s="14">
        <v>50</v>
      </c>
      <c r="C13" s="9">
        <f>B13*A13</f>
        <v>650</v>
      </c>
      <c r="D13" s="16">
        <f t="shared" ref="D13" si="28">C13*$D$2</f>
        <v>78</v>
      </c>
      <c r="E13" s="16">
        <f t="shared" ref="E13" si="29">C13*$E$2</f>
        <v>6.5</v>
      </c>
      <c r="F13" s="18">
        <f t="shared" ref="F13" si="30">C13*$F$2</f>
        <v>8.125</v>
      </c>
      <c r="G13" s="16">
        <f t="shared" ref="G13" si="31">C13*$G$2</f>
        <v>19.5</v>
      </c>
      <c r="H13" s="16">
        <f t="shared" ref="H13" si="32">C13*$H$2</f>
        <v>58.5</v>
      </c>
      <c r="I13" s="16">
        <f t="shared" ref="I13" si="33">C13*$I$2</f>
        <v>6.5</v>
      </c>
      <c r="J13" s="16">
        <f t="shared" ref="J13" si="34">C13*$J$2</f>
        <v>6.5</v>
      </c>
      <c r="K13" s="21">
        <f>ROUNDDOWN((C13-J13-I13-H13-G13-F13-E13-D13)*6.3/1000,2)</f>
        <v>2.93</v>
      </c>
    </row>
    <row r="14" spans="1:14" x14ac:dyDescent="0.2">
      <c r="A14" s="26"/>
      <c r="B14" s="9"/>
      <c r="C14" s="9"/>
      <c r="D14" s="17"/>
      <c r="E14" s="17"/>
      <c r="F14" s="19"/>
      <c r="G14" s="17"/>
      <c r="H14" s="17"/>
      <c r="I14" s="17"/>
      <c r="J14" s="17"/>
      <c r="K14" s="22"/>
    </row>
    <row r="15" spans="1:14" x14ac:dyDescent="0.2">
      <c r="A15" s="25">
        <v>34</v>
      </c>
      <c r="B15" s="14">
        <v>50</v>
      </c>
      <c r="C15" s="9">
        <f>B15*A15</f>
        <v>1700</v>
      </c>
      <c r="D15" s="16">
        <f t="shared" ref="D15" si="35">C15*$D$2</f>
        <v>204</v>
      </c>
      <c r="E15" s="16">
        <f t="shared" ref="E15" si="36">C15*$E$2</f>
        <v>17</v>
      </c>
      <c r="F15" s="18">
        <f t="shared" ref="F15" si="37">C15*$F$2</f>
        <v>21.25</v>
      </c>
      <c r="G15" s="16">
        <f t="shared" ref="G15" si="38">C15*$G$2</f>
        <v>51</v>
      </c>
      <c r="H15" s="16">
        <f t="shared" ref="H15" si="39">C15*$H$2</f>
        <v>153</v>
      </c>
      <c r="I15" s="16">
        <f t="shared" ref="I15" si="40">C15*$I$2</f>
        <v>17</v>
      </c>
      <c r="J15" s="16">
        <f t="shared" ref="J15" si="41">C15*$J$2</f>
        <v>17</v>
      </c>
      <c r="K15" s="18">
        <f>ROUNDDOWN((C15-J15-I15-H15-G15-F15-E15-D15)*7.18/1000,2)</f>
        <v>8.75</v>
      </c>
    </row>
    <row r="16" spans="1:14" x14ac:dyDescent="0.2">
      <c r="A16" s="26"/>
      <c r="B16" s="9"/>
      <c r="C16" s="9"/>
      <c r="D16" s="17"/>
      <c r="E16" s="17"/>
      <c r="F16" s="19"/>
      <c r="G16" s="17"/>
      <c r="H16" s="17"/>
      <c r="I16" s="17"/>
      <c r="J16" s="17"/>
      <c r="K16" s="19"/>
    </row>
    <row r="17" spans="1:11" x14ac:dyDescent="0.2">
      <c r="A17" s="25">
        <v>29</v>
      </c>
      <c r="B17" s="14">
        <v>50</v>
      </c>
      <c r="C17" s="9">
        <f>B17*A17</f>
        <v>1450</v>
      </c>
      <c r="D17" s="16">
        <f t="shared" ref="D17" si="42">C17*$D$2</f>
        <v>174</v>
      </c>
      <c r="E17" s="16">
        <f t="shared" ref="E17" si="43">C17*$E$2</f>
        <v>14.5</v>
      </c>
      <c r="F17" s="18">
        <f t="shared" ref="F17" si="44">C17*$F$2</f>
        <v>18.125</v>
      </c>
      <c r="G17" s="16">
        <f t="shared" ref="G17" si="45">C17*$G$2</f>
        <v>43.5</v>
      </c>
      <c r="H17" s="16">
        <f t="shared" ref="H17" si="46">C17*$H$2</f>
        <v>130.5</v>
      </c>
      <c r="I17" s="16">
        <f t="shared" ref="I17" si="47">C17*$I$2</f>
        <v>14.5</v>
      </c>
      <c r="J17" s="16">
        <f t="shared" ref="J17" si="48">C17*$J$2</f>
        <v>14.5</v>
      </c>
      <c r="K17" s="18">
        <f>ROUNDDOWN((C17-J17-I17-H17-G17-F17-E17-D17)*7.169/1000,2)</f>
        <v>7.45</v>
      </c>
    </row>
    <row r="18" spans="1:11" x14ac:dyDescent="0.2">
      <c r="A18" s="26"/>
      <c r="B18" s="9"/>
      <c r="C18" s="9"/>
      <c r="D18" s="17"/>
      <c r="E18" s="17"/>
      <c r="F18" s="19"/>
      <c r="G18" s="17"/>
      <c r="H18" s="17"/>
      <c r="I18" s="17"/>
      <c r="J18" s="17"/>
      <c r="K18" s="19"/>
    </row>
    <row r="19" spans="1:11" x14ac:dyDescent="0.2">
      <c r="A19" s="25">
        <v>37</v>
      </c>
      <c r="B19" s="14">
        <v>50</v>
      </c>
      <c r="C19" s="9">
        <f>B19*A19</f>
        <v>1850</v>
      </c>
      <c r="D19" s="16">
        <f t="shared" ref="D19" si="49">C19*$D$2</f>
        <v>222</v>
      </c>
      <c r="E19" s="16">
        <f t="shared" ref="E19" si="50">C19*$E$2</f>
        <v>18.5</v>
      </c>
      <c r="F19" s="18">
        <f t="shared" ref="F19" si="51">C19*$F$2</f>
        <v>23.125</v>
      </c>
      <c r="G19" s="16">
        <f t="shared" ref="G19" si="52">C19*$G$2</f>
        <v>55.5</v>
      </c>
      <c r="H19" s="16">
        <f t="shared" ref="H19" si="53">C19*$H$2</f>
        <v>166.5</v>
      </c>
      <c r="I19" s="16">
        <f t="shared" ref="I19" si="54">C19*$I$2</f>
        <v>18.5</v>
      </c>
      <c r="J19" s="16">
        <f t="shared" ref="J19" si="55">C19*$J$2</f>
        <v>18.5</v>
      </c>
      <c r="K19" s="21">
        <f>ROUNDDOWN((C19-J19-I19-H19-G19-F19-E19-D19)*7.233/1000,2)</f>
        <v>9.6</v>
      </c>
    </row>
    <row r="20" spans="1:11" x14ac:dyDescent="0.2">
      <c r="A20" s="26"/>
      <c r="B20" s="9"/>
      <c r="C20" s="9"/>
      <c r="D20" s="17"/>
      <c r="E20" s="17"/>
      <c r="F20" s="19"/>
      <c r="G20" s="17"/>
      <c r="H20" s="17"/>
      <c r="I20" s="17"/>
      <c r="J20" s="17"/>
      <c r="K20" s="22"/>
    </row>
    <row r="21" spans="1:11" x14ac:dyDescent="0.2">
      <c r="A21" s="10">
        <v>36</v>
      </c>
      <c r="B21" s="14">
        <v>50</v>
      </c>
      <c r="C21" s="9">
        <f>B21*A21</f>
        <v>1800</v>
      </c>
      <c r="D21" s="16">
        <f t="shared" ref="D21" si="56">C21*$D$2</f>
        <v>216</v>
      </c>
      <c r="E21" s="16">
        <f t="shared" ref="E21" si="57">C21*$E$2</f>
        <v>18</v>
      </c>
      <c r="F21" s="21">
        <f t="shared" ref="F21" si="58">C21*$F$2</f>
        <v>22.5</v>
      </c>
      <c r="G21" s="16">
        <f t="shared" ref="G21" si="59">C21*$G$2</f>
        <v>54</v>
      </c>
      <c r="H21" s="16">
        <f t="shared" ref="H21" si="60">C21*$H$2</f>
        <v>162</v>
      </c>
      <c r="I21" s="16">
        <f t="shared" ref="I21" si="61">C21*$I$2</f>
        <v>18</v>
      </c>
      <c r="J21" s="16">
        <f t="shared" ref="J21" si="62">C21*$J$2</f>
        <v>18</v>
      </c>
      <c r="K21" s="21">
        <f>ROUNDDOWN((C21-J21-I21-H21-G21-F21-E21-D21)*7.233/1000,2)</f>
        <v>9.34</v>
      </c>
    </row>
    <row r="22" spans="1:11" x14ac:dyDescent="0.2">
      <c r="A22" s="10"/>
      <c r="B22" s="9"/>
      <c r="C22" s="9"/>
      <c r="D22" s="17"/>
      <c r="E22" s="17"/>
      <c r="F22" s="22"/>
      <c r="G22" s="17"/>
      <c r="H22" s="17"/>
      <c r="I22" s="17"/>
      <c r="J22" s="17"/>
      <c r="K22" s="22"/>
    </row>
  </sheetData>
  <mergeCells count="115">
    <mergeCell ref="G21:G22"/>
    <mergeCell ref="H21:H22"/>
    <mergeCell ref="I21:I22"/>
    <mergeCell ref="J21:J22"/>
    <mergeCell ref="K21:K22"/>
    <mergeCell ref="A21:A22"/>
    <mergeCell ref="B21:B22"/>
    <mergeCell ref="C21:C22"/>
    <mergeCell ref="D21:D22"/>
    <mergeCell ref="E21:E22"/>
    <mergeCell ref="F21:F22"/>
    <mergeCell ref="I19:I20"/>
    <mergeCell ref="J19:J20"/>
    <mergeCell ref="K19:K20"/>
    <mergeCell ref="A19:A20"/>
    <mergeCell ref="B19:B20"/>
    <mergeCell ref="C19:C20"/>
    <mergeCell ref="D19:D20"/>
    <mergeCell ref="E19:E20"/>
    <mergeCell ref="F19:F20"/>
    <mergeCell ref="G19:G20"/>
    <mergeCell ref="H19:H20"/>
    <mergeCell ref="G17:G18"/>
    <mergeCell ref="H17:H18"/>
    <mergeCell ref="I17:I18"/>
    <mergeCell ref="J17:J18"/>
    <mergeCell ref="K17:K18"/>
    <mergeCell ref="A17:A18"/>
    <mergeCell ref="B17:B18"/>
    <mergeCell ref="C17:C18"/>
    <mergeCell ref="D17:D18"/>
    <mergeCell ref="E17:E18"/>
    <mergeCell ref="F17:F18"/>
    <mergeCell ref="I15:I16"/>
    <mergeCell ref="J15:J16"/>
    <mergeCell ref="K15:K16"/>
    <mergeCell ref="A15:A16"/>
    <mergeCell ref="B15:B16"/>
    <mergeCell ref="C15:C16"/>
    <mergeCell ref="D15:D16"/>
    <mergeCell ref="E15:E16"/>
    <mergeCell ref="F15:F16"/>
    <mergeCell ref="G15:G16"/>
    <mergeCell ref="H15:H16"/>
    <mergeCell ref="G13:G14"/>
    <mergeCell ref="H13:H14"/>
    <mergeCell ref="I13:I14"/>
    <mergeCell ref="J13:J14"/>
    <mergeCell ref="K13:K14"/>
    <mergeCell ref="A13:A14"/>
    <mergeCell ref="B13:B14"/>
    <mergeCell ref="C13:C14"/>
    <mergeCell ref="D13:D14"/>
    <mergeCell ref="E13:E14"/>
    <mergeCell ref="F13:F14"/>
    <mergeCell ref="I11:I12"/>
    <mergeCell ref="J11:J12"/>
    <mergeCell ref="K11:K12"/>
    <mergeCell ref="A11:A12"/>
    <mergeCell ref="B11:B12"/>
    <mergeCell ref="C11:C12"/>
    <mergeCell ref="D11:D12"/>
    <mergeCell ref="E11:E12"/>
    <mergeCell ref="F11:F12"/>
    <mergeCell ref="G11:G12"/>
    <mergeCell ref="H11:H12"/>
    <mergeCell ref="G9:G10"/>
    <mergeCell ref="H9:H10"/>
    <mergeCell ref="I9:I10"/>
    <mergeCell ref="J9:J10"/>
    <mergeCell ref="K9:K10"/>
    <mergeCell ref="A9:A10"/>
    <mergeCell ref="B9:B10"/>
    <mergeCell ref="C9:C10"/>
    <mergeCell ref="D9:D10"/>
    <mergeCell ref="E9:E10"/>
    <mergeCell ref="F9:F10"/>
    <mergeCell ref="A7:A8"/>
    <mergeCell ref="B7:B8"/>
    <mergeCell ref="C7:C8"/>
    <mergeCell ref="D7:D8"/>
    <mergeCell ref="E7:E8"/>
    <mergeCell ref="F7:F8"/>
    <mergeCell ref="G7:G8"/>
    <mergeCell ref="H7:H8"/>
    <mergeCell ref="G5:G6"/>
    <mergeCell ref="H5:H6"/>
    <mergeCell ref="I5:I6"/>
    <mergeCell ref="J5:J6"/>
    <mergeCell ref="K5:K6"/>
    <mergeCell ref="A5:A6"/>
    <mergeCell ref="B5:B6"/>
    <mergeCell ref="A3:A4"/>
    <mergeCell ref="B3:B4"/>
    <mergeCell ref="C3:C4"/>
    <mergeCell ref="D3:D4"/>
    <mergeCell ref="E3:E4"/>
    <mergeCell ref="F3:F4"/>
    <mergeCell ref="G3:G4"/>
    <mergeCell ref="H3:H4"/>
    <mergeCell ref="C1:C2"/>
    <mergeCell ref="D1:J1"/>
    <mergeCell ref="K1:K2"/>
    <mergeCell ref="I3:I4"/>
    <mergeCell ref="J3:J4"/>
    <mergeCell ref="K3:K4"/>
    <mergeCell ref="A1:A2"/>
    <mergeCell ref="B1:B2"/>
    <mergeCell ref="C5:C6"/>
    <mergeCell ref="D5:D6"/>
    <mergeCell ref="E5:E6"/>
    <mergeCell ref="F5:F6"/>
    <mergeCell ref="I7:I8"/>
    <mergeCell ref="J7:J8"/>
    <mergeCell ref="K7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مصطفى محمود أحمد عياد</dc:creator>
  <cp:lastModifiedBy>مصطفى محمود أحمد عياد</cp:lastModifiedBy>
  <dcterms:created xsi:type="dcterms:W3CDTF">2025-10-29T12:54:50Z</dcterms:created>
  <dcterms:modified xsi:type="dcterms:W3CDTF">2025-10-31T12:03:26Z</dcterms:modified>
</cp:coreProperties>
</file>