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فصل شيفت" sheetId="1" r:id="rId1"/>
  </sheets>
  <externalReferences>
    <externalReference r:id="rId2"/>
  </externalReferences>
  <definedNames>
    <definedName name="_xlnm._FilterDatabase" localSheetId="0" hidden="1">'فصل شيفت'!$A$8:$R$284</definedName>
    <definedName name="_xlnm.Print_Area" localSheetId="0">'فصل شيفت'!$A$1:$R$233</definedName>
    <definedName name="_xlnm.Print_Titles" localSheetId="0">'فصل شيفت'!$1:$8</definedName>
    <definedName name="table5">'فصل شيفت'!$A$8:$R$283</definedName>
  </definedNames>
  <calcPr calcId="144525"/>
</workbook>
</file>

<file path=xl/calcChain.xml><?xml version="1.0" encoding="utf-8"?>
<calcChain xmlns="http://schemas.openxmlformats.org/spreadsheetml/2006/main">
  <c r="AL283" i="1" l="1"/>
  <c r="O283" i="1" s="1"/>
  <c r="M283" i="1"/>
  <c r="G283" i="1"/>
  <c r="F283" i="1"/>
  <c r="C283" i="1"/>
  <c r="B283" i="1"/>
  <c r="AL282" i="1"/>
  <c r="O282" i="1" s="1"/>
  <c r="M282" i="1"/>
  <c r="G282" i="1"/>
  <c r="F282" i="1"/>
  <c r="C282" i="1"/>
  <c r="B282" i="1"/>
  <c r="AL281" i="1"/>
  <c r="O281" i="1" s="1"/>
  <c r="M281" i="1"/>
  <c r="G281" i="1"/>
  <c r="L281" i="1" s="1"/>
  <c r="F281" i="1"/>
  <c r="C281" i="1"/>
  <c r="B281" i="1"/>
  <c r="AL280" i="1"/>
  <c r="O280" i="1" s="1"/>
  <c r="M280" i="1"/>
  <c r="G280" i="1"/>
  <c r="F280" i="1"/>
  <c r="C280" i="1"/>
  <c r="B280" i="1"/>
  <c r="AL279" i="1"/>
  <c r="O279" i="1" s="1"/>
  <c r="M279" i="1"/>
  <c r="G279" i="1"/>
  <c r="L279" i="1" s="1"/>
  <c r="F279" i="1"/>
  <c r="C279" i="1"/>
  <c r="B279" i="1"/>
  <c r="AL278" i="1"/>
  <c r="O278" i="1" s="1"/>
  <c r="M278" i="1"/>
  <c r="G278" i="1"/>
  <c r="F278" i="1"/>
  <c r="C278" i="1"/>
  <c r="B278" i="1"/>
  <c r="AL277" i="1"/>
  <c r="O277" i="1" s="1"/>
  <c r="M277" i="1"/>
  <c r="G277" i="1"/>
  <c r="L277" i="1" s="1"/>
  <c r="F277" i="1"/>
  <c r="C277" i="1"/>
  <c r="B277" i="1"/>
  <c r="AL276" i="1"/>
  <c r="O276" i="1" s="1"/>
  <c r="M276" i="1"/>
  <c r="G276" i="1"/>
  <c r="F276" i="1"/>
  <c r="C276" i="1"/>
  <c r="B276" i="1"/>
  <c r="AL275" i="1"/>
  <c r="O275" i="1" s="1"/>
  <c r="M275" i="1"/>
  <c r="G275" i="1"/>
  <c r="L275" i="1" s="1"/>
  <c r="F275" i="1"/>
  <c r="C275" i="1"/>
  <c r="B275" i="1"/>
  <c r="AL274" i="1"/>
  <c r="O274" i="1" s="1"/>
  <c r="M274" i="1"/>
  <c r="G274" i="1"/>
  <c r="F274" i="1"/>
  <c r="C274" i="1"/>
  <c r="B274" i="1"/>
  <c r="AL273" i="1"/>
  <c r="O273" i="1" s="1"/>
  <c r="M273" i="1"/>
  <c r="G273" i="1"/>
  <c r="L273" i="1" s="1"/>
  <c r="F273" i="1"/>
  <c r="C273" i="1"/>
  <c r="B273" i="1"/>
  <c r="AL272" i="1"/>
  <c r="O272" i="1" s="1"/>
  <c r="M272" i="1"/>
  <c r="G272" i="1"/>
  <c r="F272" i="1"/>
  <c r="L272" i="1" s="1"/>
  <c r="N272" i="1" s="1"/>
  <c r="C272" i="1"/>
  <c r="B272" i="1"/>
  <c r="E272" i="1" s="1"/>
  <c r="AL271" i="1"/>
  <c r="O271" i="1"/>
  <c r="M271" i="1"/>
  <c r="G271" i="1"/>
  <c r="L271" i="1" s="1"/>
  <c r="F271" i="1"/>
  <c r="C271" i="1"/>
  <c r="B271" i="1"/>
  <c r="AL270" i="1"/>
  <c r="O270" i="1" s="1"/>
  <c r="M270" i="1"/>
  <c r="G270" i="1"/>
  <c r="F270" i="1"/>
  <c r="C270" i="1"/>
  <c r="B270" i="1"/>
  <c r="AL269" i="1"/>
  <c r="O269" i="1" s="1"/>
  <c r="M269" i="1"/>
  <c r="G269" i="1"/>
  <c r="L269" i="1" s="1"/>
  <c r="F269" i="1"/>
  <c r="C269" i="1"/>
  <c r="B269" i="1"/>
  <c r="AL268" i="1"/>
  <c r="O268" i="1" s="1"/>
  <c r="M268" i="1"/>
  <c r="G268" i="1"/>
  <c r="F268" i="1"/>
  <c r="C268" i="1"/>
  <c r="B268" i="1"/>
  <c r="AL267" i="1"/>
  <c r="O267" i="1" s="1"/>
  <c r="M267" i="1"/>
  <c r="G267" i="1"/>
  <c r="L267" i="1" s="1"/>
  <c r="F267" i="1"/>
  <c r="C267" i="1"/>
  <c r="B267" i="1"/>
  <c r="AL266" i="1"/>
  <c r="O266" i="1" s="1"/>
  <c r="M266" i="1"/>
  <c r="G266" i="1"/>
  <c r="F266" i="1"/>
  <c r="C266" i="1"/>
  <c r="B266" i="1"/>
  <c r="AL265" i="1"/>
  <c r="O265" i="1" s="1"/>
  <c r="M265" i="1"/>
  <c r="G265" i="1"/>
  <c r="L265" i="1" s="1"/>
  <c r="F265" i="1"/>
  <c r="C265" i="1"/>
  <c r="B265" i="1"/>
  <c r="AL264" i="1"/>
  <c r="O264" i="1" s="1"/>
  <c r="M264" i="1"/>
  <c r="G264" i="1"/>
  <c r="F264" i="1"/>
  <c r="L264" i="1" s="1"/>
  <c r="N264" i="1" s="1"/>
  <c r="C264" i="1"/>
  <c r="B264" i="1"/>
  <c r="E264" i="1" s="1"/>
  <c r="AL263" i="1"/>
  <c r="O263" i="1"/>
  <c r="M263" i="1"/>
  <c r="G263" i="1"/>
  <c r="L263" i="1" s="1"/>
  <c r="F263" i="1"/>
  <c r="C263" i="1"/>
  <c r="B263" i="1"/>
  <c r="AL262" i="1"/>
  <c r="O262" i="1" s="1"/>
  <c r="M262" i="1"/>
  <c r="G262" i="1"/>
  <c r="F262" i="1"/>
  <c r="C262" i="1"/>
  <c r="B262" i="1"/>
  <c r="AL261" i="1"/>
  <c r="O261" i="1" s="1"/>
  <c r="M261" i="1"/>
  <c r="G261" i="1"/>
  <c r="L261" i="1" s="1"/>
  <c r="F261" i="1"/>
  <c r="C261" i="1"/>
  <c r="B261" i="1"/>
  <c r="AL260" i="1"/>
  <c r="O260" i="1" s="1"/>
  <c r="M260" i="1"/>
  <c r="G260" i="1"/>
  <c r="F260" i="1"/>
  <c r="C260" i="1"/>
  <c r="B260" i="1"/>
  <c r="AL259" i="1"/>
  <c r="O259" i="1" s="1"/>
  <c r="M259" i="1"/>
  <c r="G259" i="1"/>
  <c r="L259" i="1" s="1"/>
  <c r="F259" i="1"/>
  <c r="C259" i="1"/>
  <c r="B259" i="1"/>
  <c r="AL258" i="1"/>
  <c r="O258" i="1" s="1"/>
  <c r="M258" i="1"/>
  <c r="G258" i="1"/>
  <c r="F258" i="1"/>
  <c r="C258" i="1"/>
  <c r="B258" i="1"/>
  <c r="AL257" i="1"/>
  <c r="O257" i="1" s="1"/>
  <c r="M257" i="1"/>
  <c r="G257" i="1"/>
  <c r="F257" i="1"/>
  <c r="C257" i="1"/>
  <c r="B257" i="1"/>
  <c r="AL256" i="1"/>
  <c r="O256" i="1" s="1"/>
  <c r="M256" i="1"/>
  <c r="G256" i="1"/>
  <c r="L256" i="1" s="1"/>
  <c r="N256" i="1" s="1"/>
  <c r="F256" i="1"/>
  <c r="C256" i="1"/>
  <c r="B256" i="1"/>
  <c r="AL255" i="1"/>
  <c r="O255" i="1" s="1"/>
  <c r="M255" i="1"/>
  <c r="G255" i="1"/>
  <c r="F255" i="1"/>
  <c r="L255" i="1" s="1"/>
  <c r="N255" i="1" s="1"/>
  <c r="C255" i="1"/>
  <c r="B255" i="1"/>
  <c r="AL254" i="1"/>
  <c r="O254" i="1" s="1"/>
  <c r="M254" i="1"/>
  <c r="G254" i="1"/>
  <c r="F254" i="1"/>
  <c r="C254" i="1"/>
  <c r="B254" i="1"/>
  <c r="E254" i="1" s="1"/>
  <c r="AL253" i="1"/>
  <c r="O253" i="1"/>
  <c r="M253" i="1"/>
  <c r="G253" i="1"/>
  <c r="F253" i="1"/>
  <c r="C253" i="1"/>
  <c r="B253" i="1"/>
  <c r="AL252" i="1"/>
  <c r="O252" i="1" s="1"/>
  <c r="M252" i="1"/>
  <c r="G252" i="1"/>
  <c r="L252" i="1" s="1"/>
  <c r="N252" i="1" s="1"/>
  <c r="F252" i="1"/>
  <c r="C252" i="1"/>
  <c r="B252" i="1"/>
  <c r="AL251" i="1"/>
  <c r="O251" i="1" s="1"/>
  <c r="M251" i="1"/>
  <c r="G251" i="1"/>
  <c r="F251" i="1"/>
  <c r="C251" i="1"/>
  <c r="B251" i="1"/>
  <c r="AL250" i="1"/>
  <c r="O250" i="1" s="1"/>
  <c r="M250" i="1"/>
  <c r="G250" i="1"/>
  <c r="F250" i="1"/>
  <c r="C250" i="1"/>
  <c r="B250" i="1"/>
  <c r="AL249" i="1"/>
  <c r="O249" i="1" s="1"/>
  <c r="M249" i="1"/>
  <c r="G249" i="1"/>
  <c r="F249" i="1"/>
  <c r="C249" i="1"/>
  <c r="B249" i="1"/>
  <c r="AL248" i="1"/>
  <c r="O248" i="1" s="1"/>
  <c r="M248" i="1"/>
  <c r="G248" i="1"/>
  <c r="L248" i="1" s="1"/>
  <c r="N248" i="1" s="1"/>
  <c r="F248" i="1"/>
  <c r="C248" i="1"/>
  <c r="B248" i="1"/>
  <c r="AL247" i="1"/>
  <c r="O247" i="1" s="1"/>
  <c r="M247" i="1"/>
  <c r="G247" i="1"/>
  <c r="F247" i="1"/>
  <c r="C247" i="1"/>
  <c r="B247" i="1"/>
  <c r="AL246" i="1"/>
  <c r="O246" i="1" s="1"/>
  <c r="M246" i="1"/>
  <c r="G246" i="1"/>
  <c r="F246" i="1"/>
  <c r="C246" i="1"/>
  <c r="B246" i="1"/>
  <c r="AL245" i="1"/>
  <c r="O245" i="1" s="1"/>
  <c r="M245" i="1"/>
  <c r="G245" i="1"/>
  <c r="F245" i="1"/>
  <c r="C245" i="1"/>
  <c r="B245" i="1"/>
  <c r="AL244" i="1"/>
  <c r="O244" i="1" s="1"/>
  <c r="M244" i="1"/>
  <c r="G244" i="1"/>
  <c r="L244" i="1" s="1"/>
  <c r="N244" i="1" s="1"/>
  <c r="F244" i="1"/>
  <c r="C244" i="1"/>
  <c r="B244" i="1"/>
  <c r="AL243" i="1"/>
  <c r="O243" i="1" s="1"/>
  <c r="M243" i="1"/>
  <c r="G243" i="1"/>
  <c r="F243" i="1"/>
  <c r="C243" i="1"/>
  <c r="B243" i="1"/>
  <c r="AL242" i="1"/>
  <c r="O242" i="1" s="1"/>
  <c r="M242" i="1"/>
  <c r="G242" i="1"/>
  <c r="F242" i="1"/>
  <c r="C242" i="1"/>
  <c r="B242" i="1"/>
  <c r="AL241" i="1"/>
  <c r="O241" i="1" s="1"/>
  <c r="M241" i="1"/>
  <c r="G241" i="1"/>
  <c r="F241" i="1"/>
  <c r="C241" i="1"/>
  <c r="B241" i="1"/>
  <c r="AL240" i="1"/>
  <c r="O240" i="1" s="1"/>
  <c r="M240" i="1"/>
  <c r="G240" i="1"/>
  <c r="L240" i="1" s="1"/>
  <c r="N240" i="1" s="1"/>
  <c r="F240" i="1"/>
  <c r="C240" i="1"/>
  <c r="B240" i="1"/>
  <c r="AL239" i="1"/>
  <c r="O239" i="1" s="1"/>
  <c r="M239" i="1"/>
  <c r="G239" i="1"/>
  <c r="F239" i="1"/>
  <c r="L239" i="1" s="1"/>
  <c r="N239" i="1" s="1"/>
  <c r="C239" i="1"/>
  <c r="B239" i="1"/>
  <c r="AL238" i="1"/>
  <c r="O238" i="1" s="1"/>
  <c r="M238" i="1"/>
  <c r="G238" i="1"/>
  <c r="F238" i="1"/>
  <c r="C238" i="1"/>
  <c r="B238" i="1"/>
  <c r="E238" i="1" s="1"/>
  <c r="AL237" i="1"/>
  <c r="O237" i="1"/>
  <c r="M237" i="1"/>
  <c r="G237" i="1"/>
  <c r="F237" i="1"/>
  <c r="C237" i="1"/>
  <c r="B237" i="1"/>
  <c r="AL236" i="1"/>
  <c r="O236" i="1" s="1"/>
  <c r="M236" i="1"/>
  <c r="G236" i="1"/>
  <c r="L236" i="1" s="1"/>
  <c r="N236" i="1" s="1"/>
  <c r="F236" i="1"/>
  <c r="C236" i="1"/>
  <c r="B236" i="1"/>
  <c r="AL235" i="1"/>
  <c r="O235" i="1" s="1"/>
  <c r="M235" i="1"/>
  <c r="G235" i="1"/>
  <c r="F235" i="1"/>
  <c r="C235" i="1"/>
  <c r="B235" i="1"/>
  <c r="AL234" i="1"/>
  <c r="O234" i="1" s="1"/>
  <c r="M234" i="1"/>
  <c r="G234" i="1"/>
  <c r="F234" i="1"/>
  <c r="C234" i="1"/>
  <c r="B234" i="1"/>
  <c r="AL233" i="1"/>
  <c r="O233" i="1" s="1"/>
  <c r="M233" i="1"/>
  <c r="G233" i="1"/>
  <c r="F233" i="1"/>
  <c r="C233" i="1"/>
  <c r="B233" i="1"/>
  <c r="AL232" i="1"/>
  <c r="O232" i="1" s="1"/>
  <c r="M232" i="1"/>
  <c r="G232" i="1"/>
  <c r="L232" i="1" s="1"/>
  <c r="N232" i="1" s="1"/>
  <c r="F232" i="1"/>
  <c r="C232" i="1"/>
  <c r="B232" i="1"/>
  <c r="AL231" i="1"/>
  <c r="O231" i="1" s="1"/>
  <c r="M231" i="1"/>
  <c r="G231" i="1"/>
  <c r="F231" i="1"/>
  <c r="C231" i="1"/>
  <c r="B231" i="1"/>
  <c r="AL230" i="1"/>
  <c r="O230" i="1" s="1"/>
  <c r="M230" i="1"/>
  <c r="G230" i="1"/>
  <c r="F230" i="1"/>
  <c r="C230" i="1"/>
  <c r="B230" i="1"/>
  <c r="AL229" i="1"/>
  <c r="O229" i="1" s="1"/>
  <c r="M229" i="1"/>
  <c r="G229" i="1"/>
  <c r="F229" i="1"/>
  <c r="C229" i="1"/>
  <c r="B229" i="1"/>
  <c r="AL228" i="1"/>
  <c r="O228" i="1" s="1"/>
  <c r="M228" i="1"/>
  <c r="G228" i="1"/>
  <c r="L228" i="1" s="1"/>
  <c r="N228" i="1" s="1"/>
  <c r="F228" i="1"/>
  <c r="C228" i="1"/>
  <c r="B228" i="1"/>
  <c r="AL227" i="1"/>
  <c r="O227" i="1" s="1"/>
  <c r="M227" i="1"/>
  <c r="G227" i="1"/>
  <c r="F227" i="1"/>
  <c r="C227" i="1"/>
  <c r="B227" i="1"/>
  <c r="AL226" i="1"/>
  <c r="O226" i="1" s="1"/>
  <c r="M226" i="1"/>
  <c r="G226" i="1"/>
  <c r="F226" i="1"/>
  <c r="C226" i="1"/>
  <c r="B226" i="1"/>
  <c r="AL225" i="1"/>
  <c r="O225" i="1" s="1"/>
  <c r="M225" i="1"/>
  <c r="G225" i="1"/>
  <c r="F225" i="1"/>
  <c r="C225" i="1"/>
  <c r="B225" i="1"/>
  <c r="AL224" i="1"/>
  <c r="O224" i="1" s="1"/>
  <c r="M224" i="1"/>
  <c r="G224" i="1"/>
  <c r="L224" i="1" s="1"/>
  <c r="N224" i="1" s="1"/>
  <c r="F224" i="1"/>
  <c r="C224" i="1"/>
  <c r="B224" i="1"/>
  <c r="AL223" i="1"/>
  <c r="O223" i="1" s="1"/>
  <c r="M223" i="1"/>
  <c r="G223" i="1"/>
  <c r="F223" i="1"/>
  <c r="L223" i="1" s="1"/>
  <c r="N223" i="1" s="1"/>
  <c r="P223" i="1" s="1"/>
  <c r="Q223" i="1" s="1"/>
  <c r="C223" i="1"/>
  <c r="B223" i="1"/>
  <c r="AL222" i="1"/>
  <c r="O222" i="1" s="1"/>
  <c r="M222" i="1"/>
  <c r="G222" i="1"/>
  <c r="F222" i="1"/>
  <c r="C222" i="1"/>
  <c r="B222" i="1"/>
  <c r="E222" i="1" s="1"/>
  <c r="AL221" i="1"/>
  <c r="O221" i="1"/>
  <c r="M221" i="1"/>
  <c r="G221" i="1"/>
  <c r="F221" i="1"/>
  <c r="C221" i="1"/>
  <c r="B221" i="1"/>
  <c r="AL220" i="1"/>
  <c r="O220" i="1" s="1"/>
  <c r="M220" i="1"/>
  <c r="G220" i="1"/>
  <c r="L220" i="1" s="1"/>
  <c r="N220" i="1" s="1"/>
  <c r="F220" i="1"/>
  <c r="C220" i="1"/>
  <c r="B220" i="1"/>
  <c r="AL219" i="1"/>
  <c r="O219" i="1" s="1"/>
  <c r="M219" i="1"/>
  <c r="G219" i="1"/>
  <c r="F219" i="1"/>
  <c r="C219" i="1"/>
  <c r="B219" i="1"/>
  <c r="AL218" i="1"/>
  <c r="O218" i="1" s="1"/>
  <c r="M218" i="1"/>
  <c r="G218" i="1"/>
  <c r="L218" i="1" s="1"/>
  <c r="N218" i="1" s="1"/>
  <c r="F218" i="1"/>
  <c r="C218" i="1"/>
  <c r="B218" i="1"/>
  <c r="AL217" i="1"/>
  <c r="O217" i="1" s="1"/>
  <c r="M217" i="1"/>
  <c r="G217" i="1"/>
  <c r="F217" i="1"/>
  <c r="C217" i="1"/>
  <c r="B217" i="1"/>
  <c r="AL216" i="1"/>
  <c r="O216" i="1" s="1"/>
  <c r="M216" i="1"/>
  <c r="G216" i="1"/>
  <c r="L216" i="1" s="1"/>
  <c r="N216" i="1" s="1"/>
  <c r="F216" i="1"/>
  <c r="C216" i="1"/>
  <c r="B216" i="1"/>
  <c r="AL215" i="1"/>
  <c r="O215" i="1" s="1"/>
  <c r="M215" i="1"/>
  <c r="G215" i="1"/>
  <c r="F215" i="1"/>
  <c r="C215" i="1"/>
  <c r="B215" i="1"/>
  <c r="AL214" i="1"/>
  <c r="O214" i="1" s="1"/>
  <c r="M214" i="1"/>
  <c r="G214" i="1"/>
  <c r="L214" i="1" s="1"/>
  <c r="N214" i="1" s="1"/>
  <c r="F214" i="1"/>
  <c r="C214" i="1"/>
  <c r="B214" i="1"/>
  <c r="AL213" i="1"/>
  <c r="O213" i="1" s="1"/>
  <c r="M213" i="1"/>
  <c r="G213" i="1"/>
  <c r="F213" i="1"/>
  <c r="L213" i="1" s="1"/>
  <c r="N213" i="1" s="1"/>
  <c r="P213" i="1" s="1"/>
  <c r="C213" i="1"/>
  <c r="B213" i="1"/>
  <c r="AL212" i="1"/>
  <c r="O212" i="1"/>
  <c r="M212" i="1"/>
  <c r="G212" i="1"/>
  <c r="L212" i="1" s="1"/>
  <c r="N212" i="1" s="1"/>
  <c r="F212" i="1"/>
  <c r="C212" i="1"/>
  <c r="B212" i="1"/>
  <c r="AL211" i="1"/>
  <c r="O211" i="1" s="1"/>
  <c r="M211" i="1"/>
  <c r="G211" i="1"/>
  <c r="F211" i="1"/>
  <c r="C211" i="1"/>
  <c r="B211" i="1"/>
  <c r="AL210" i="1"/>
  <c r="O210" i="1" s="1"/>
  <c r="M210" i="1"/>
  <c r="G210" i="1"/>
  <c r="L210" i="1" s="1"/>
  <c r="N210" i="1" s="1"/>
  <c r="F210" i="1"/>
  <c r="C210" i="1"/>
  <c r="B210" i="1"/>
  <c r="AL209" i="1"/>
  <c r="O209" i="1" s="1"/>
  <c r="M209" i="1"/>
  <c r="G209" i="1"/>
  <c r="F209" i="1"/>
  <c r="C209" i="1"/>
  <c r="B209" i="1"/>
  <c r="AL208" i="1"/>
  <c r="O208" i="1" s="1"/>
  <c r="M208" i="1"/>
  <c r="G208" i="1"/>
  <c r="L208" i="1" s="1"/>
  <c r="N208" i="1" s="1"/>
  <c r="F208" i="1"/>
  <c r="C208" i="1"/>
  <c r="B208" i="1"/>
  <c r="AL207" i="1"/>
  <c r="O207" i="1" s="1"/>
  <c r="M207" i="1"/>
  <c r="G207" i="1"/>
  <c r="F207" i="1"/>
  <c r="C207" i="1"/>
  <c r="B207" i="1"/>
  <c r="AL206" i="1"/>
  <c r="O206" i="1" s="1"/>
  <c r="M206" i="1"/>
  <c r="G206" i="1"/>
  <c r="L206" i="1" s="1"/>
  <c r="N206" i="1" s="1"/>
  <c r="F206" i="1"/>
  <c r="C206" i="1"/>
  <c r="B206" i="1"/>
  <c r="AL205" i="1"/>
  <c r="O205" i="1" s="1"/>
  <c r="M205" i="1"/>
  <c r="G205" i="1"/>
  <c r="F205" i="1"/>
  <c r="L205" i="1" s="1"/>
  <c r="N205" i="1" s="1"/>
  <c r="P205" i="1" s="1"/>
  <c r="Q205" i="1" s="1"/>
  <c r="C205" i="1"/>
  <c r="B205" i="1"/>
  <c r="AL204" i="1"/>
  <c r="O204" i="1"/>
  <c r="M204" i="1"/>
  <c r="G204" i="1"/>
  <c r="L204" i="1" s="1"/>
  <c r="N204" i="1" s="1"/>
  <c r="F204" i="1"/>
  <c r="C204" i="1"/>
  <c r="B204" i="1"/>
  <c r="AL203" i="1"/>
  <c r="O203" i="1" s="1"/>
  <c r="M203" i="1"/>
  <c r="G203" i="1"/>
  <c r="F203" i="1"/>
  <c r="C203" i="1"/>
  <c r="B203" i="1"/>
  <c r="AL202" i="1"/>
  <c r="O202" i="1" s="1"/>
  <c r="M202" i="1"/>
  <c r="G202" i="1"/>
  <c r="L202" i="1" s="1"/>
  <c r="N202" i="1" s="1"/>
  <c r="F202" i="1"/>
  <c r="C202" i="1"/>
  <c r="B202" i="1"/>
  <c r="AL201" i="1"/>
  <c r="O201" i="1" s="1"/>
  <c r="M201" i="1"/>
  <c r="G201" i="1"/>
  <c r="F201" i="1"/>
  <c r="C201" i="1"/>
  <c r="B201" i="1"/>
  <c r="AL200" i="1"/>
  <c r="O200" i="1" s="1"/>
  <c r="M200" i="1"/>
  <c r="G200" i="1"/>
  <c r="L200" i="1" s="1"/>
  <c r="N200" i="1" s="1"/>
  <c r="F200" i="1"/>
  <c r="C200" i="1"/>
  <c r="B200" i="1"/>
  <c r="AL199" i="1"/>
  <c r="O199" i="1" s="1"/>
  <c r="M199" i="1"/>
  <c r="G199" i="1"/>
  <c r="F199" i="1"/>
  <c r="C199" i="1"/>
  <c r="B199" i="1"/>
  <c r="AL198" i="1"/>
  <c r="O198" i="1" s="1"/>
  <c r="M198" i="1"/>
  <c r="G198" i="1"/>
  <c r="L198" i="1" s="1"/>
  <c r="N198" i="1" s="1"/>
  <c r="F198" i="1"/>
  <c r="C198" i="1"/>
  <c r="B198" i="1"/>
  <c r="AL197" i="1"/>
  <c r="O197" i="1" s="1"/>
  <c r="M197" i="1"/>
  <c r="G197" i="1"/>
  <c r="F197" i="1"/>
  <c r="L197" i="1" s="1"/>
  <c r="N197" i="1" s="1"/>
  <c r="P197" i="1" s="1"/>
  <c r="Q197" i="1" s="1"/>
  <c r="C197" i="1"/>
  <c r="B197" i="1"/>
  <c r="AL196" i="1"/>
  <c r="O196" i="1"/>
  <c r="M196" i="1"/>
  <c r="G196" i="1"/>
  <c r="L196" i="1" s="1"/>
  <c r="N196" i="1" s="1"/>
  <c r="F196" i="1"/>
  <c r="C196" i="1"/>
  <c r="B196" i="1"/>
  <c r="AL195" i="1"/>
  <c r="O195" i="1" s="1"/>
  <c r="M195" i="1"/>
  <c r="G195" i="1"/>
  <c r="F195" i="1"/>
  <c r="C195" i="1"/>
  <c r="B195" i="1"/>
  <c r="AL194" i="1"/>
  <c r="O194" i="1" s="1"/>
  <c r="M194" i="1"/>
  <c r="G194" i="1"/>
  <c r="L194" i="1" s="1"/>
  <c r="N194" i="1" s="1"/>
  <c r="F194" i="1"/>
  <c r="C194" i="1"/>
  <c r="B194" i="1"/>
  <c r="AL193" i="1"/>
  <c r="O193" i="1" s="1"/>
  <c r="M193" i="1"/>
  <c r="G193" i="1"/>
  <c r="F193" i="1"/>
  <c r="C193" i="1"/>
  <c r="B193" i="1"/>
  <c r="AL192" i="1"/>
  <c r="O192" i="1" s="1"/>
  <c r="M192" i="1"/>
  <c r="G192" i="1"/>
  <c r="L192" i="1" s="1"/>
  <c r="N192" i="1" s="1"/>
  <c r="F192" i="1"/>
  <c r="C192" i="1"/>
  <c r="B192" i="1"/>
  <c r="AL191" i="1"/>
  <c r="O191" i="1" s="1"/>
  <c r="M191" i="1"/>
  <c r="G191" i="1"/>
  <c r="F191" i="1"/>
  <c r="C191" i="1"/>
  <c r="B191" i="1"/>
  <c r="AL190" i="1"/>
  <c r="O190" i="1" s="1"/>
  <c r="M190" i="1"/>
  <c r="G190" i="1"/>
  <c r="L190" i="1" s="1"/>
  <c r="N190" i="1" s="1"/>
  <c r="F190" i="1"/>
  <c r="C190" i="1"/>
  <c r="B190" i="1"/>
  <c r="AL189" i="1"/>
  <c r="O189" i="1" s="1"/>
  <c r="M189" i="1"/>
  <c r="G189" i="1"/>
  <c r="F189" i="1"/>
  <c r="L189" i="1" s="1"/>
  <c r="N189" i="1" s="1"/>
  <c r="P189" i="1" s="1"/>
  <c r="Q189" i="1" s="1"/>
  <c r="C189" i="1"/>
  <c r="B189" i="1"/>
  <c r="AL188" i="1"/>
  <c r="O188" i="1"/>
  <c r="M188" i="1"/>
  <c r="G188" i="1"/>
  <c r="L188" i="1" s="1"/>
  <c r="N188" i="1" s="1"/>
  <c r="F188" i="1"/>
  <c r="C188" i="1"/>
  <c r="B188" i="1"/>
  <c r="AL187" i="1"/>
  <c r="O187" i="1" s="1"/>
  <c r="M187" i="1"/>
  <c r="G187" i="1"/>
  <c r="F187" i="1"/>
  <c r="C187" i="1"/>
  <c r="B187" i="1"/>
  <c r="AL186" i="1"/>
  <c r="O186" i="1" s="1"/>
  <c r="M186" i="1"/>
  <c r="G186" i="1"/>
  <c r="L186" i="1" s="1"/>
  <c r="N186" i="1" s="1"/>
  <c r="F186" i="1"/>
  <c r="C186" i="1"/>
  <c r="B186" i="1"/>
  <c r="AL185" i="1"/>
  <c r="O185" i="1" s="1"/>
  <c r="M185" i="1"/>
  <c r="G185" i="1"/>
  <c r="F185" i="1"/>
  <c r="C185" i="1"/>
  <c r="B185" i="1"/>
  <c r="AL184" i="1"/>
  <c r="O184" i="1" s="1"/>
  <c r="M184" i="1"/>
  <c r="G184" i="1"/>
  <c r="L184" i="1" s="1"/>
  <c r="N184" i="1" s="1"/>
  <c r="F184" i="1"/>
  <c r="C184" i="1"/>
  <c r="B184" i="1"/>
  <c r="AL183" i="1"/>
  <c r="O183" i="1" s="1"/>
  <c r="M183" i="1"/>
  <c r="G183" i="1"/>
  <c r="F183" i="1"/>
  <c r="C183" i="1"/>
  <c r="B183" i="1"/>
  <c r="AL182" i="1"/>
  <c r="O182" i="1" s="1"/>
  <c r="M182" i="1"/>
  <c r="G182" i="1"/>
  <c r="L182" i="1" s="1"/>
  <c r="N182" i="1" s="1"/>
  <c r="F182" i="1"/>
  <c r="C182" i="1"/>
  <c r="B182" i="1"/>
  <c r="AL181" i="1"/>
  <c r="O181" i="1" s="1"/>
  <c r="M181" i="1"/>
  <c r="G181" i="1"/>
  <c r="F181" i="1"/>
  <c r="L181" i="1" s="1"/>
  <c r="N181" i="1" s="1"/>
  <c r="C181" i="1"/>
  <c r="B181" i="1"/>
  <c r="AL180" i="1"/>
  <c r="O180" i="1"/>
  <c r="M180" i="1"/>
  <c r="G180" i="1"/>
  <c r="L180" i="1" s="1"/>
  <c r="N180" i="1" s="1"/>
  <c r="F180" i="1"/>
  <c r="C180" i="1"/>
  <c r="B180" i="1"/>
  <c r="AL179" i="1"/>
  <c r="O179" i="1" s="1"/>
  <c r="M179" i="1"/>
  <c r="G179" i="1"/>
  <c r="F179" i="1"/>
  <c r="C179" i="1"/>
  <c r="B179" i="1"/>
  <c r="AL178" i="1"/>
  <c r="O178" i="1" s="1"/>
  <c r="M178" i="1"/>
  <c r="G178" i="1"/>
  <c r="L178" i="1" s="1"/>
  <c r="N178" i="1" s="1"/>
  <c r="F178" i="1"/>
  <c r="C178" i="1"/>
  <c r="B178" i="1"/>
  <c r="AL177" i="1"/>
  <c r="O177" i="1" s="1"/>
  <c r="M177" i="1"/>
  <c r="G177" i="1"/>
  <c r="F177" i="1"/>
  <c r="C177" i="1"/>
  <c r="B177" i="1"/>
  <c r="AL176" i="1"/>
  <c r="O176" i="1" s="1"/>
  <c r="M176" i="1"/>
  <c r="G176" i="1"/>
  <c r="L176" i="1" s="1"/>
  <c r="N176" i="1" s="1"/>
  <c r="F176" i="1"/>
  <c r="C176" i="1"/>
  <c r="B176" i="1"/>
  <c r="AL175" i="1"/>
  <c r="O175" i="1" s="1"/>
  <c r="M175" i="1"/>
  <c r="G175" i="1"/>
  <c r="F175" i="1"/>
  <c r="C175" i="1"/>
  <c r="B175" i="1"/>
  <c r="AL174" i="1"/>
  <c r="O174" i="1" s="1"/>
  <c r="M174" i="1"/>
  <c r="G174" i="1"/>
  <c r="L174" i="1" s="1"/>
  <c r="N174" i="1" s="1"/>
  <c r="F174" i="1"/>
  <c r="C174" i="1"/>
  <c r="B174" i="1"/>
  <c r="AL173" i="1"/>
  <c r="O173" i="1" s="1"/>
  <c r="M173" i="1"/>
  <c r="G173" i="1"/>
  <c r="F173" i="1"/>
  <c r="L173" i="1" s="1"/>
  <c r="N173" i="1" s="1"/>
  <c r="C173" i="1"/>
  <c r="B173" i="1"/>
  <c r="AL172" i="1"/>
  <c r="O172" i="1"/>
  <c r="M172" i="1"/>
  <c r="G172" i="1"/>
  <c r="L172" i="1" s="1"/>
  <c r="N172" i="1" s="1"/>
  <c r="F172" i="1"/>
  <c r="C172" i="1"/>
  <c r="B172" i="1"/>
  <c r="AL171" i="1"/>
  <c r="O171" i="1" s="1"/>
  <c r="M171" i="1"/>
  <c r="G171" i="1"/>
  <c r="F171" i="1"/>
  <c r="C171" i="1"/>
  <c r="B171" i="1"/>
  <c r="AL170" i="1"/>
  <c r="O170" i="1" s="1"/>
  <c r="M170" i="1"/>
  <c r="G170" i="1"/>
  <c r="L170" i="1" s="1"/>
  <c r="N170" i="1" s="1"/>
  <c r="F170" i="1"/>
  <c r="C170" i="1"/>
  <c r="B170" i="1"/>
  <c r="AL169" i="1"/>
  <c r="O169" i="1" s="1"/>
  <c r="M169" i="1"/>
  <c r="G169" i="1"/>
  <c r="F169" i="1"/>
  <c r="C169" i="1"/>
  <c r="B169" i="1"/>
  <c r="AL168" i="1"/>
  <c r="O168" i="1" s="1"/>
  <c r="M168" i="1"/>
  <c r="G168" i="1"/>
  <c r="F168" i="1"/>
  <c r="C168" i="1"/>
  <c r="B168" i="1"/>
  <c r="AL167" i="1"/>
  <c r="O167" i="1" s="1"/>
  <c r="M167" i="1"/>
  <c r="G167" i="1"/>
  <c r="L167" i="1" s="1"/>
  <c r="F167" i="1"/>
  <c r="C167" i="1"/>
  <c r="B167" i="1"/>
  <c r="AL166" i="1"/>
  <c r="O166" i="1" s="1"/>
  <c r="M166" i="1"/>
  <c r="G166" i="1"/>
  <c r="F166" i="1"/>
  <c r="C166" i="1"/>
  <c r="B166" i="1"/>
  <c r="AL165" i="1"/>
  <c r="O165" i="1" s="1"/>
  <c r="M165" i="1"/>
  <c r="G165" i="1"/>
  <c r="L165" i="1" s="1"/>
  <c r="F165" i="1"/>
  <c r="C165" i="1"/>
  <c r="B165" i="1"/>
  <c r="AL164" i="1"/>
  <c r="O164" i="1" s="1"/>
  <c r="M164" i="1"/>
  <c r="G164" i="1"/>
  <c r="F164" i="1"/>
  <c r="L164" i="1" s="1"/>
  <c r="N164" i="1" s="1"/>
  <c r="C164" i="1"/>
  <c r="B164" i="1"/>
  <c r="E164" i="1" s="1"/>
  <c r="AL163" i="1"/>
  <c r="O163" i="1"/>
  <c r="M163" i="1"/>
  <c r="G163" i="1"/>
  <c r="L163" i="1" s="1"/>
  <c r="F163" i="1"/>
  <c r="C163" i="1"/>
  <c r="B163" i="1"/>
  <c r="AL162" i="1"/>
  <c r="O162" i="1" s="1"/>
  <c r="M162" i="1"/>
  <c r="G162" i="1"/>
  <c r="F162" i="1"/>
  <c r="C162" i="1"/>
  <c r="B162" i="1"/>
  <c r="AL161" i="1"/>
  <c r="O161" i="1" s="1"/>
  <c r="M161" i="1"/>
  <c r="G161" i="1"/>
  <c r="L161" i="1" s="1"/>
  <c r="F161" i="1"/>
  <c r="C161" i="1"/>
  <c r="B161" i="1"/>
  <c r="AL160" i="1"/>
  <c r="O160" i="1" s="1"/>
  <c r="M160" i="1"/>
  <c r="G160" i="1"/>
  <c r="F160" i="1"/>
  <c r="C160" i="1"/>
  <c r="B160" i="1"/>
  <c r="AL159" i="1"/>
  <c r="O159" i="1" s="1"/>
  <c r="M159" i="1"/>
  <c r="G159" i="1"/>
  <c r="L159" i="1" s="1"/>
  <c r="F159" i="1"/>
  <c r="C159" i="1"/>
  <c r="B159" i="1"/>
  <c r="AL158" i="1"/>
  <c r="O158" i="1" s="1"/>
  <c r="M158" i="1"/>
  <c r="G158" i="1"/>
  <c r="F158" i="1"/>
  <c r="C158" i="1"/>
  <c r="B158" i="1"/>
  <c r="AL157" i="1"/>
  <c r="O157" i="1" s="1"/>
  <c r="M157" i="1"/>
  <c r="G157" i="1"/>
  <c r="L157" i="1" s="1"/>
  <c r="F157" i="1"/>
  <c r="C157" i="1"/>
  <c r="B157" i="1"/>
  <c r="AL156" i="1"/>
  <c r="O156" i="1" s="1"/>
  <c r="M156" i="1"/>
  <c r="G156" i="1"/>
  <c r="F156" i="1"/>
  <c r="L156" i="1" s="1"/>
  <c r="N156" i="1" s="1"/>
  <c r="C156" i="1"/>
  <c r="B156" i="1"/>
  <c r="E156" i="1" s="1"/>
  <c r="AL155" i="1"/>
  <c r="O155" i="1"/>
  <c r="M155" i="1"/>
  <c r="G155" i="1"/>
  <c r="F155" i="1"/>
  <c r="C155" i="1"/>
  <c r="B155" i="1"/>
  <c r="AL154" i="1"/>
  <c r="O154" i="1" s="1"/>
  <c r="M154" i="1"/>
  <c r="G154" i="1"/>
  <c r="F154" i="1"/>
  <c r="C154" i="1"/>
  <c r="B154" i="1"/>
  <c r="AL153" i="1"/>
  <c r="O153" i="1" s="1"/>
  <c r="M153" i="1"/>
  <c r="G153" i="1"/>
  <c r="F153" i="1"/>
  <c r="C153" i="1"/>
  <c r="B153" i="1"/>
  <c r="AL152" i="1"/>
  <c r="O152" i="1" s="1"/>
  <c r="M152" i="1"/>
  <c r="G152" i="1"/>
  <c r="F152" i="1"/>
  <c r="C152" i="1"/>
  <c r="B152" i="1"/>
  <c r="AL151" i="1"/>
  <c r="O151" i="1" s="1"/>
  <c r="M151" i="1"/>
  <c r="G151" i="1"/>
  <c r="F151" i="1"/>
  <c r="C151" i="1"/>
  <c r="B151" i="1"/>
  <c r="AL150" i="1"/>
  <c r="O150" i="1" s="1"/>
  <c r="M150" i="1"/>
  <c r="G150" i="1"/>
  <c r="F150" i="1"/>
  <c r="C150" i="1"/>
  <c r="B150" i="1"/>
  <c r="AL149" i="1"/>
  <c r="O149" i="1" s="1"/>
  <c r="M149" i="1"/>
  <c r="G149" i="1"/>
  <c r="F149" i="1"/>
  <c r="C149" i="1"/>
  <c r="B149" i="1"/>
  <c r="AL148" i="1"/>
  <c r="O148" i="1" s="1"/>
  <c r="M148" i="1"/>
  <c r="G148" i="1"/>
  <c r="F148" i="1"/>
  <c r="C148" i="1"/>
  <c r="B148" i="1"/>
  <c r="E148" i="1" s="1"/>
  <c r="AL147" i="1"/>
  <c r="O147" i="1"/>
  <c r="M147" i="1"/>
  <c r="G147" i="1"/>
  <c r="F147" i="1"/>
  <c r="C147" i="1"/>
  <c r="B147" i="1"/>
  <c r="AL146" i="1"/>
  <c r="O146" i="1" s="1"/>
  <c r="M146" i="1"/>
  <c r="G146" i="1"/>
  <c r="F146" i="1"/>
  <c r="C146" i="1"/>
  <c r="B146" i="1"/>
  <c r="AL145" i="1"/>
  <c r="O145" i="1" s="1"/>
  <c r="M145" i="1"/>
  <c r="G145" i="1"/>
  <c r="F145" i="1"/>
  <c r="C145" i="1"/>
  <c r="B145" i="1"/>
  <c r="AL144" i="1"/>
  <c r="O144" i="1" s="1"/>
  <c r="M144" i="1"/>
  <c r="G144" i="1"/>
  <c r="F144" i="1"/>
  <c r="C144" i="1"/>
  <c r="B144" i="1"/>
  <c r="AL143" i="1"/>
  <c r="O143" i="1" s="1"/>
  <c r="M143" i="1"/>
  <c r="G143" i="1"/>
  <c r="F143" i="1"/>
  <c r="C143" i="1"/>
  <c r="B143" i="1"/>
  <c r="AL142" i="1"/>
  <c r="O142" i="1" s="1"/>
  <c r="M142" i="1"/>
  <c r="G142" i="1"/>
  <c r="F142" i="1"/>
  <c r="C142" i="1"/>
  <c r="B142" i="1"/>
  <c r="AL141" i="1"/>
  <c r="O141" i="1" s="1"/>
  <c r="M141" i="1"/>
  <c r="G141" i="1"/>
  <c r="F141" i="1"/>
  <c r="C141" i="1"/>
  <c r="B141" i="1"/>
  <c r="AL140" i="1"/>
  <c r="O140" i="1" s="1"/>
  <c r="M140" i="1"/>
  <c r="G140" i="1"/>
  <c r="F140" i="1"/>
  <c r="C140" i="1"/>
  <c r="B140" i="1"/>
  <c r="E140" i="1" s="1"/>
  <c r="AL139" i="1"/>
  <c r="O139" i="1"/>
  <c r="M139" i="1"/>
  <c r="G139" i="1"/>
  <c r="F139" i="1"/>
  <c r="C139" i="1"/>
  <c r="B139" i="1"/>
  <c r="AL138" i="1"/>
  <c r="O138" i="1" s="1"/>
  <c r="M138" i="1"/>
  <c r="G138" i="1"/>
  <c r="F138" i="1"/>
  <c r="C138" i="1"/>
  <c r="B138" i="1"/>
  <c r="AL137" i="1"/>
  <c r="O137" i="1" s="1"/>
  <c r="M137" i="1"/>
  <c r="G137" i="1"/>
  <c r="F137" i="1"/>
  <c r="C137" i="1"/>
  <c r="B137" i="1"/>
  <c r="AL136" i="1"/>
  <c r="O136" i="1" s="1"/>
  <c r="M136" i="1"/>
  <c r="G136" i="1"/>
  <c r="F136" i="1"/>
  <c r="C136" i="1"/>
  <c r="B136" i="1"/>
  <c r="AL135" i="1"/>
  <c r="O135" i="1" s="1"/>
  <c r="M135" i="1"/>
  <c r="G135" i="1"/>
  <c r="F135" i="1"/>
  <c r="C135" i="1"/>
  <c r="B135" i="1"/>
  <c r="O134" i="1"/>
  <c r="G134" i="1"/>
  <c r="L134" i="1" s="1"/>
  <c r="N134" i="1" s="1"/>
  <c r="F134" i="1"/>
  <c r="C134" i="1"/>
  <c r="B134" i="1"/>
  <c r="AL133" i="1"/>
  <c r="O133" i="1" s="1"/>
  <c r="M133" i="1"/>
  <c r="G133" i="1"/>
  <c r="F133" i="1"/>
  <c r="C133" i="1"/>
  <c r="B133" i="1"/>
  <c r="AL132" i="1"/>
  <c r="O132" i="1" s="1"/>
  <c r="M132" i="1"/>
  <c r="G132" i="1"/>
  <c r="L132" i="1" s="1"/>
  <c r="F132" i="1"/>
  <c r="C132" i="1"/>
  <c r="B132" i="1"/>
  <c r="AL131" i="1"/>
  <c r="O131" i="1" s="1"/>
  <c r="M131" i="1"/>
  <c r="G131" i="1"/>
  <c r="F131" i="1"/>
  <c r="C131" i="1"/>
  <c r="B131" i="1"/>
  <c r="AL130" i="1"/>
  <c r="O130" i="1" s="1"/>
  <c r="M130" i="1"/>
  <c r="G130" i="1"/>
  <c r="L130" i="1" s="1"/>
  <c r="F130" i="1"/>
  <c r="C130" i="1"/>
  <c r="B130" i="1"/>
  <c r="E130" i="1" s="1"/>
  <c r="AL129" i="1"/>
  <c r="O129" i="1"/>
  <c r="M129" i="1"/>
  <c r="G129" i="1"/>
  <c r="F129" i="1"/>
  <c r="C129" i="1"/>
  <c r="B129" i="1"/>
  <c r="AL128" i="1"/>
  <c r="O128" i="1" s="1"/>
  <c r="M128" i="1"/>
  <c r="G128" i="1"/>
  <c r="L128" i="1" s="1"/>
  <c r="F128" i="1"/>
  <c r="C128" i="1"/>
  <c r="B128" i="1"/>
  <c r="AL127" i="1"/>
  <c r="O127" i="1" s="1"/>
  <c r="M127" i="1"/>
  <c r="G127" i="1"/>
  <c r="F127" i="1"/>
  <c r="C127" i="1"/>
  <c r="B127" i="1"/>
  <c r="AL126" i="1"/>
  <c r="O126" i="1" s="1"/>
  <c r="M126" i="1"/>
  <c r="G126" i="1"/>
  <c r="L126" i="1" s="1"/>
  <c r="F126" i="1"/>
  <c r="C126" i="1"/>
  <c r="B126" i="1"/>
  <c r="AL125" i="1"/>
  <c r="O125" i="1" s="1"/>
  <c r="M125" i="1"/>
  <c r="G125" i="1"/>
  <c r="F125" i="1"/>
  <c r="C125" i="1"/>
  <c r="B125" i="1"/>
  <c r="AL124" i="1"/>
  <c r="O124" i="1" s="1"/>
  <c r="M124" i="1"/>
  <c r="G124" i="1"/>
  <c r="L124" i="1" s="1"/>
  <c r="F124" i="1"/>
  <c r="C124" i="1"/>
  <c r="B124" i="1"/>
  <c r="AL123" i="1"/>
  <c r="O123" i="1" s="1"/>
  <c r="M123" i="1"/>
  <c r="G123" i="1"/>
  <c r="F123" i="1"/>
  <c r="C123" i="1"/>
  <c r="B123" i="1"/>
  <c r="AL122" i="1"/>
  <c r="O122" i="1" s="1"/>
  <c r="M122" i="1"/>
  <c r="G122" i="1"/>
  <c r="L122" i="1" s="1"/>
  <c r="F122" i="1"/>
  <c r="C122" i="1"/>
  <c r="B122" i="1"/>
  <c r="E122" i="1" s="1"/>
  <c r="AL121" i="1"/>
  <c r="O121" i="1"/>
  <c r="M121" i="1"/>
  <c r="G121" i="1"/>
  <c r="F121" i="1"/>
  <c r="C121" i="1"/>
  <c r="B121" i="1"/>
  <c r="AL120" i="1"/>
  <c r="O120" i="1" s="1"/>
  <c r="M120" i="1"/>
  <c r="G120" i="1"/>
  <c r="L120" i="1" s="1"/>
  <c r="F120" i="1"/>
  <c r="C120" i="1"/>
  <c r="B120" i="1"/>
  <c r="AL119" i="1"/>
  <c r="O119" i="1" s="1"/>
  <c r="M119" i="1"/>
  <c r="G119" i="1"/>
  <c r="F119" i="1"/>
  <c r="C119" i="1"/>
  <c r="B119" i="1"/>
  <c r="AL118" i="1"/>
  <c r="O118" i="1" s="1"/>
  <c r="M118" i="1"/>
  <c r="G118" i="1"/>
  <c r="L118" i="1" s="1"/>
  <c r="F118" i="1"/>
  <c r="C118" i="1"/>
  <c r="B118" i="1"/>
  <c r="AL117" i="1"/>
  <c r="O117" i="1" s="1"/>
  <c r="M117" i="1"/>
  <c r="G117" i="1"/>
  <c r="F117" i="1"/>
  <c r="C117" i="1"/>
  <c r="B117" i="1"/>
  <c r="AL116" i="1"/>
  <c r="O116" i="1" s="1"/>
  <c r="M116" i="1"/>
  <c r="G116" i="1"/>
  <c r="L116" i="1" s="1"/>
  <c r="F116" i="1"/>
  <c r="C116" i="1"/>
  <c r="B116" i="1"/>
  <c r="AL115" i="1"/>
  <c r="O115" i="1" s="1"/>
  <c r="M115" i="1"/>
  <c r="G115" i="1"/>
  <c r="F115" i="1"/>
  <c r="C115" i="1"/>
  <c r="B115" i="1"/>
  <c r="AL114" i="1"/>
  <c r="O114" i="1" s="1"/>
  <c r="M114" i="1"/>
  <c r="G114" i="1"/>
  <c r="L114" i="1" s="1"/>
  <c r="F114" i="1"/>
  <c r="C114" i="1"/>
  <c r="B114" i="1"/>
  <c r="E114" i="1" s="1"/>
  <c r="AL113" i="1"/>
  <c r="O113" i="1"/>
  <c r="M113" i="1"/>
  <c r="G113" i="1"/>
  <c r="F113" i="1"/>
  <c r="C113" i="1"/>
  <c r="B113" i="1"/>
  <c r="AL112" i="1"/>
  <c r="O112" i="1" s="1"/>
  <c r="M112" i="1"/>
  <c r="G112" i="1"/>
  <c r="L112" i="1" s="1"/>
  <c r="F112" i="1"/>
  <c r="C112" i="1"/>
  <c r="B112" i="1"/>
  <c r="AL111" i="1"/>
  <c r="O111" i="1" s="1"/>
  <c r="M111" i="1"/>
  <c r="G111" i="1"/>
  <c r="F111" i="1"/>
  <c r="C111" i="1"/>
  <c r="B111" i="1"/>
  <c r="AL110" i="1"/>
  <c r="O110" i="1" s="1"/>
  <c r="M110" i="1"/>
  <c r="G110" i="1"/>
  <c r="L110" i="1" s="1"/>
  <c r="F110" i="1"/>
  <c r="C110" i="1"/>
  <c r="B110" i="1"/>
  <c r="AL109" i="1"/>
  <c r="O109" i="1" s="1"/>
  <c r="M109" i="1"/>
  <c r="G109" i="1"/>
  <c r="F109" i="1"/>
  <c r="C109" i="1"/>
  <c r="B109" i="1"/>
  <c r="AL108" i="1"/>
  <c r="O108" i="1" s="1"/>
  <c r="M108" i="1"/>
  <c r="G108" i="1"/>
  <c r="L108" i="1" s="1"/>
  <c r="F108" i="1"/>
  <c r="C108" i="1"/>
  <c r="B108" i="1"/>
  <c r="AL107" i="1"/>
  <c r="O107" i="1" s="1"/>
  <c r="M107" i="1"/>
  <c r="G107" i="1"/>
  <c r="F107" i="1"/>
  <c r="C107" i="1"/>
  <c r="B107" i="1"/>
  <c r="AL106" i="1"/>
  <c r="O106" i="1" s="1"/>
  <c r="M106" i="1"/>
  <c r="G106" i="1"/>
  <c r="L106" i="1" s="1"/>
  <c r="F106" i="1"/>
  <c r="C106" i="1"/>
  <c r="B106" i="1"/>
  <c r="E106" i="1" s="1"/>
  <c r="AL105" i="1"/>
  <c r="O105" i="1"/>
  <c r="M105" i="1"/>
  <c r="G105" i="1"/>
  <c r="F105" i="1"/>
  <c r="C105" i="1"/>
  <c r="B105" i="1"/>
  <c r="AL104" i="1"/>
  <c r="O104" i="1" s="1"/>
  <c r="M104" i="1"/>
  <c r="G104" i="1"/>
  <c r="L104" i="1" s="1"/>
  <c r="F104" i="1"/>
  <c r="C104" i="1"/>
  <c r="B104" i="1"/>
  <c r="AL103" i="1"/>
  <c r="O103" i="1" s="1"/>
  <c r="M103" i="1"/>
  <c r="G103" i="1"/>
  <c r="F103" i="1"/>
  <c r="C103" i="1"/>
  <c r="B103" i="1"/>
  <c r="AL102" i="1"/>
  <c r="O102" i="1" s="1"/>
  <c r="M102" i="1"/>
  <c r="G102" i="1"/>
  <c r="L102" i="1" s="1"/>
  <c r="F102" i="1"/>
  <c r="C102" i="1"/>
  <c r="B102" i="1"/>
  <c r="AL101" i="1"/>
  <c r="O101" i="1" s="1"/>
  <c r="M101" i="1"/>
  <c r="G101" i="1"/>
  <c r="F101" i="1"/>
  <c r="C101" i="1"/>
  <c r="B101" i="1"/>
  <c r="AL100" i="1"/>
  <c r="O100" i="1" s="1"/>
  <c r="AB100" i="1"/>
  <c r="M100" i="1"/>
  <c r="G100" i="1"/>
  <c r="F100" i="1"/>
  <c r="C100" i="1"/>
  <c r="B100" i="1"/>
  <c r="AL99" i="1"/>
  <c r="O99" i="1" s="1"/>
  <c r="M99" i="1"/>
  <c r="G99" i="1"/>
  <c r="F99" i="1"/>
  <c r="C99" i="1"/>
  <c r="B99" i="1"/>
  <c r="AL98" i="1"/>
  <c r="O98" i="1" s="1"/>
  <c r="M98" i="1"/>
  <c r="G98" i="1"/>
  <c r="F98" i="1"/>
  <c r="C98" i="1"/>
  <c r="B98" i="1"/>
  <c r="AL97" i="1"/>
  <c r="O97" i="1" s="1"/>
  <c r="AC97" i="1"/>
  <c r="M97" i="1"/>
  <c r="G97" i="1"/>
  <c r="F97" i="1"/>
  <c r="C97" i="1"/>
  <c r="B97" i="1"/>
  <c r="AL96" i="1"/>
  <c r="O96" i="1" s="1"/>
  <c r="M96" i="1"/>
  <c r="G96" i="1"/>
  <c r="L96" i="1" s="1"/>
  <c r="F96" i="1"/>
  <c r="C96" i="1"/>
  <c r="B96" i="1"/>
  <c r="AL95" i="1"/>
  <c r="AB95" i="1"/>
  <c r="C95" i="1" s="1"/>
  <c r="O95" i="1"/>
  <c r="M95" i="1"/>
  <c r="G95" i="1"/>
  <c r="L95" i="1" s="1"/>
  <c r="F95" i="1"/>
  <c r="B95" i="1"/>
  <c r="AL94" i="1"/>
  <c r="O94" i="1" s="1"/>
  <c r="M94" i="1"/>
  <c r="G94" i="1"/>
  <c r="F94" i="1"/>
  <c r="C94" i="1"/>
  <c r="B94" i="1"/>
  <c r="AL93" i="1"/>
  <c r="O93" i="1" s="1"/>
  <c r="M93" i="1"/>
  <c r="G93" i="1"/>
  <c r="F93" i="1"/>
  <c r="C93" i="1"/>
  <c r="B93" i="1"/>
  <c r="AL92" i="1"/>
  <c r="AB92" i="1"/>
  <c r="C92" i="1" s="1"/>
  <c r="O92" i="1"/>
  <c r="M92" i="1"/>
  <c r="G92" i="1"/>
  <c r="F92" i="1"/>
  <c r="B92" i="1"/>
  <c r="AL91" i="1"/>
  <c r="O91" i="1" s="1"/>
  <c r="M91" i="1"/>
  <c r="G91" i="1"/>
  <c r="F91" i="1"/>
  <c r="C91" i="1"/>
  <c r="B91" i="1"/>
  <c r="AL90" i="1"/>
  <c r="O90" i="1" s="1"/>
  <c r="M90" i="1"/>
  <c r="G90" i="1"/>
  <c r="F90" i="1"/>
  <c r="C90" i="1"/>
  <c r="B90" i="1"/>
  <c r="AL89" i="1"/>
  <c r="O89" i="1" s="1"/>
  <c r="M89" i="1"/>
  <c r="G89" i="1"/>
  <c r="F89" i="1"/>
  <c r="C89" i="1"/>
  <c r="B89" i="1"/>
  <c r="AL88" i="1"/>
  <c r="O88" i="1" s="1"/>
  <c r="M88" i="1"/>
  <c r="G88" i="1"/>
  <c r="F88" i="1"/>
  <c r="C88" i="1"/>
  <c r="B88" i="1"/>
  <c r="AL87" i="1"/>
  <c r="O87" i="1" s="1"/>
  <c r="M87" i="1"/>
  <c r="G87" i="1"/>
  <c r="F87" i="1"/>
  <c r="C87" i="1"/>
  <c r="B87" i="1"/>
  <c r="AL86" i="1"/>
  <c r="O86" i="1" s="1"/>
  <c r="M86" i="1"/>
  <c r="G86" i="1"/>
  <c r="F86" i="1"/>
  <c r="C86" i="1"/>
  <c r="B86" i="1"/>
  <c r="E86" i="1" s="1"/>
  <c r="AL85" i="1"/>
  <c r="O85" i="1"/>
  <c r="M85" i="1"/>
  <c r="G85" i="1"/>
  <c r="F85" i="1"/>
  <c r="C85" i="1"/>
  <c r="B85" i="1"/>
  <c r="AL84" i="1"/>
  <c r="O84" i="1" s="1"/>
  <c r="M84" i="1"/>
  <c r="G84" i="1"/>
  <c r="F84" i="1"/>
  <c r="C84" i="1"/>
  <c r="B84" i="1"/>
  <c r="AL83" i="1"/>
  <c r="O83" i="1" s="1"/>
  <c r="M83" i="1"/>
  <c r="G83" i="1"/>
  <c r="F83" i="1"/>
  <c r="C83" i="1"/>
  <c r="B83" i="1"/>
  <c r="AL82" i="1"/>
  <c r="O82" i="1" s="1"/>
  <c r="M82" i="1"/>
  <c r="G82" i="1"/>
  <c r="F82" i="1"/>
  <c r="C82" i="1"/>
  <c r="B82" i="1"/>
  <c r="AL81" i="1"/>
  <c r="O81" i="1" s="1"/>
  <c r="M81" i="1"/>
  <c r="G81" i="1"/>
  <c r="F81" i="1"/>
  <c r="C81" i="1"/>
  <c r="B81" i="1"/>
  <c r="AL80" i="1"/>
  <c r="O80" i="1" s="1"/>
  <c r="M80" i="1"/>
  <c r="G80" i="1"/>
  <c r="F80" i="1"/>
  <c r="C80" i="1"/>
  <c r="B80" i="1"/>
  <c r="AL79" i="1"/>
  <c r="O79" i="1" s="1"/>
  <c r="M79" i="1"/>
  <c r="G79" i="1"/>
  <c r="F79" i="1"/>
  <c r="C79" i="1"/>
  <c r="B79" i="1"/>
  <c r="AL78" i="1"/>
  <c r="O78" i="1" s="1"/>
  <c r="M78" i="1"/>
  <c r="G78" i="1"/>
  <c r="F78" i="1"/>
  <c r="C78" i="1"/>
  <c r="B78" i="1"/>
  <c r="E78" i="1" s="1"/>
  <c r="AL77" i="1"/>
  <c r="O77" i="1"/>
  <c r="M77" i="1"/>
  <c r="G77" i="1"/>
  <c r="F77" i="1"/>
  <c r="C77" i="1"/>
  <c r="B77" i="1"/>
  <c r="AL76" i="1"/>
  <c r="O76" i="1" s="1"/>
  <c r="M76" i="1"/>
  <c r="G76" i="1"/>
  <c r="F76" i="1"/>
  <c r="C76" i="1"/>
  <c r="B76" i="1"/>
  <c r="AL75" i="1"/>
  <c r="O75" i="1" s="1"/>
  <c r="M75" i="1"/>
  <c r="G75" i="1"/>
  <c r="F75" i="1"/>
  <c r="C75" i="1"/>
  <c r="B75" i="1"/>
  <c r="AL74" i="1"/>
  <c r="O74" i="1" s="1"/>
  <c r="M74" i="1"/>
  <c r="G74" i="1"/>
  <c r="F74" i="1"/>
  <c r="C74" i="1"/>
  <c r="B74" i="1"/>
  <c r="AL73" i="1"/>
  <c r="O73" i="1" s="1"/>
  <c r="M73" i="1"/>
  <c r="G73" i="1"/>
  <c r="F73" i="1"/>
  <c r="C73" i="1"/>
  <c r="B73" i="1"/>
  <c r="AL72" i="1"/>
  <c r="O72" i="1" s="1"/>
  <c r="AB72" i="1"/>
  <c r="AA72" i="1"/>
  <c r="C72" i="1" s="1"/>
  <c r="M72" i="1"/>
  <c r="G72" i="1"/>
  <c r="F72" i="1"/>
  <c r="B72" i="1"/>
  <c r="AL71" i="1"/>
  <c r="O71" i="1" s="1"/>
  <c r="M71" i="1"/>
  <c r="G71" i="1"/>
  <c r="F71" i="1"/>
  <c r="C71" i="1"/>
  <c r="B71" i="1"/>
  <c r="AL70" i="1"/>
  <c r="O70" i="1" s="1"/>
  <c r="M70" i="1"/>
  <c r="G70" i="1"/>
  <c r="L70" i="1" s="1"/>
  <c r="N70" i="1" s="1"/>
  <c r="F70" i="1"/>
  <c r="C70" i="1"/>
  <c r="B70" i="1"/>
  <c r="AL69" i="1"/>
  <c r="O69" i="1" s="1"/>
  <c r="M69" i="1"/>
  <c r="G69" i="1"/>
  <c r="F69" i="1"/>
  <c r="C69" i="1"/>
  <c r="B69" i="1"/>
  <c r="AL68" i="1"/>
  <c r="O68" i="1" s="1"/>
  <c r="AB68" i="1"/>
  <c r="M68" i="1"/>
  <c r="G68" i="1"/>
  <c r="F68" i="1"/>
  <c r="C68" i="1"/>
  <c r="B68" i="1"/>
  <c r="AL67" i="1"/>
  <c r="O67" i="1" s="1"/>
  <c r="AB67" i="1"/>
  <c r="M67" i="1"/>
  <c r="G67" i="1"/>
  <c r="F67" i="1"/>
  <c r="C67" i="1"/>
  <c r="B67" i="1"/>
  <c r="AL66" i="1"/>
  <c r="O66" i="1" s="1"/>
  <c r="M66" i="1"/>
  <c r="G66" i="1"/>
  <c r="L66" i="1" s="1"/>
  <c r="N66" i="1" s="1"/>
  <c r="F66" i="1"/>
  <c r="C66" i="1"/>
  <c r="B66" i="1"/>
  <c r="AL65" i="1"/>
  <c r="O65" i="1" s="1"/>
  <c r="M65" i="1"/>
  <c r="G65" i="1"/>
  <c r="F65" i="1"/>
  <c r="L65" i="1" s="1"/>
  <c r="N65" i="1" s="1"/>
  <c r="P65" i="1" s="1"/>
  <c r="C65" i="1"/>
  <c r="B65" i="1"/>
  <c r="AL64" i="1"/>
  <c r="O64" i="1"/>
  <c r="M64" i="1"/>
  <c r="G64" i="1"/>
  <c r="L64" i="1" s="1"/>
  <c r="N64" i="1" s="1"/>
  <c r="F64" i="1"/>
  <c r="C64" i="1"/>
  <c r="B64" i="1"/>
  <c r="AL63" i="1"/>
  <c r="O63" i="1" s="1"/>
  <c r="M63" i="1"/>
  <c r="G63" i="1"/>
  <c r="F63" i="1"/>
  <c r="C63" i="1"/>
  <c r="B63" i="1"/>
  <c r="AL62" i="1"/>
  <c r="O62" i="1" s="1"/>
  <c r="M62" i="1"/>
  <c r="G62" i="1"/>
  <c r="L62" i="1" s="1"/>
  <c r="N62" i="1" s="1"/>
  <c r="F62" i="1"/>
  <c r="C62" i="1"/>
  <c r="B62" i="1"/>
  <c r="AL61" i="1"/>
  <c r="O61" i="1" s="1"/>
  <c r="M61" i="1"/>
  <c r="G61" i="1"/>
  <c r="F61" i="1"/>
  <c r="C61" i="1"/>
  <c r="B61" i="1"/>
  <c r="AL60" i="1"/>
  <c r="O60" i="1" s="1"/>
  <c r="M60" i="1"/>
  <c r="G60" i="1"/>
  <c r="L60" i="1" s="1"/>
  <c r="N60" i="1" s="1"/>
  <c r="F60" i="1"/>
  <c r="C60" i="1"/>
  <c r="B60" i="1"/>
  <c r="AL59" i="1"/>
  <c r="O59" i="1" s="1"/>
  <c r="M59" i="1"/>
  <c r="G59" i="1"/>
  <c r="F59" i="1"/>
  <c r="C59" i="1"/>
  <c r="B59" i="1"/>
  <c r="AL58" i="1"/>
  <c r="O58" i="1" s="1"/>
  <c r="M58" i="1"/>
  <c r="G58" i="1"/>
  <c r="L58" i="1" s="1"/>
  <c r="N58" i="1" s="1"/>
  <c r="F58" i="1"/>
  <c r="C58" i="1"/>
  <c r="B58" i="1"/>
  <c r="AL57" i="1"/>
  <c r="O57" i="1" s="1"/>
  <c r="M57" i="1"/>
  <c r="G57" i="1"/>
  <c r="F57" i="1"/>
  <c r="L57" i="1" s="1"/>
  <c r="N57" i="1" s="1"/>
  <c r="C57" i="1"/>
  <c r="B57" i="1"/>
  <c r="AL56" i="1"/>
  <c r="O56" i="1"/>
  <c r="M56" i="1"/>
  <c r="G56" i="1"/>
  <c r="L56" i="1" s="1"/>
  <c r="N56" i="1" s="1"/>
  <c r="F56" i="1"/>
  <c r="C56" i="1"/>
  <c r="B56" i="1"/>
  <c r="AL55" i="1"/>
  <c r="O55" i="1" s="1"/>
  <c r="M55" i="1"/>
  <c r="G55" i="1"/>
  <c r="F55" i="1"/>
  <c r="C55" i="1"/>
  <c r="B55" i="1"/>
  <c r="AL54" i="1"/>
  <c r="O54" i="1" s="1"/>
  <c r="M54" i="1"/>
  <c r="G54" i="1"/>
  <c r="L54" i="1" s="1"/>
  <c r="N54" i="1" s="1"/>
  <c r="F54" i="1"/>
  <c r="C54" i="1"/>
  <c r="B54" i="1"/>
  <c r="AL53" i="1"/>
  <c r="O53" i="1" s="1"/>
  <c r="M53" i="1"/>
  <c r="G53" i="1"/>
  <c r="F53" i="1"/>
  <c r="C53" i="1"/>
  <c r="B53" i="1"/>
  <c r="AL52" i="1"/>
  <c r="O52" i="1" s="1"/>
  <c r="M52" i="1"/>
  <c r="G52" i="1"/>
  <c r="L52" i="1" s="1"/>
  <c r="N52" i="1" s="1"/>
  <c r="F52" i="1"/>
  <c r="C52" i="1"/>
  <c r="B52" i="1"/>
  <c r="AL51" i="1"/>
  <c r="O51" i="1" s="1"/>
  <c r="M51" i="1"/>
  <c r="G51" i="1"/>
  <c r="F51" i="1"/>
  <c r="C51" i="1"/>
  <c r="B51" i="1"/>
  <c r="AL50" i="1"/>
  <c r="O50" i="1" s="1"/>
  <c r="M50" i="1"/>
  <c r="G50" i="1"/>
  <c r="L50" i="1" s="1"/>
  <c r="N50" i="1" s="1"/>
  <c r="F50" i="1"/>
  <c r="C50" i="1"/>
  <c r="B50" i="1"/>
  <c r="AL49" i="1"/>
  <c r="O49" i="1" s="1"/>
  <c r="M49" i="1"/>
  <c r="G49" i="1"/>
  <c r="F49" i="1"/>
  <c r="L49" i="1" s="1"/>
  <c r="N49" i="1" s="1"/>
  <c r="C49" i="1"/>
  <c r="B49" i="1"/>
  <c r="AL48" i="1"/>
  <c r="O48" i="1"/>
  <c r="M48" i="1"/>
  <c r="G48" i="1"/>
  <c r="L48" i="1" s="1"/>
  <c r="N48" i="1" s="1"/>
  <c r="F48" i="1"/>
  <c r="C48" i="1"/>
  <c r="B48" i="1"/>
  <c r="AL47" i="1"/>
  <c r="O47" i="1" s="1"/>
  <c r="M47" i="1"/>
  <c r="G47" i="1"/>
  <c r="F47" i="1"/>
  <c r="C47" i="1"/>
  <c r="B47" i="1"/>
  <c r="AL46" i="1"/>
  <c r="O46" i="1" s="1"/>
  <c r="M46" i="1"/>
  <c r="G46" i="1"/>
  <c r="L46" i="1" s="1"/>
  <c r="N46" i="1" s="1"/>
  <c r="F46" i="1"/>
  <c r="C46" i="1"/>
  <c r="B46" i="1"/>
  <c r="AL45" i="1"/>
  <c r="O45" i="1" s="1"/>
  <c r="M45" i="1"/>
  <c r="G45" i="1"/>
  <c r="F45" i="1"/>
  <c r="C45" i="1"/>
  <c r="B45" i="1"/>
  <c r="AL44" i="1"/>
  <c r="O44" i="1" s="1"/>
  <c r="M44" i="1"/>
  <c r="G44" i="1"/>
  <c r="L44" i="1" s="1"/>
  <c r="N44" i="1" s="1"/>
  <c r="F44" i="1"/>
  <c r="C44" i="1"/>
  <c r="B44" i="1"/>
  <c r="AL43" i="1"/>
  <c r="O43" i="1" s="1"/>
  <c r="M43" i="1"/>
  <c r="G43" i="1"/>
  <c r="F43" i="1"/>
  <c r="C43" i="1"/>
  <c r="B43" i="1"/>
  <c r="AL42" i="1"/>
  <c r="O42" i="1" s="1"/>
  <c r="M42" i="1"/>
  <c r="G42" i="1"/>
  <c r="L42" i="1" s="1"/>
  <c r="N42" i="1" s="1"/>
  <c r="F42" i="1"/>
  <c r="C42" i="1"/>
  <c r="B42" i="1"/>
  <c r="AL41" i="1"/>
  <c r="O41" i="1" s="1"/>
  <c r="M41" i="1"/>
  <c r="G41" i="1"/>
  <c r="F41" i="1"/>
  <c r="L41" i="1" s="1"/>
  <c r="N41" i="1" s="1"/>
  <c r="C41" i="1"/>
  <c r="B41" i="1"/>
  <c r="AL40" i="1"/>
  <c r="O40" i="1"/>
  <c r="M40" i="1"/>
  <c r="G40" i="1"/>
  <c r="L40" i="1" s="1"/>
  <c r="N40" i="1" s="1"/>
  <c r="F40" i="1"/>
  <c r="C40" i="1"/>
  <c r="B40" i="1"/>
  <c r="AL39" i="1"/>
  <c r="O39" i="1" s="1"/>
  <c r="M39" i="1"/>
  <c r="G39" i="1"/>
  <c r="F39" i="1"/>
  <c r="C39" i="1"/>
  <c r="B39" i="1"/>
  <c r="AL38" i="1"/>
  <c r="O38" i="1" s="1"/>
  <c r="M38" i="1"/>
  <c r="G38" i="1"/>
  <c r="L38" i="1" s="1"/>
  <c r="N38" i="1" s="1"/>
  <c r="F38" i="1"/>
  <c r="C38" i="1"/>
  <c r="B38" i="1"/>
  <c r="AL37" i="1"/>
  <c r="O37" i="1" s="1"/>
  <c r="M37" i="1"/>
  <c r="G37" i="1"/>
  <c r="F37" i="1"/>
  <c r="C37" i="1"/>
  <c r="B37" i="1"/>
  <c r="AL36" i="1"/>
  <c r="O36" i="1" s="1"/>
  <c r="M36" i="1"/>
  <c r="G36" i="1"/>
  <c r="L36" i="1" s="1"/>
  <c r="N36" i="1" s="1"/>
  <c r="F36" i="1"/>
  <c r="C36" i="1"/>
  <c r="B36" i="1"/>
  <c r="AL35" i="1"/>
  <c r="O35" i="1" s="1"/>
  <c r="M35" i="1"/>
  <c r="G35" i="1"/>
  <c r="F35" i="1"/>
  <c r="C35" i="1"/>
  <c r="B35" i="1"/>
  <c r="AL34" i="1"/>
  <c r="O34" i="1" s="1"/>
  <c r="M34" i="1"/>
  <c r="G34" i="1"/>
  <c r="L34" i="1" s="1"/>
  <c r="N34" i="1" s="1"/>
  <c r="F34" i="1"/>
  <c r="C34" i="1"/>
  <c r="B34" i="1"/>
  <c r="AL33" i="1"/>
  <c r="O33" i="1" s="1"/>
  <c r="M33" i="1"/>
  <c r="G33" i="1"/>
  <c r="F33" i="1"/>
  <c r="L33" i="1" s="1"/>
  <c r="N33" i="1" s="1"/>
  <c r="C33" i="1"/>
  <c r="B33" i="1"/>
  <c r="AL32" i="1"/>
  <c r="O32" i="1"/>
  <c r="M32" i="1"/>
  <c r="G32" i="1"/>
  <c r="L32" i="1" s="1"/>
  <c r="N32" i="1" s="1"/>
  <c r="F32" i="1"/>
  <c r="C32" i="1"/>
  <c r="B32" i="1"/>
  <c r="AL31" i="1"/>
  <c r="AC31" i="1"/>
  <c r="C31" i="1" s="1"/>
  <c r="O31" i="1"/>
  <c r="M31" i="1"/>
  <c r="G31" i="1"/>
  <c r="L31" i="1" s="1"/>
  <c r="N31" i="1" s="1"/>
  <c r="F31" i="1"/>
  <c r="E31" i="1"/>
  <c r="B31" i="1"/>
  <c r="AL30" i="1"/>
  <c r="O30" i="1" s="1"/>
  <c r="M30" i="1"/>
  <c r="G30" i="1"/>
  <c r="F30" i="1"/>
  <c r="C30" i="1"/>
  <c r="B30" i="1"/>
  <c r="AL29" i="1"/>
  <c r="O29" i="1" s="1"/>
  <c r="M29" i="1"/>
  <c r="G29" i="1"/>
  <c r="L29" i="1" s="1"/>
  <c r="F29" i="1"/>
  <c r="C29" i="1"/>
  <c r="B29" i="1"/>
  <c r="AL28" i="1"/>
  <c r="O28" i="1" s="1"/>
  <c r="M28" i="1"/>
  <c r="G28" i="1"/>
  <c r="F28" i="1"/>
  <c r="C28" i="1"/>
  <c r="B28" i="1"/>
  <c r="AL27" i="1"/>
  <c r="O27" i="1" s="1"/>
  <c r="M27" i="1"/>
  <c r="G27" i="1"/>
  <c r="L27" i="1" s="1"/>
  <c r="F27" i="1"/>
  <c r="C27" i="1"/>
  <c r="B27" i="1"/>
  <c r="AL26" i="1"/>
  <c r="O26" i="1" s="1"/>
  <c r="M26" i="1"/>
  <c r="G26" i="1"/>
  <c r="F26" i="1"/>
  <c r="C26" i="1"/>
  <c r="B26" i="1"/>
  <c r="AL25" i="1"/>
  <c r="O25" i="1" s="1"/>
  <c r="M25" i="1"/>
  <c r="G25" i="1"/>
  <c r="L25" i="1" s="1"/>
  <c r="F25" i="1"/>
  <c r="C25" i="1"/>
  <c r="B25" i="1"/>
  <c r="AL24" i="1"/>
  <c r="O24" i="1" s="1"/>
  <c r="M24" i="1"/>
  <c r="G24" i="1"/>
  <c r="F24" i="1"/>
  <c r="L24" i="1" s="1"/>
  <c r="N24" i="1" s="1"/>
  <c r="C24" i="1"/>
  <c r="B24" i="1"/>
  <c r="E24" i="1" s="1"/>
  <c r="AL23" i="1"/>
  <c r="O23" i="1"/>
  <c r="M23" i="1"/>
  <c r="G23" i="1"/>
  <c r="L23" i="1" s="1"/>
  <c r="F23" i="1"/>
  <c r="C23" i="1"/>
  <c r="B23" i="1"/>
  <c r="AL22" i="1"/>
  <c r="O22" i="1" s="1"/>
  <c r="M22" i="1"/>
  <c r="G22" i="1"/>
  <c r="F22" i="1"/>
  <c r="C22" i="1"/>
  <c r="B22" i="1"/>
  <c r="AL21" i="1"/>
  <c r="O21" i="1" s="1"/>
  <c r="M21" i="1"/>
  <c r="G21" i="1"/>
  <c r="L21" i="1" s="1"/>
  <c r="F21" i="1"/>
  <c r="C21" i="1"/>
  <c r="B21" i="1"/>
  <c r="AL20" i="1"/>
  <c r="O20" i="1" s="1"/>
  <c r="M20" i="1"/>
  <c r="G20" i="1"/>
  <c r="F20" i="1"/>
  <c r="C20" i="1"/>
  <c r="B20" i="1"/>
  <c r="AL19" i="1"/>
  <c r="O19" i="1" s="1"/>
  <c r="G19" i="1"/>
  <c r="F19" i="1"/>
  <c r="C19" i="1"/>
  <c r="B19" i="1"/>
  <c r="AL18" i="1"/>
  <c r="O18" i="1" s="1"/>
  <c r="M18" i="1"/>
  <c r="G18" i="1"/>
  <c r="L18" i="1" s="1"/>
  <c r="F18" i="1"/>
  <c r="C18" i="1"/>
  <c r="B18" i="1"/>
  <c r="AL17" i="1"/>
  <c r="O17" i="1" s="1"/>
  <c r="M17" i="1"/>
  <c r="G17" i="1"/>
  <c r="F17" i="1"/>
  <c r="C17" i="1"/>
  <c r="B17" i="1"/>
  <c r="AL16" i="1"/>
  <c r="O16" i="1" s="1"/>
  <c r="M16" i="1"/>
  <c r="G16" i="1"/>
  <c r="L16" i="1" s="1"/>
  <c r="F16" i="1"/>
  <c r="C16" i="1"/>
  <c r="B16" i="1"/>
  <c r="AL15" i="1"/>
  <c r="O15" i="1" s="1"/>
  <c r="M15" i="1"/>
  <c r="G15" i="1"/>
  <c r="F15" i="1"/>
  <c r="L15" i="1" s="1"/>
  <c r="N15" i="1" s="1"/>
  <c r="C15" i="1"/>
  <c r="B15" i="1"/>
  <c r="E15" i="1" s="1"/>
  <c r="AL14" i="1"/>
  <c r="O14" i="1"/>
  <c r="M14" i="1"/>
  <c r="G14" i="1"/>
  <c r="L14" i="1" s="1"/>
  <c r="F14" i="1"/>
  <c r="C14" i="1"/>
  <c r="B14" i="1"/>
  <c r="AL13" i="1"/>
  <c r="O13" i="1" s="1"/>
  <c r="M13" i="1"/>
  <c r="G13" i="1"/>
  <c r="F13" i="1"/>
  <c r="C13" i="1"/>
  <c r="B13" i="1"/>
  <c r="AL12" i="1"/>
  <c r="O12" i="1" s="1"/>
  <c r="M12" i="1"/>
  <c r="G12" i="1"/>
  <c r="L12" i="1" s="1"/>
  <c r="F12" i="1"/>
  <c r="C12" i="1"/>
  <c r="B12" i="1"/>
  <c r="AL11" i="1"/>
  <c r="O11" i="1" s="1"/>
  <c r="M11" i="1"/>
  <c r="G11" i="1"/>
  <c r="F11" i="1"/>
  <c r="F7" i="1" s="1"/>
  <c r="C11" i="1"/>
  <c r="B11" i="1"/>
  <c r="AL10" i="1"/>
  <c r="O10" i="1" s="1"/>
  <c r="M10" i="1"/>
  <c r="G10" i="1"/>
  <c r="L10" i="1" s="1"/>
  <c r="F10" i="1"/>
  <c r="C10" i="1"/>
  <c r="B10" i="1"/>
  <c r="AL9" i="1"/>
  <c r="V9" i="1"/>
  <c r="O9" i="1"/>
  <c r="M9" i="1"/>
  <c r="G9" i="1"/>
  <c r="L9" i="1" s="1"/>
  <c r="F9" i="1"/>
  <c r="C9" i="1"/>
  <c r="B9" i="1"/>
  <c r="K7" i="1"/>
  <c r="J7" i="1"/>
  <c r="I7" i="1"/>
  <c r="H7" i="1"/>
  <c r="D7" i="1"/>
  <c r="R5" i="1"/>
  <c r="R4" i="1"/>
  <c r="I4" i="1"/>
  <c r="L2" i="1"/>
  <c r="E280" i="1" l="1"/>
  <c r="L280" i="1"/>
  <c r="N280" i="1" s="1"/>
  <c r="E11" i="1"/>
  <c r="E19" i="1"/>
  <c r="L19" i="1"/>
  <c r="N19" i="1" s="1"/>
  <c r="E20" i="1"/>
  <c r="L20" i="1"/>
  <c r="N20" i="1" s="1"/>
  <c r="E28" i="1"/>
  <c r="L28" i="1"/>
  <c r="N28" i="1" s="1"/>
  <c r="L37" i="1"/>
  <c r="N37" i="1" s="1"/>
  <c r="L45" i="1"/>
  <c r="N45" i="1" s="1"/>
  <c r="L53" i="1"/>
  <c r="N53" i="1" s="1"/>
  <c r="L61" i="1"/>
  <c r="N61" i="1" s="1"/>
  <c r="L71" i="1"/>
  <c r="N71" i="1" s="1"/>
  <c r="P71" i="1" s="1"/>
  <c r="E74" i="1"/>
  <c r="E82" i="1"/>
  <c r="E90" i="1"/>
  <c r="E96" i="1"/>
  <c r="L100" i="1"/>
  <c r="N100" i="1" s="1"/>
  <c r="P100" i="1" s="1"/>
  <c r="E102" i="1"/>
  <c r="E110" i="1"/>
  <c r="E118" i="1"/>
  <c r="E126" i="1"/>
  <c r="E134" i="1"/>
  <c r="E136" i="1"/>
  <c r="E144" i="1"/>
  <c r="E152" i="1"/>
  <c r="E160" i="1"/>
  <c r="L160" i="1"/>
  <c r="N160" i="1" s="1"/>
  <c r="E168" i="1"/>
  <c r="L168" i="1"/>
  <c r="N168" i="1" s="1"/>
  <c r="L169" i="1"/>
  <c r="N169" i="1" s="1"/>
  <c r="L177" i="1"/>
  <c r="N177" i="1" s="1"/>
  <c r="L185" i="1"/>
  <c r="N185" i="1" s="1"/>
  <c r="L193" i="1"/>
  <c r="N193" i="1" s="1"/>
  <c r="P193" i="1" s="1"/>
  <c r="Q193" i="1" s="1"/>
  <c r="L201" i="1"/>
  <c r="N201" i="1" s="1"/>
  <c r="P201" i="1" s="1"/>
  <c r="Q201" i="1" s="1"/>
  <c r="L209" i="1"/>
  <c r="N209" i="1" s="1"/>
  <c r="P209" i="1" s="1"/>
  <c r="L217" i="1"/>
  <c r="N217" i="1" s="1"/>
  <c r="P217" i="1" s="1"/>
  <c r="E230" i="1"/>
  <c r="L231" i="1"/>
  <c r="N231" i="1" s="1"/>
  <c r="E246" i="1"/>
  <c r="L247" i="1"/>
  <c r="N247" i="1" s="1"/>
  <c r="E260" i="1"/>
  <c r="L260" i="1"/>
  <c r="N260" i="1" s="1"/>
  <c r="E268" i="1"/>
  <c r="L268" i="1"/>
  <c r="N268" i="1" s="1"/>
  <c r="E276" i="1"/>
  <c r="L276" i="1"/>
  <c r="N276" i="1" s="1"/>
  <c r="E13" i="1"/>
  <c r="L13" i="1"/>
  <c r="N13" i="1" s="1"/>
  <c r="E17" i="1"/>
  <c r="L17" i="1"/>
  <c r="N17" i="1" s="1"/>
  <c r="E22" i="1"/>
  <c r="L22" i="1"/>
  <c r="N22" i="1" s="1"/>
  <c r="E26" i="1"/>
  <c r="L26" i="1"/>
  <c r="N26" i="1" s="1"/>
  <c r="E30" i="1"/>
  <c r="L30" i="1"/>
  <c r="N30" i="1" s="1"/>
  <c r="L35" i="1"/>
  <c r="N35" i="1" s="1"/>
  <c r="L39" i="1"/>
  <c r="N39" i="1" s="1"/>
  <c r="L43" i="1"/>
  <c r="N43" i="1" s="1"/>
  <c r="L47" i="1"/>
  <c r="N47" i="1" s="1"/>
  <c r="L51" i="1"/>
  <c r="N51" i="1" s="1"/>
  <c r="L55" i="1"/>
  <c r="N55" i="1" s="1"/>
  <c r="L59" i="1"/>
  <c r="N59" i="1" s="1"/>
  <c r="L63" i="1"/>
  <c r="N63" i="1" s="1"/>
  <c r="L67" i="1"/>
  <c r="N67" i="1" s="1"/>
  <c r="P67" i="1" s="1"/>
  <c r="L69" i="1"/>
  <c r="N69" i="1" s="1"/>
  <c r="E76" i="1"/>
  <c r="E80" i="1"/>
  <c r="E84" i="1"/>
  <c r="E88" i="1"/>
  <c r="E92" i="1"/>
  <c r="L94" i="1"/>
  <c r="N94" i="1" s="1"/>
  <c r="L98" i="1"/>
  <c r="N98" i="1" s="1"/>
  <c r="E104" i="1"/>
  <c r="E108" i="1"/>
  <c r="E112" i="1"/>
  <c r="E116" i="1"/>
  <c r="E120" i="1"/>
  <c r="E124" i="1"/>
  <c r="E128" i="1"/>
  <c r="E132" i="1"/>
  <c r="E138" i="1"/>
  <c r="E142" i="1"/>
  <c r="E146" i="1"/>
  <c r="E150" i="1"/>
  <c r="E154" i="1"/>
  <c r="E158" i="1"/>
  <c r="L158" i="1"/>
  <c r="N158" i="1" s="1"/>
  <c r="E162" i="1"/>
  <c r="L162" i="1"/>
  <c r="N162" i="1" s="1"/>
  <c r="E166" i="1"/>
  <c r="L166" i="1"/>
  <c r="N166" i="1" s="1"/>
  <c r="L171" i="1"/>
  <c r="N171" i="1" s="1"/>
  <c r="L175" i="1"/>
  <c r="N175" i="1" s="1"/>
  <c r="L179" i="1"/>
  <c r="N179" i="1" s="1"/>
  <c r="L183" i="1"/>
  <c r="N183" i="1" s="1"/>
  <c r="L187" i="1"/>
  <c r="N187" i="1" s="1"/>
  <c r="L191" i="1"/>
  <c r="N191" i="1" s="1"/>
  <c r="L195" i="1"/>
  <c r="N195" i="1" s="1"/>
  <c r="L199" i="1"/>
  <c r="N199" i="1" s="1"/>
  <c r="L203" i="1"/>
  <c r="N203" i="1" s="1"/>
  <c r="L207" i="1"/>
  <c r="N207" i="1" s="1"/>
  <c r="L211" i="1"/>
  <c r="N211" i="1" s="1"/>
  <c r="L215" i="1"/>
  <c r="N215" i="1" s="1"/>
  <c r="L219" i="1"/>
  <c r="N219" i="1" s="1"/>
  <c r="E226" i="1"/>
  <c r="L227" i="1"/>
  <c r="N227" i="1" s="1"/>
  <c r="E234" i="1"/>
  <c r="L235" i="1"/>
  <c r="N235" i="1" s="1"/>
  <c r="E242" i="1"/>
  <c r="L243" i="1"/>
  <c r="N243" i="1" s="1"/>
  <c r="E250" i="1"/>
  <c r="L251" i="1"/>
  <c r="N251" i="1" s="1"/>
  <c r="E258" i="1"/>
  <c r="L258" i="1"/>
  <c r="N258" i="1" s="1"/>
  <c r="E262" i="1"/>
  <c r="L262" i="1"/>
  <c r="N262" i="1" s="1"/>
  <c r="E266" i="1"/>
  <c r="L266" i="1"/>
  <c r="N266" i="1" s="1"/>
  <c r="E270" i="1"/>
  <c r="L270" i="1"/>
  <c r="N270" i="1" s="1"/>
  <c r="E274" i="1"/>
  <c r="L274" i="1"/>
  <c r="N274" i="1" s="1"/>
  <c r="E278" i="1"/>
  <c r="L278" i="1"/>
  <c r="N278" i="1" s="1"/>
  <c r="E282" i="1"/>
  <c r="L282" i="1"/>
  <c r="N282" i="1" s="1"/>
  <c r="O7" i="1"/>
  <c r="P13" i="1"/>
  <c r="P15" i="1"/>
  <c r="P17" i="1"/>
  <c r="P35" i="1"/>
  <c r="P41" i="1"/>
  <c r="P43" i="1"/>
  <c r="P45" i="1"/>
  <c r="P47" i="1"/>
  <c r="P49" i="1"/>
  <c r="P51" i="1"/>
  <c r="P53" i="1"/>
  <c r="P55" i="1"/>
  <c r="P57" i="1"/>
  <c r="P59" i="1"/>
  <c r="P61" i="1"/>
  <c r="P63" i="1"/>
  <c r="P20" i="1"/>
  <c r="P22" i="1"/>
  <c r="P24" i="1"/>
  <c r="P26" i="1"/>
  <c r="P28" i="1"/>
  <c r="P30" i="1"/>
  <c r="P33" i="1"/>
  <c r="P37" i="1"/>
  <c r="P39" i="1"/>
  <c r="G7" i="1"/>
  <c r="E10" i="1"/>
  <c r="E12" i="1"/>
  <c r="E14" i="1"/>
  <c r="E16" i="1"/>
  <c r="E18" i="1"/>
  <c r="E21" i="1"/>
  <c r="E23" i="1"/>
  <c r="E25" i="1"/>
  <c r="E27" i="1"/>
  <c r="E29" i="1"/>
  <c r="C7" i="1"/>
  <c r="E32" i="1"/>
  <c r="E34" i="1"/>
  <c r="E36" i="1"/>
  <c r="E38" i="1"/>
  <c r="E40" i="1"/>
  <c r="E42" i="1"/>
  <c r="E44" i="1"/>
  <c r="E46" i="1"/>
  <c r="E48" i="1"/>
  <c r="E50" i="1"/>
  <c r="E52" i="1"/>
  <c r="E54" i="1"/>
  <c r="E56" i="1"/>
  <c r="E58" i="1"/>
  <c r="E60" i="1"/>
  <c r="E62" i="1"/>
  <c r="E64" i="1"/>
  <c r="P69" i="1"/>
  <c r="P94" i="1"/>
  <c r="P98" i="1"/>
  <c r="P156" i="1"/>
  <c r="P158" i="1"/>
  <c r="P160" i="1"/>
  <c r="P162" i="1"/>
  <c r="P164" i="1"/>
  <c r="P166" i="1"/>
  <c r="P169" i="1"/>
  <c r="Q169" i="1" s="1"/>
  <c r="P171" i="1"/>
  <c r="Q171" i="1" s="1"/>
  <c r="P173" i="1"/>
  <c r="Q173" i="1" s="1"/>
  <c r="P175" i="1"/>
  <c r="Q175" i="1" s="1"/>
  <c r="P177" i="1"/>
  <c r="Q177" i="1" s="1"/>
  <c r="P179" i="1"/>
  <c r="Q179" i="1" s="1"/>
  <c r="P181" i="1"/>
  <c r="Q181" i="1" s="1"/>
  <c r="P183" i="1"/>
  <c r="Q183" i="1" s="1"/>
  <c r="P185" i="1"/>
  <c r="Q185" i="1" s="1"/>
  <c r="P187" i="1"/>
  <c r="Q187" i="1" s="1"/>
  <c r="P231" i="1"/>
  <c r="Q231" i="1" s="1"/>
  <c r="E66" i="1"/>
  <c r="E68" i="1"/>
  <c r="L68" i="1"/>
  <c r="N68" i="1" s="1"/>
  <c r="E70" i="1"/>
  <c r="E72" i="1"/>
  <c r="E73" i="1"/>
  <c r="L73" i="1"/>
  <c r="N73" i="1" s="1"/>
  <c r="P73" i="1" s="1"/>
  <c r="E75" i="1"/>
  <c r="L75" i="1"/>
  <c r="N75" i="1" s="1"/>
  <c r="P75" i="1" s="1"/>
  <c r="E77" i="1"/>
  <c r="L77" i="1"/>
  <c r="N77" i="1" s="1"/>
  <c r="P77" i="1" s="1"/>
  <c r="E79" i="1"/>
  <c r="L79" i="1"/>
  <c r="N79" i="1" s="1"/>
  <c r="P79" i="1" s="1"/>
  <c r="E81" i="1"/>
  <c r="L81" i="1"/>
  <c r="N81" i="1" s="1"/>
  <c r="P81" i="1" s="1"/>
  <c r="E83" i="1"/>
  <c r="L83" i="1"/>
  <c r="N83" i="1" s="1"/>
  <c r="P83" i="1" s="1"/>
  <c r="E85" i="1"/>
  <c r="L85" i="1"/>
  <c r="N85" i="1" s="1"/>
  <c r="P85" i="1" s="1"/>
  <c r="E87" i="1"/>
  <c r="L87" i="1"/>
  <c r="N87" i="1" s="1"/>
  <c r="P87" i="1" s="1"/>
  <c r="E89" i="1"/>
  <c r="L89" i="1"/>
  <c r="N89" i="1" s="1"/>
  <c r="P89" i="1" s="1"/>
  <c r="E91" i="1"/>
  <c r="L91" i="1"/>
  <c r="N91" i="1" s="1"/>
  <c r="P91" i="1" s="1"/>
  <c r="E93" i="1"/>
  <c r="E95" i="1"/>
  <c r="E97" i="1"/>
  <c r="L97" i="1"/>
  <c r="N97" i="1" s="1"/>
  <c r="E99" i="1"/>
  <c r="E101" i="1"/>
  <c r="L101" i="1"/>
  <c r="N101" i="1" s="1"/>
  <c r="P101" i="1" s="1"/>
  <c r="E103" i="1"/>
  <c r="L103" i="1"/>
  <c r="N103" i="1" s="1"/>
  <c r="P103" i="1" s="1"/>
  <c r="E105" i="1"/>
  <c r="L105" i="1"/>
  <c r="N105" i="1" s="1"/>
  <c r="P105" i="1" s="1"/>
  <c r="E107" i="1"/>
  <c r="L107" i="1"/>
  <c r="N107" i="1" s="1"/>
  <c r="P107" i="1" s="1"/>
  <c r="E109" i="1"/>
  <c r="L109" i="1"/>
  <c r="N109" i="1" s="1"/>
  <c r="P109" i="1" s="1"/>
  <c r="E111" i="1"/>
  <c r="L111" i="1"/>
  <c r="N111" i="1" s="1"/>
  <c r="P111" i="1" s="1"/>
  <c r="E113" i="1"/>
  <c r="L113" i="1"/>
  <c r="N113" i="1" s="1"/>
  <c r="P113" i="1" s="1"/>
  <c r="E115" i="1"/>
  <c r="L115" i="1"/>
  <c r="N115" i="1" s="1"/>
  <c r="P115" i="1" s="1"/>
  <c r="E117" i="1"/>
  <c r="L117" i="1"/>
  <c r="N117" i="1" s="1"/>
  <c r="P117" i="1" s="1"/>
  <c r="E119" i="1"/>
  <c r="L119" i="1"/>
  <c r="N119" i="1" s="1"/>
  <c r="P119" i="1" s="1"/>
  <c r="E121" i="1"/>
  <c r="L121" i="1"/>
  <c r="N121" i="1" s="1"/>
  <c r="P121" i="1" s="1"/>
  <c r="E123" i="1"/>
  <c r="L123" i="1"/>
  <c r="N123" i="1" s="1"/>
  <c r="P123" i="1" s="1"/>
  <c r="E125" i="1"/>
  <c r="L125" i="1"/>
  <c r="N125" i="1" s="1"/>
  <c r="P125" i="1" s="1"/>
  <c r="E127" i="1"/>
  <c r="L127" i="1"/>
  <c r="N127" i="1" s="1"/>
  <c r="P127" i="1" s="1"/>
  <c r="E129" i="1"/>
  <c r="L129" i="1"/>
  <c r="N129" i="1" s="1"/>
  <c r="P129" i="1" s="1"/>
  <c r="E131" i="1"/>
  <c r="L131" i="1"/>
  <c r="N131" i="1" s="1"/>
  <c r="P131" i="1" s="1"/>
  <c r="E133" i="1"/>
  <c r="L133" i="1"/>
  <c r="N133" i="1" s="1"/>
  <c r="P133" i="1" s="1"/>
  <c r="P134" i="1"/>
  <c r="E135" i="1"/>
  <c r="L135" i="1"/>
  <c r="N135" i="1" s="1"/>
  <c r="P135" i="1" s="1"/>
  <c r="E137" i="1"/>
  <c r="L137" i="1"/>
  <c r="N137" i="1" s="1"/>
  <c r="P137" i="1" s="1"/>
  <c r="E139" i="1"/>
  <c r="L139" i="1"/>
  <c r="N139" i="1" s="1"/>
  <c r="P139" i="1" s="1"/>
  <c r="E141" i="1"/>
  <c r="L141" i="1"/>
  <c r="N141" i="1" s="1"/>
  <c r="P141" i="1" s="1"/>
  <c r="E143" i="1"/>
  <c r="L143" i="1"/>
  <c r="N143" i="1" s="1"/>
  <c r="P143" i="1" s="1"/>
  <c r="E145" i="1"/>
  <c r="L145" i="1"/>
  <c r="N145" i="1" s="1"/>
  <c r="P145" i="1" s="1"/>
  <c r="E147" i="1"/>
  <c r="L147" i="1"/>
  <c r="N147" i="1" s="1"/>
  <c r="P147" i="1" s="1"/>
  <c r="E149" i="1"/>
  <c r="L149" i="1"/>
  <c r="N149" i="1" s="1"/>
  <c r="P149" i="1" s="1"/>
  <c r="E151" i="1"/>
  <c r="L151" i="1"/>
  <c r="N151" i="1" s="1"/>
  <c r="P151" i="1" s="1"/>
  <c r="E153" i="1"/>
  <c r="L153" i="1"/>
  <c r="N153" i="1" s="1"/>
  <c r="P153" i="1" s="1"/>
  <c r="E155" i="1"/>
  <c r="L155" i="1"/>
  <c r="N155" i="1" s="1"/>
  <c r="E157" i="1"/>
  <c r="E159" i="1"/>
  <c r="E161" i="1"/>
  <c r="E163" i="1"/>
  <c r="E165" i="1"/>
  <c r="E167" i="1"/>
  <c r="E170" i="1"/>
  <c r="E172" i="1"/>
  <c r="E174" i="1"/>
  <c r="E176" i="1"/>
  <c r="E178" i="1"/>
  <c r="E180" i="1"/>
  <c r="E182" i="1"/>
  <c r="E184" i="1"/>
  <c r="E186" i="1"/>
  <c r="E188" i="1"/>
  <c r="P191" i="1"/>
  <c r="Q191" i="1" s="1"/>
  <c r="P195" i="1"/>
  <c r="Q195" i="1" s="1"/>
  <c r="P199" i="1"/>
  <c r="Q199" i="1" s="1"/>
  <c r="P203" i="1"/>
  <c r="Q203" i="1" s="1"/>
  <c r="P207" i="1"/>
  <c r="P211" i="1"/>
  <c r="P215" i="1"/>
  <c r="P219" i="1"/>
  <c r="Q219" i="1" s="1"/>
  <c r="P227" i="1"/>
  <c r="Q227" i="1" s="1"/>
  <c r="P235" i="1"/>
  <c r="Q235" i="1" s="1"/>
  <c r="P239" i="1"/>
  <c r="Q239" i="1" s="1"/>
  <c r="P243" i="1"/>
  <c r="Q243" i="1" s="1"/>
  <c r="P247" i="1"/>
  <c r="Q247" i="1" s="1"/>
  <c r="P251" i="1"/>
  <c r="Q251" i="1" s="1"/>
  <c r="P255" i="1"/>
  <c r="Q255" i="1" s="1"/>
  <c r="P258" i="1"/>
  <c r="P260" i="1"/>
  <c r="P262" i="1"/>
  <c r="P264" i="1"/>
  <c r="P266" i="1"/>
  <c r="P268" i="1"/>
  <c r="P270" i="1"/>
  <c r="P272" i="1"/>
  <c r="P274" i="1"/>
  <c r="P276" i="1"/>
  <c r="P278" i="1"/>
  <c r="P280" i="1"/>
  <c r="P282" i="1"/>
  <c r="E190" i="1"/>
  <c r="E192" i="1"/>
  <c r="E194" i="1"/>
  <c r="E196" i="1"/>
  <c r="E198" i="1"/>
  <c r="E200" i="1"/>
  <c r="E202" i="1"/>
  <c r="E204" i="1"/>
  <c r="E206" i="1"/>
  <c r="E208" i="1"/>
  <c r="E210" i="1"/>
  <c r="E212" i="1"/>
  <c r="E214" i="1"/>
  <c r="E216" i="1"/>
  <c r="E218" i="1"/>
  <c r="E220" i="1"/>
  <c r="L221" i="1"/>
  <c r="N221" i="1" s="1"/>
  <c r="P221" i="1" s="1"/>
  <c r="Q221" i="1" s="1"/>
  <c r="E224" i="1"/>
  <c r="L225" i="1"/>
  <c r="N225" i="1" s="1"/>
  <c r="P225" i="1" s="1"/>
  <c r="Q225" i="1" s="1"/>
  <c r="E228" i="1"/>
  <c r="L229" i="1"/>
  <c r="N229" i="1" s="1"/>
  <c r="P229" i="1" s="1"/>
  <c r="Q229" i="1" s="1"/>
  <c r="E232" i="1"/>
  <c r="L233" i="1"/>
  <c r="N233" i="1" s="1"/>
  <c r="P233" i="1" s="1"/>
  <c r="Q233" i="1" s="1"/>
  <c r="E236" i="1"/>
  <c r="L237" i="1"/>
  <c r="N237" i="1" s="1"/>
  <c r="P237" i="1" s="1"/>
  <c r="Q237" i="1" s="1"/>
  <c r="E240" i="1"/>
  <c r="L241" i="1"/>
  <c r="N241" i="1" s="1"/>
  <c r="P241" i="1" s="1"/>
  <c r="Q241" i="1" s="1"/>
  <c r="E244" i="1"/>
  <c r="L245" i="1"/>
  <c r="N245" i="1" s="1"/>
  <c r="P245" i="1" s="1"/>
  <c r="Q245" i="1" s="1"/>
  <c r="E248" i="1"/>
  <c r="L249" i="1"/>
  <c r="N249" i="1" s="1"/>
  <c r="P249" i="1" s="1"/>
  <c r="Q249" i="1" s="1"/>
  <c r="E252" i="1"/>
  <c r="L253" i="1"/>
  <c r="N253" i="1" s="1"/>
  <c r="P253" i="1" s="1"/>
  <c r="Q253" i="1" s="1"/>
  <c r="E256" i="1"/>
  <c r="E259" i="1"/>
  <c r="E261" i="1"/>
  <c r="E263" i="1"/>
  <c r="E265" i="1"/>
  <c r="E267" i="1"/>
  <c r="E269" i="1"/>
  <c r="E271" i="1"/>
  <c r="E273" i="1"/>
  <c r="E275" i="1"/>
  <c r="E277" i="1"/>
  <c r="E279" i="1"/>
  <c r="E281" i="1"/>
  <c r="E283" i="1"/>
  <c r="P220" i="1"/>
  <c r="P224" i="1"/>
  <c r="P228" i="1"/>
  <c r="P232" i="1"/>
  <c r="P236" i="1"/>
  <c r="P240" i="1"/>
  <c r="P244" i="1"/>
  <c r="P248" i="1"/>
  <c r="P252" i="1"/>
  <c r="P256" i="1"/>
  <c r="L283" i="1"/>
  <c r="M7" i="1"/>
  <c r="N27" i="1"/>
  <c r="L72" i="1"/>
  <c r="L74" i="1"/>
  <c r="L76" i="1"/>
  <c r="L78" i="1"/>
  <c r="L80" i="1"/>
  <c r="L82" i="1"/>
  <c r="L84" i="1"/>
  <c r="L86" i="1"/>
  <c r="L88" i="1"/>
  <c r="L90" i="1"/>
  <c r="L92" i="1"/>
  <c r="N92" i="1" s="1"/>
  <c r="L93" i="1"/>
  <c r="N93" i="1" s="1"/>
  <c r="L99" i="1"/>
  <c r="N99" i="1" s="1"/>
  <c r="L136" i="1"/>
  <c r="L138" i="1"/>
  <c r="L140" i="1"/>
  <c r="L142" i="1"/>
  <c r="L144" i="1"/>
  <c r="L146" i="1"/>
  <c r="L148" i="1"/>
  <c r="L150" i="1"/>
  <c r="L152" i="1"/>
  <c r="L154" i="1"/>
  <c r="L222" i="1"/>
  <c r="N222" i="1" s="1"/>
  <c r="P222" i="1"/>
  <c r="L226" i="1"/>
  <c r="N226" i="1" s="1"/>
  <c r="P226" i="1"/>
  <c r="L230" i="1"/>
  <c r="N230" i="1" s="1"/>
  <c r="P230" i="1"/>
  <c r="L234" i="1"/>
  <c r="N234" i="1" s="1"/>
  <c r="P234" i="1"/>
  <c r="L238" i="1"/>
  <c r="N238" i="1" s="1"/>
  <c r="P238" i="1"/>
  <c r="L242" i="1"/>
  <c r="N242" i="1" s="1"/>
  <c r="P242" i="1"/>
  <c r="L246" i="1"/>
  <c r="N246" i="1" s="1"/>
  <c r="P246" i="1"/>
  <c r="L250" i="1"/>
  <c r="N250" i="1" s="1"/>
  <c r="P250" i="1"/>
  <c r="L254" i="1"/>
  <c r="N254" i="1" s="1"/>
  <c r="P254" i="1"/>
  <c r="Q13" i="1"/>
  <c r="R13" i="1"/>
  <c r="Q15" i="1"/>
  <c r="R15" i="1"/>
  <c r="Q17" i="1"/>
  <c r="R17" i="1"/>
  <c r="Q20" i="1"/>
  <c r="R20" i="1"/>
  <c r="Q22" i="1"/>
  <c r="R22" i="1"/>
  <c r="Q24" i="1"/>
  <c r="R24" i="1"/>
  <c r="Q26" i="1"/>
  <c r="R26" i="1"/>
  <c r="Q28" i="1"/>
  <c r="R28" i="1"/>
  <c r="Q30" i="1"/>
  <c r="R30" i="1"/>
  <c r="Q33" i="1"/>
  <c r="R33" i="1"/>
  <c r="Q35" i="1"/>
  <c r="R35" i="1"/>
  <c r="Q37" i="1"/>
  <c r="R37" i="1"/>
  <c r="Q39" i="1"/>
  <c r="R39" i="1"/>
  <c r="Q41" i="1"/>
  <c r="R41" i="1"/>
  <c r="Q43" i="1"/>
  <c r="R43" i="1"/>
  <c r="Q45" i="1"/>
  <c r="R45" i="1"/>
  <c r="Q47" i="1"/>
  <c r="R47" i="1"/>
  <c r="Q49" i="1"/>
  <c r="R49" i="1"/>
  <c r="Q51" i="1"/>
  <c r="R51" i="1"/>
  <c r="Q53" i="1"/>
  <c r="R53" i="1"/>
  <c r="Q55" i="1"/>
  <c r="R55" i="1"/>
  <c r="Q57" i="1"/>
  <c r="R57" i="1"/>
  <c r="Q59" i="1"/>
  <c r="R59" i="1"/>
  <c r="Q61" i="1"/>
  <c r="R61" i="1"/>
  <c r="Q63" i="1"/>
  <c r="R63" i="1"/>
  <c r="Q65" i="1"/>
  <c r="R65" i="1"/>
  <c r="Q67" i="1"/>
  <c r="R67" i="1"/>
  <c r="Q69" i="1"/>
  <c r="R69" i="1"/>
  <c r="Q71" i="1"/>
  <c r="R71" i="1"/>
  <c r="P97" i="1"/>
  <c r="Q101" i="1"/>
  <c r="R101" i="1"/>
  <c r="Q103" i="1"/>
  <c r="R103" i="1"/>
  <c r="Q105" i="1"/>
  <c r="R105" i="1"/>
  <c r="Q107" i="1"/>
  <c r="R107" i="1"/>
  <c r="Q109" i="1"/>
  <c r="R109" i="1"/>
  <c r="Q111" i="1"/>
  <c r="R111" i="1"/>
  <c r="Q113" i="1"/>
  <c r="R113" i="1"/>
  <c r="Q115" i="1"/>
  <c r="R115" i="1"/>
  <c r="Q117" i="1"/>
  <c r="R117" i="1"/>
  <c r="Q119" i="1"/>
  <c r="R119" i="1"/>
  <c r="Q121" i="1"/>
  <c r="R121" i="1"/>
  <c r="Q123" i="1"/>
  <c r="R123" i="1"/>
  <c r="Q125" i="1"/>
  <c r="R125" i="1"/>
  <c r="Q127" i="1"/>
  <c r="R127" i="1"/>
  <c r="Q129" i="1"/>
  <c r="R129" i="1"/>
  <c r="Q131" i="1"/>
  <c r="R131" i="1"/>
  <c r="Q133" i="1"/>
  <c r="R133" i="1"/>
  <c r="Q156" i="1"/>
  <c r="R156" i="1"/>
  <c r="Q158" i="1"/>
  <c r="R158" i="1"/>
  <c r="Q160" i="1"/>
  <c r="R160" i="1"/>
  <c r="Q162" i="1"/>
  <c r="R162" i="1"/>
  <c r="Q164" i="1"/>
  <c r="R164" i="1"/>
  <c r="Q166" i="1"/>
  <c r="R166" i="1"/>
  <c r="P68" i="1"/>
  <c r="Q73" i="1"/>
  <c r="R73" i="1"/>
  <c r="Q75" i="1"/>
  <c r="R75" i="1"/>
  <c r="Q77" i="1"/>
  <c r="R77" i="1"/>
  <c r="Q79" i="1"/>
  <c r="R79" i="1"/>
  <c r="Q81" i="1"/>
  <c r="R81" i="1"/>
  <c r="Q83" i="1"/>
  <c r="R83" i="1"/>
  <c r="Q85" i="1"/>
  <c r="R85" i="1"/>
  <c r="Q87" i="1"/>
  <c r="R87" i="1"/>
  <c r="Q89" i="1"/>
  <c r="R89" i="1"/>
  <c r="Q91" i="1"/>
  <c r="R91" i="1"/>
  <c r="Q94" i="1"/>
  <c r="R94" i="1"/>
  <c r="Q98" i="1"/>
  <c r="R98" i="1"/>
  <c r="Q100" i="1"/>
  <c r="R100" i="1"/>
  <c r="Q134" i="1"/>
  <c r="R134" i="1"/>
  <c r="Q135" i="1"/>
  <c r="R135" i="1"/>
  <c r="Q137" i="1"/>
  <c r="R137" i="1"/>
  <c r="Q139" i="1"/>
  <c r="R139" i="1"/>
  <c r="Q141" i="1"/>
  <c r="R141" i="1"/>
  <c r="Q143" i="1"/>
  <c r="R143" i="1"/>
  <c r="Q145" i="1"/>
  <c r="R145" i="1"/>
  <c r="Q147" i="1"/>
  <c r="R147" i="1"/>
  <c r="Q149" i="1"/>
  <c r="R149" i="1"/>
  <c r="Q151" i="1"/>
  <c r="R151" i="1"/>
  <c r="Q153" i="1"/>
  <c r="R153" i="1"/>
  <c r="L11" i="1"/>
  <c r="N11" i="1" s="1"/>
  <c r="P11" i="1" s="1"/>
  <c r="P31" i="1"/>
  <c r="P32" i="1"/>
  <c r="P34" i="1"/>
  <c r="P36" i="1"/>
  <c r="P38" i="1"/>
  <c r="P40" i="1"/>
  <c r="P42" i="1"/>
  <c r="P44" i="1"/>
  <c r="P46" i="1"/>
  <c r="P48" i="1"/>
  <c r="P50" i="1"/>
  <c r="P52" i="1"/>
  <c r="P54" i="1"/>
  <c r="P56" i="1"/>
  <c r="P58" i="1"/>
  <c r="P60" i="1"/>
  <c r="P62" i="1"/>
  <c r="P64" i="1"/>
  <c r="P66" i="1"/>
  <c r="P70" i="1"/>
  <c r="P92" i="1"/>
  <c r="P93" i="1"/>
  <c r="P99" i="1"/>
  <c r="R169" i="1"/>
  <c r="P170" i="1"/>
  <c r="R171" i="1"/>
  <c r="P172" i="1"/>
  <c r="R173" i="1"/>
  <c r="P174" i="1"/>
  <c r="R175" i="1"/>
  <c r="P176" i="1"/>
  <c r="R177" i="1"/>
  <c r="P178" i="1"/>
  <c r="R179" i="1"/>
  <c r="P180" i="1"/>
  <c r="R181" i="1"/>
  <c r="P182" i="1"/>
  <c r="R183" i="1"/>
  <c r="P184" i="1"/>
  <c r="R185" i="1"/>
  <c r="P186" i="1"/>
  <c r="R187" i="1"/>
  <c r="P188" i="1"/>
  <c r="R189" i="1"/>
  <c r="P190" i="1"/>
  <c r="R191" i="1"/>
  <c r="P192" i="1"/>
  <c r="R193" i="1"/>
  <c r="P194" i="1"/>
  <c r="R195" i="1"/>
  <c r="P196" i="1"/>
  <c r="R197" i="1"/>
  <c r="P198" i="1"/>
  <c r="R199" i="1"/>
  <c r="P200" i="1"/>
  <c r="R201" i="1"/>
  <c r="P202" i="1"/>
  <c r="R203" i="1"/>
  <c r="P204" i="1"/>
  <c r="R205" i="1"/>
  <c r="P206" i="1"/>
  <c r="Q207" i="1"/>
  <c r="R207" i="1"/>
  <c r="Q209" i="1"/>
  <c r="R209" i="1"/>
  <c r="Q211" i="1"/>
  <c r="R211" i="1"/>
  <c r="Q213" i="1"/>
  <c r="R213" i="1"/>
  <c r="Q215" i="1"/>
  <c r="R215" i="1"/>
  <c r="Q217" i="1"/>
  <c r="R217" i="1"/>
  <c r="R220" i="1"/>
  <c r="Q220" i="1"/>
  <c r="R224" i="1"/>
  <c r="Q224" i="1"/>
  <c r="R228" i="1"/>
  <c r="Q228" i="1"/>
  <c r="R232" i="1"/>
  <c r="Q232" i="1"/>
  <c r="R236" i="1"/>
  <c r="Q236" i="1"/>
  <c r="R240" i="1"/>
  <c r="Q240" i="1"/>
  <c r="R244" i="1"/>
  <c r="Q244" i="1"/>
  <c r="R248" i="1"/>
  <c r="Q248" i="1"/>
  <c r="R252" i="1"/>
  <c r="Q252" i="1"/>
  <c r="R256" i="1"/>
  <c r="Q256" i="1"/>
  <c r="B7" i="1"/>
  <c r="E9" i="1"/>
  <c r="N9" i="1"/>
  <c r="O284" i="1"/>
  <c r="P9" i="1"/>
  <c r="N10" i="1"/>
  <c r="P10" i="1" s="1"/>
  <c r="N12" i="1"/>
  <c r="P12" i="1" s="1"/>
  <c r="N14" i="1"/>
  <c r="P14" i="1" s="1"/>
  <c r="N16" i="1"/>
  <c r="P16" i="1" s="1"/>
  <c r="N18" i="1"/>
  <c r="P18" i="1" s="1"/>
  <c r="P19" i="1"/>
  <c r="N21" i="1"/>
  <c r="P21" i="1" s="1"/>
  <c r="N23" i="1"/>
  <c r="P23" i="1" s="1"/>
  <c r="N25" i="1"/>
  <c r="P25" i="1" s="1"/>
  <c r="P27" i="1"/>
  <c r="N29" i="1"/>
  <c r="P29" i="1" s="1"/>
  <c r="E33" i="1"/>
  <c r="E35" i="1"/>
  <c r="E37" i="1"/>
  <c r="E39" i="1"/>
  <c r="E41" i="1"/>
  <c r="E43" i="1"/>
  <c r="E45" i="1"/>
  <c r="E47" i="1"/>
  <c r="E49" i="1"/>
  <c r="E51" i="1"/>
  <c r="E53" i="1"/>
  <c r="E55" i="1"/>
  <c r="E57" i="1"/>
  <c r="E59" i="1"/>
  <c r="E61" i="1"/>
  <c r="E63" i="1"/>
  <c r="E65" i="1"/>
  <c r="E67" i="1"/>
  <c r="E69" i="1"/>
  <c r="E71" i="1"/>
  <c r="N72" i="1"/>
  <c r="P72" i="1" s="1"/>
  <c r="N74" i="1"/>
  <c r="P74" i="1" s="1"/>
  <c r="N76" i="1"/>
  <c r="P76" i="1" s="1"/>
  <c r="N78" i="1"/>
  <c r="P78" i="1" s="1"/>
  <c r="N80" i="1"/>
  <c r="P80" i="1" s="1"/>
  <c r="N82" i="1"/>
  <c r="P82" i="1" s="1"/>
  <c r="N84" i="1"/>
  <c r="P84" i="1" s="1"/>
  <c r="N86" i="1"/>
  <c r="P86" i="1" s="1"/>
  <c r="N88" i="1"/>
  <c r="P88" i="1" s="1"/>
  <c r="N90" i="1"/>
  <c r="P90" i="1" s="1"/>
  <c r="E94" i="1"/>
  <c r="N95" i="1"/>
  <c r="P95" i="1" s="1"/>
  <c r="N96" i="1"/>
  <c r="P96" i="1" s="1"/>
  <c r="E98" i="1"/>
  <c r="E100" i="1"/>
  <c r="N102" i="1"/>
  <c r="P102" i="1" s="1"/>
  <c r="N104" i="1"/>
  <c r="P104" i="1" s="1"/>
  <c r="N106" i="1"/>
  <c r="P106" i="1" s="1"/>
  <c r="N108" i="1"/>
  <c r="P108" i="1" s="1"/>
  <c r="N110" i="1"/>
  <c r="P110" i="1" s="1"/>
  <c r="N112" i="1"/>
  <c r="P112" i="1" s="1"/>
  <c r="N114" i="1"/>
  <c r="P114" i="1" s="1"/>
  <c r="N116" i="1"/>
  <c r="P116" i="1" s="1"/>
  <c r="N118" i="1"/>
  <c r="P118" i="1" s="1"/>
  <c r="N120" i="1"/>
  <c r="P120" i="1" s="1"/>
  <c r="N122" i="1"/>
  <c r="P122" i="1" s="1"/>
  <c r="N124" i="1"/>
  <c r="P124" i="1" s="1"/>
  <c r="N126" i="1"/>
  <c r="P126" i="1" s="1"/>
  <c r="N128" i="1"/>
  <c r="P128" i="1" s="1"/>
  <c r="N130" i="1"/>
  <c r="P130" i="1" s="1"/>
  <c r="N132" i="1"/>
  <c r="P132" i="1" s="1"/>
  <c r="N136" i="1"/>
  <c r="P136" i="1" s="1"/>
  <c r="N138" i="1"/>
  <c r="P138" i="1" s="1"/>
  <c r="N140" i="1"/>
  <c r="P140" i="1" s="1"/>
  <c r="N142" i="1"/>
  <c r="P142" i="1" s="1"/>
  <c r="N144" i="1"/>
  <c r="P144" i="1" s="1"/>
  <c r="N146" i="1"/>
  <c r="P146" i="1" s="1"/>
  <c r="N148" i="1"/>
  <c r="P148" i="1" s="1"/>
  <c r="N150" i="1"/>
  <c r="P150" i="1" s="1"/>
  <c r="N152" i="1"/>
  <c r="P152" i="1" s="1"/>
  <c r="N154" i="1"/>
  <c r="P154" i="1" s="1"/>
  <c r="P168" i="1"/>
  <c r="Q168" i="1" s="1"/>
  <c r="R222" i="1"/>
  <c r="Q222" i="1"/>
  <c r="R226" i="1"/>
  <c r="Q226" i="1"/>
  <c r="R230" i="1"/>
  <c r="Q230" i="1"/>
  <c r="R234" i="1"/>
  <c r="Q234" i="1"/>
  <c r="R238" i="1"/>
  <c r="Q238" i="1"/>
  <c r="R242" i="1"/>
  <c r="Q242" i="1"/>
  <c r="R246" i="1"/>
  <c r="Q246" i="1"/>
  <c r="R250" i="1"/>
  <c r="Q250" i="1"/>
  <c r="R254" i="1"/>
  <c r="Q254" i="1"/>
  <c r="P208" i="1"/>
  <c r="P210" i="1"/>
  <c r="P212" i="1"/>
  <c r="P214" i="1"/>
  <c r="P216" i="1"/>
  <c r="P218" i="1"/>
  <c r="Q258" i="1"/>
  <c r="R258" i="1"/>
  <c r="Q260" i="1"/>
  <c r="R260" i="1"/>
  <c r="Q262" i="1"/>
  <c r="R262" i="1"/>
  <c r="Q264" i="1"/>
  <c r="R264" i="1"/>
  <c r="Q266" i="1"/>
  <c r="R266" i="1"/>
  <c r="Q268" i="1"/>
  <c r="R268" i="1"/>
  <c r="Q270" i="1"/>
  <c r="R270" i="1"/>
  <c r="Q272" i="1"/>
  <c r="R272" i="1"/>
  <c r="Q274" i="1"/>
  <c r="R274" i="1"/>
  <c r="Q276" i="1"/>
  <c r="R276" i="1"/>
  <c r="Q278" i="1"/>
  <c r="R278" i="1"/>
  <c r="Q280" i="1"/>
  <c r="R280" i="1"/>
  <c r="Q282" i="1"/>
  <c r="R282" i="1"/>
  <c r="P155" i="1"/>
  <c r="N157" i="1"/>
  <c r="P157" i="1" s="1"/>
  <c r="N159" i="1"/>
  <c r="P159" i="1" s="1"/>
  <c r="N161" i="1"/>
  <c r="P161" i="1" s="1"/>
  <c r="N163" i="1"/>
  <c r="P163" i="1" s="1"/>
  <c r="N165" i="1"/>
  <c r="P165" i="1" s="1"/>
  <c r="N167" i="1"/>
  <c r="P167" i="1" s="1"/>
  <c r="E169" i="1"/>
  <c r="E171" i="1"/>
  <c r="E173" i="1"/>
  <c r="E175" i="1"/>
  <c r="E177" i="1"/>
  <c r="E179" i="1"/>
  <c r="E181" i="1"/>
  <c r="E183" i="1"/>
  <c r="E185" i="1"/>
  <c r="E187" i="1"/>
  <c r="E189" i="1"/>
  <c r="E191" i="1"/>
  <c r="E193" i="1"/>
  <c r="E195" i="1"/>
  <c r="E197" i="1"/>
  <c r="E199" i="1"/>
  <c r="E201" i="1"/>
  <c r="E203" i="1"/>
  <c r="E205" i="1"/>
  <c r="E207" i="1"/>
  <c r="E209" i="1"/>
  <c r="E211" i="1"/>
  <c r="E213" i="1"/>
  <c r="E215" i="1"/>
  <c r="E217" i="1"/>
  <c r="R219" i="1"/>
  <c r="R221" i="1"/>
  <c r="R223" i="1"/>
  <c r="R225" i="1"/>
  <c r="R227" i="1"/>
  <c r="R229" i="1"/>
  <c r="R231" i="1"/>
  <c r="R233" i="1"/>
  <c r="R235" i="1"/>
  <c r="R237" i="1"/>
  <c r="R239" i="1"/>
  <c r="R241" i="1"/>
  <c r="R243" i="1"/>
  <c r="R245" i="1"/>
  <c r="R247" i="1"/>
  <c r="R249" i="1"/>
  <c r="R251" i="1"/>
  <c r="R253" i="1"/>
  <c r="R255" i="1"/>
  <c r="E219" i="1"/>
  <c r="E221" i="1"/>
  <c r="E223" i="1"/>
  <c r="E225" i="1"/>
  <c r="E227" i="1"/>
  <c r="E229" i="1"/>
  <c r="E231" i="1"/>
  <c r="E233" i="1"/>
  <c r="E235" i="1"/>
  <c r="E237" i="1"/>
  <c r="E239" i="1"/>
  <c r="E241" i="1"/>
  <c r="E243" i="1"/>
  <c r="E245" i="1"/>
  <c r="E247" i="1"/>
  <c r="E249" i="1"/>
  <c r="E251" i="1"/>
  <c r="E253" i="1"/>
  <c r="E255" i="1"/>
  <c r="E257" i="1"/>
  <c r="L257" i="1"/>
  <c r="N257" i="1" s="1"/>
  <c r="P257" i="1" s="1"/>
  <c r="N259" i="1"/>
  <c r="P259" i="1" s="1"/>
  <c r="N261" i="1"/>
  <c r="P261" i="1" s="1"/>
  <c r="N263" i="1"/>
  <c r="P263" i="1" s="1"/>
  <c r="N265" i="1"/>
  <c r="P265" i="1" s="1"/>
  <c r="N267" i="1"/>
  <c r="P267" i="1" s="1"/>
  <c r="N269" i="1"/>
  <c r="P269" i="1" s="1"/>
  <c r="N271" i="1"/>
  <c r="P271" i="1" s="1"/>
  <c r="N273" i="1"/>
  <c r="P273" i="1" s="1"/>
  <c r="N275" i="1"/>
  <c r="P275" i="1" s="1"/>
  <c r="N277" i="1"/>
  <c r="P277" i="1" s="1"/>
  <c r="N279" i="1"/>
  <c r="P279" i="1" s="1"/>
  <c r="N281" i="1"/>
  <c r="P281" i="1" s="1"/>
  <c r="N283" i="1"/>
  <c r="P283" i="1" s="1"/>
  <c r="R281" i="1" l="1"/>
  <c r="Q281" i="1"/>
  <c r="R277" i="1"/>
  <c r="Q277" i="1"/>
  <c r="R273" i="1"/>
  <c r="Q273" i="1"/>
  <c r="R269" i="1"/>
  <c r="Q269" i="1"/>
  <c r="R265" i="1"/>
  <c r="Q265" i="1"/>
  <c r="R261" i="1"/>
  <c r="Q261" i="1"/>
  <c r="R257" i="1"/>
  <c r="Q257" i="1"/>
  <c r="R165" i="1"/>
  <c r="Q165" i="1"/>
  <c r="R161" i="1"/>
  <c r="Q161" i="1"/>
  <c r="R157" i="1"/>
  <c r="Q157" i="1"/>
  <c r="R152" i="1"/>
  <c r="Q152" i="1"/>
  <c r="R148" i="1"/>
  <c r="Q148" i="1"/>
  <c r="R144" i="1"/>
  <c r="Q144" i="1"/>
  <c r="R140" i="1"/>
  <c r="Q140" i="1"/>
  <c r="R136" i="1"/>
  <c r="Q136" i="1"/>
  <c r="R130" i="1"/>
  <c r="Q130" i="1"/>
  <c r="R126" i="1"/>
  <c r="Q126" i="1"/>
  <c r="R122" i="1"/>
  <c r="Q122" i="1"/>
  <c r="R118" i="1"/>
  <c r="Q118" i="1"/>
  <c r="R114" i="1"/>
  <c r="Q114" i="1"/>
  <c r="R110" i="1"/>
  <c r="Q110" i="1"/>
  <c r="R106" i="1"/>
  <c r="Q106" i="1"/>
  <c r="R102" i="1"/>
  <c r="Q102" i="1"/>
  <c r="R95" i="1"/>
  <c r="Q95" i="1"/>
  <c r="R23" i="1"/>
  <c r="Q23" i="1"/>
  <c r="R283" i="1"/>
  <c r="Q283" i="1"/>
  <c r="R279" i="1"/>
  <c r="Q279" i="1"/>
  <c r="R275" i="1"/>
  <c r="Q275" i="1"/>
  <c r="R271" i="1"/>
  <c r="Q271" i="1"/>
  <c r="R267" i="1"/>
  <c r="Q267" i="1"/>
  <c r="R263" i="1"/>
  <c r="Q263" i="1"/>
  <c r="R259" i="1"/>
  <c r="Q259" i="1"/>
  <c r="R167" i="1"/>
  <c r="Q167" i="1"/>
  <c r="R163" i="1"/>
  <c r="Q163" i="1"/>
  <c r="R159" i="1"/>
  <c r="Q159" i="1"/>
  <c r="R154" i="1"/>
  <c r="Q154" i="1"/>
  <c r="R150" i="1"/>
  <c r="Q150" i="1"/>
  <c r="R146" i="1"/>
  <c r="Q146" i="1"/>
  <c r="R142" i="1"/>
  <c r="Q142" i="1"/>
  <c r="R138" i="1"/>
  <c r="Q138" i="1"/>
  <c r="R132" i="1"/>
  <c r="Q132" i="1"/>
  <c r="R128" i="1"/>
  <c r="Q128" i="1"/>
  <c r="R124" i="1"/>
  <c r="Q124" i="1"/>
  <c r="R120" i="1"/>
  <c r="Q120" i="1"/>
  <c r="R116" i="1"/>
  <c r="Q116" i="1"/>
  <c r="R112" i="1"/>
  <c r="Q112" i="1"/>
  <c r="R108" i="1"/>
  <c r="Q108" i="1"/>
  <c r="R104" i="1"/>
  <c r="Q104" i="1"/>
  <c r="R96" i="1"/>
  <c r="Q96" i="1"/>
  <c r="R25" i="1"/>
  <c r="Q25" i="1"/>
  <c r="R21" i="1"/>
  <c r="Q21" i="1"/>
  <c r="R218" i="1"/>
  <c r="Q218" i="1"/>
  <c r="R214" i="1"/>
  <c r="Q214" i="1"/>
  <c r="R210" i="1"/>
  <c r="Q210" i="1"/>
  <c r="R90" i="1"/>
  <c r="Q90" i="1"/>
  <c r="R88" i="1"/>
  <c r="Q88" i="1"/>
  <c r="R86" i="1"/>
  <c r="Q86" i="1"/>
  <c r="R84" i="1"/>
  <c r="Q84" i="1"/>
  <c r="R82" i="1"/>
  <c r="Q82" i="1"/>
  <c r="R80" i="1"/>
  <c r="Q80" i="1"/>
  <c r="R78" i="1"/>
  <c r="Q78" i="1"/>
  <c r="R76" i="1"/>
  <c r="Q76" i="1"/>
  <c r="R74" i="1"/>
  <c r="Q74" i="1"/>
  <c r="R72" i="1"/>
  <c r="Q72" i="1"/>
  <c r="R29" i="1"/>
  <c r="Q29" i="1"/>
  <c r="R27" i="1"/>
  <c r="Q27" i="1"/>
  <c r="R18" i="1"/>
  <c r="Q18" i="1"/>
  <c r="R16" i="1"/>
  <c r="Q16" i="1"/>
  <c r="R14" i="1"/>
  <c r="Q14" i="1"/>
  <c r="R12" i="1"/>
  <c r="Q12" i="1"/>
  <c r="R10" i="1"/>
  <c r="Q10" i="1"/>
  <c r="P284" i="1"/>
  <c r="R9" i="1"/>
  <c r="P7" i="1"/>
  <c r="Q9" i="1"/>
  <c r="L7" i="1"/>
  <c r="E7" i="1"/>
  <c r="R206" i="1"/>
  <c r="Q206" i="1"/>
  <c r="R204" i="1"/>
  <c r="Q204" i="1"/>
  <c r="R202" i="1"/>
  <c r="Q202" i="1"/>
  <c r="R200" i="1"/>
  <c r="Q200" i="1"/>
  <c r="R198" i="1"/>
  <c r="Q198" i="1"/>
  <c r="R196" i="1"/>
  <c r="Q196" i="1"/>
  <c r="R194" i="1"/>
  <c r="Q194" i="1"/>
  <c r="R192" i="1"/>
  <c r="Q192" i="1"/>
  <c r="R190" i="1"/>
  <c r="Q190" i="1"/>
  <c r="R188" i="1"/>
  <c r="Q188" i="1"/>
  <c r="R186" i="1"/>
  <c r="Q186" i="1"/>
  <c r="R184" i="1"/>
  <c r="Q184" i="1"/>
  <c r="R182" i="1"/>
  <c r="Q182" i="1"/>
  <c r="R180" i="1"/>
  <c r="Q180" i="1"/>
  <c r="R178" i="1"/>
  <c r="Q178" i="1"/>
  <c r="R176" i="1"/>
  <c r="Q176" i="1"/>
  <c r="R174" i="1"/>
  <c r="Q174" i="1"/>
  <c r="R172" i="1"/>
  <c r="Q172" i="1"/>
  <c r="R170" i="1"/>
  <c r="Q170" i="1"/>
  <c r="R99" i="1"/>
  <c r="Q99" i="1"/>
  <c r="R92" i="1"/>
  <c r="Q92" i="1"/>
  <c r="R66" i="1"/>
  <c r="Q66" i="1"/>
  <c r="R62" i="1"/>
  <c r="Q62" i="1"/>
  <c r="R58" i="1"/>
  <c r="Q58" i="1"/>
  <c r="R54" i="1"/>
  <c r="Q54" i="1"/>
  <c r="R50" i="1"/>
  <c r="Q50" i="1"/>
  <c r="R46" i="1"/>
  <c r="Q46" i="1"/>
  <c r="R42" i="1"/>
  <c r="Q42" i="1"/>
  <c r="R38" i="1"/>
  <c r="Q38" i="1"/>
  <c r="R34" i="1"/>
  <c r="Q34" i="1"/>
  <c r="R31" i="1"/>
  <c r="Q31" i="1"/>
  <c r="Q68" i="1"/>
  <c r="R68" i="1"/>
  <c r="R155" i="1"/>
  <c r="Q155" i="1"/>
  <c r="R216" i="1"/>
  <c r="Q216" i="1"/>
  <c r="R212" i="1"/>
  <c r="Q212" i="1"/>
  <c r="R208" i="1"/>
  <c r="Q208" i="1"/>
  <c r="R19" i="1"/>
  <c r="Q19" i="1"/>
  <c r="N284" i="1"/>
  <c r="N7" i="1"/>
  <c r="R93" i="1"/>
  <c r="Q93" i="1"/>
  <c r="R70" i="1"/>
  <c r="Q70" i="1"/>
  <c r="R64" i="1"/>
  <c r="Q64" i="1"/>
  <c r="R60" i="1"/>
  <c r="Q60" i="1"/>
  <c r="R56" i="1"/>
  <c r="Q56" i="1"/>
  <c r="R52" i="1"/>
  <c r="Q52" i="1"/>
  <c r="R48" i="1"/>
  <c r="Q48" i="1"/>
  <c r="R44" i="1"/>
  <c r="Q44" i="1"/>
  <c r="R40" i="1"/>
  <c r="Q40" i="1"/>
  <c r="R36" i="1"/>
  <c r="Q36" i="1"/>
  <c r="R32" i="1"/>
  <c r="Q32" i="1"/>
  <c r="Q11" i="1"/>
  <c r="R11" i="1"/>
  <c r="Q97" i="1"/>
  <c r="R97" i="1"/>
  <c r="Q284" i="1" l="1"/>
  <c r="R284" i="1"/>
</calcChain>
</file>

<file path=xl/sharedStrings.xml><?xml version="1.0" encoding="utf-8"?>
<sst xmlns="http://schemas.openxmlformats.org/spreadsheetml/2006/main" count="326" uniqueCount="325">
  <si>
    <t>الإدارة المالية</t>
  </si>
  <si>
    <t>تحليل  جرد فصل شيفت        شكرى القوتلى             بتاريخ</t>
  </si>
  <si>
    <t>بيـــــــــــــــــــان</t>
  </si>
  <si>
    <t>تسجيل الرصيد</t>
  </si>
  <si>
    <t>رصيد اول المدة</t>
  </si>
  <si>
    <t>نعم</t>
  </si>
  <si>
    <t>إجمالي وزن الكازرولات</t>
  </si>
  <si>
    <t xml:space="preserve">سيخ شاورما فراخ </t>
  </si>
  <si>
    <t xml:space="preserve">رصيد اخر المدة </t>
  </si>
  <si>
    <t xml:space="preserve">سيخ شاورما لحم </t>
  </si>
  <si>
    <t>مـــلاحظــــــــــــــــة</t>
  </si>
  <si>
    <t>اجمالى المنصرف للفرع  ( 6 )</t>
  </si>
  <si>
    <t>اجمالى وارد السيارات  ( 2 )</t>
  </si>
  <si>
    <t>شرايط المبيعات</t>
  </si>
  <si>
    <t>الصنف</t>
  </si>
  <si>
    <t>رصيد اول المدة المخزن</t>
  </si>
  <si>
    <t>اجمالى الوارد</t>
  </si>
  <si>
    <t>تصنيع / تحويلات</t>
  </si>
  <si>
    <t>صافى رصيد المخزن</t>
  </si>
  <si>
    <t>رصيد اول المدة الفرع</t>
  </si>
  <si>
    <t>إجمالي المنصرف للفرع</t>
  </si>
  <si>
    <t>رصيد اخر المدة</t>
  </si>
  <si>
    <t>مردودات مبيعات</t>
  </si>
  <si>
    <t>مرتجعات للمصنع</t>
  </si>
  <si>
    <t>التسويات تبديل في المبيعات</t>
  </si>
  <si>
    <t>الفرق</t>
  </si>
  <si>
    <t>السعر</t>
  </si>
  <si>
    <t>قيمة المباع 10*11</t>
  </si>
  <si>
    <t>قيمة داخل شريط الجرد</t>
  </si>
  <si>
    <t>فرق القيمة 8 - 9</t>
  </si>
  <si>
    <t>عجز</t>
  </si>
  <si>
    <t>زيادة</t>
  </si>
  <si>
    <t>صرف 1</t>
  </si>
  <si>
    <t>صرف 2</t>
  </si>
  <si>
    <t>صرف 3</t>
  </si>
  <si>
    <t>صرف 4</t>
  </si>
  <si>
    <t>صرف 5</t>
  </si>
  <si>
    <t>مرتجع من فرع للمخزن</t>
  </si>
  <si>
    <t xml:space="preserve">سياره 1 </t>
  </si>
  <si>
    <t>سيارة 2</t>
  </si>
  <si>
    <t>سيارة 3</t>
  </si>
  <si>
    <t>سيارة 4</t>
  </si>
  <si>
    <t>سيارة 5</t>
  </si>
  <si>
    <t>سيارة 6</t>
  </si>
  <si>
    <t>وارد مشتريات خارجية</t>
  </si>
  <si>
    <t xml:space="preserve">عمومي </t>
  </si>
  <si>
    <t>كافيتريا</t>
  </si>
  <si>
    <t>دليفري</t>
  </si>
  <si>
    <t>إجمالي</t>
  </si>
  <si>
    <t>قطعه جاتوه كلاسيك</t>
  </si>
  <si>
    <t>قطعه جاتوه موس</t>
  </si>
  <si>
    <t>جاتوة سواريه</t>
  </si>
  <si>
    <t>اكلير / دنش</t>
  </si>
  <si>
    <t>ملفاى</t>
  </si>
  <si>
    <t>شوهات</t>
  </si>
  <si>
    <t>كب جار بوبس</t>
  </si>
  <si>
    <t>تورته اوستيك موس</t>
  </si>
  <si>
    <t>تورته مينى موس  180</t>
  </si>
  <si>
    <t>تورته مينى شوكلت كيك 300</t>
  </si>
  <si>
    <t>تورته دائري شوكلت كاملة  400</t>
  </si>
  <si>
    <t>تورته مربع صغير310</t>
  </si>
  <si>
    <t xml:space="preserve">تورتة هاف دائرى  / فاكهة كاملة   380   </t>
  </si>
  <si>
    <t>تورته فور سيزون  440</t>
  </si>
  <si>
    <t>تورته مربع كبير 435</t>
  </si>
  <si>
    <t>تورته هاف كيت كات / روشيه / ويفر  430</t>
  </si>
  <si>
    <t>تورته قلب كبير   445</t>
  </si>
  <si>
    <t>تورته فونتانا   480</t>
  </si>
  <si>
    <t>تورته دويــــــتـــــــو    30*30   (500)</t>
  </si>
  <si>
    <t>تورتة هاف 20*40  (550)</t>
  </si>
  <si>
    <t>تورته ايس سوسرول 245</t>
  </si>
  <si>
    <t>تورته ايس كاساتا  315</t>
  </si>
  <si>
    <t>كب بوبس ( دبل سوفت - ديو )</t>
  </si>
  <si>
    <t>كب مينى ديسباسيتو</t>
  </si>
  <si>
    <t>كب شوكلت كيك</t>
  </si>
  <si>
    <t>ترايفل</t>
  </si>
  <si>
    <t>كب اساتوك دبي</t>
  </si>
  <si>
    <t>ديسباسيتو</t>
  </si>
  <si>
    <t>مولتن كيك</t>
  </si>
  <si>
    <t>باباز</t>
  </si>
  <si>
    <t>كوكتيل</t>
  </si>
  <si>
    <t>كب قشطوطة صغير</t>
  </si>
  <si>
    <t xml:space="preserve">كب قشطوطة كاندي /بسبوسه /ليزي كيك </t>
  </si>
  <si>
    <t>ام علي ساده</t>
  </si>
  <si>
    <t>ارز بلبن اسبيشيال عفروتو</t>
  </si>
  <si>
    <t>ارز بلبن اسبشيال مكسرات وقشطة</t>
  </si>
  <si>
    <t>ارز بلبن اسبيشيال اوريو</t>
  </si>
  <si>
    <t>ارز بلبن اسبيشيال قراصيا</t>
  </si>
  <si>
    <t>ارز بلبن اسبيشيال لوتس</t>
  </si>
  <si>
    <t>ارز بلبن اسبيشيال نوتيلا</t>
  </si>
  <si>
    <t>ارز بلبن بسابيسو</t>
  </si>
  <si>
    <t>ارز بلبن خدود الست</t>
  </si>
  <si>
    <t>ارز بلبن ساده</t>
  </si>
  <si>
    <t>ارز بلبن مكس الصياد</t>
  </si>
  <si>
    <t>ارز اسبيشيال كنافة مانجو</t>
  </si>
  <si>
    <t>ارز قنبلة فراوله</t>
  </si>
  <si>
    <t>ارز قنبلة موز وكراميل</t>
  </si>
  <si>
    <t>ارز قشطوطة سادة</t>
  </si>
  <si>
    <t>قشطوطة فراولة</t>
  </si>
  <si>
    <t>قشطوطة كراميل</t>
  </si>
  <si>
    <t>قشطوطه لوتس</t>
  </si>
  <si>
    <t>قشطوطه مانجو / فاكهة</t>
  </si>
  <si>
    <t>قشطوطه نوتيلا</t>
  </si>
  <si>
    <t>قشطوطة دندو</t>
  </si>
  <si>
    <t>قشطوطة كراميل صواني</t>
  </si>
  <si>
    <t>قشطوطة كريمة صواني</t>
  </si>
  <si>
    <t xml:space="preserve">ايس كريم كافيتريا - خام عادي </t>
  </si>
  <si>
    <t xml:space="preserve">ايس كريم كافيتريا - خام اسبيشيال </t>
  </si>
  <si>
    <t>ايس كريم - خام عادي 180</t>
  </si>
  <si>
    <t>ايس كريم - خام اسبيشيال 250</t>
  </si>
  <si>
    <t>كزرولة لبن ص 5.800</t>
  </si>
  <si>
    <t>كزرولة لبن ك 3.600</t>
  </si>
  <si>
    <t>كزرولة لبن ك 6.300</t>
  </si>
  <si>
    <t>كزرولة لبن ك 6.600</t>
  </si>
  <si>
    <t>مكسرات أيس</t>
  </si>
  <si>
    <t>بسكوت اوريو مطحون فطير</t>
  </si>
  <si>
    <t>بسكوت لوتس مطحون فطير</t>
  </si>
  <si>
    <t>صوص شوكلت وايت فطير</t>
  </si>
  <si>
    <t>صوص نوتيلا فطير</t>
  </si>
  <si>
    <t>صوص لوتس فطير</t>
  </si>
  <si>
    <t>علب مكسرات فطير</t>
  </si>
  <si>
    <t>علب مكسرات ارز فرع</t>
  </si>
  <si>
    <t>علب مكسرات  بليلة</t>
  </si>
  <si>
    <t>كيس مكسرات بليلة</t>
  </si>
  <si>
    <t>مشبك دمياطي</t>
  </si>
  <si>
    <t>ساليزونات مشكله</t>
  </si>
  <si>
    <t>اسبيشيال لوكس 1/2 كيلو</t>
  </si>
  <si>
    <t>اسبيشيال لوكس</t>
  </si>
  <si>
    <t>مشكل شعبيات</t>
  </si>
  <si>
    <t>كنافه كريمه</t>
  </si>
  <si>
    <t>كنافه مكسرات</t>
  </si>
  <si>
    <t>لينزا</t>
  </si>
  <si>
    <t>مكرونه</t>
  </si>
  <si>
    <t>بسبوسه ساده</t>
  </si>
  <si>
    <t>رواني سادة بالعسل</t>
  </si>
  <si>
    <t>هريسه حشو مكسرات</t>
  </si>
  <si>
    <t>بسبوسه مكسرات</t>
  </si>
  <si>
    <t>بسبوسه فستق</t>
  </si>
  <si>
    <t>قشطات / بقلاوة كريمة</t>
  </si>
  <si>
    <t>بلح شام قشطه /فواكهه</t>
  </si>
  <si>
    <t>قطايف قشطة</t>
  </si>
  <si>
    <t>بقلاوة مكسرات</t>
  </si>
  <si>
    <t>كنافة اساور تاج</t>
  </si>
  <si>
    <t>كنافه سيخ بندق</t>
  </si>
  <si>
    <t>كنافه سيخ ساده</t>
  </si>
  <si>
    <t>كنافه عجوه</t>
  </si>
  <si>
    <t>كنافه بورمه فستق</t>
  </si>
  <si>
    <t>كنافه بورمه بندق</t>
  </si>
  <si>
    <t>كنافه دمياطي</t>
  </si>
  <si>
    <t>رموش / هريسه</t>
  </si>
  <si>
    <t>كـنـافـة تـمـر سـعـودي</t>
  </si>
  <si>
    <t>رطب شو</t>
  </si>
  <si>
    <t>فورمه بسبوسه ساده</t>
  </si>
  <si>
    <t>فورمه بسبوسه مكسرات</t>
  </si>
  <si>
    <t>فورمة كنافة كريمة</t>
  </si>
  <si>
    <t>فورمه كنافه مكسرات</t>
  </si>
  <si>
    <t>مشكل مقليات</t>
  </si>
  <si>
    <t>صوابع زينب / زلابيا</t>
  </si>
  <si>
    <t>بلح شام ساده</t>
  </si>
  <si>
    <t>أصابع السلطان</t>
  </si>
  <si>
    <t>قطايف مكسرات</t>
  </si>
  <si>
    <t>بغاشا</t>
  </si>
  <si>
    <t>خبز دايت</t>
  </si>
  <si>
    <t xml:space="preserve">ميني بان 1/2 كيلو </t>
  </si>
  <si>
    <t>ميني بان</t>
  </si>
  <si>
    <t>ميني بيتزا</t>
  </si>
  <si>
    <t>مينى ديب</t>
  </si>
  <si>
    <t>حوادق (كرواسون كيري)</t>
  </si>
  <si>
    <t>كيك شاى 1/2 ك</t>
  </si>
  <si>
    <t>قالب كيك</t>
  </si>
  <si>
    <t>قراقيش ساده /رايب</t>
  </si>
  <si>
    <t>قراقيش عجوه</t>
  </si>
  <si>
    <t>معمول عجوة</t>
  </si>
  <si>
    <t>بسكوتات</t>
  </si>
  <si>
    <t>بسكوت كوكيز/شوكلت/زبيب/ بالمية</t>
  </si>
  <si>
    <t>كب كوكيز</t>
  </si>
  <si>
    <t>سابيله / غريبه / بيتى فور</t>
  </si>
  <si>
    <t>كريسينا</t>
  </si>
  <si>
    <t>باتون ساليه</t>
  </si>
  <si>
    <t>برازق</t>
  </si>
  <si>
    <t>كحك ساده</t>
  </si>
  <si>
    <t>كحك عين جمل</t>
  </si>
  <si>
    <t>كحك فستق</t>
  </si>
  <si>
    <t>كحك مكسرات</t>
  </si>
  <si>
    <t>كحك ملبن ساده</t>
  </si>
  <si>
    <t>امبلاج</t>
  </si>
  <si>
    <t>شيكولاته ميكس الصياد</t>
  </si>
  <si>
    <t>علبة التوفير 800. جرام حلاوة مولد</t>
  </si>
  <si>
    <t>علبة مشكل 1 ك فيستفال</t>
  </si>
  <si>
    <t>علبة 1.5 ك مشكل كلاسيك</t>
  </si>
  <si>
    <t>علبة مشكل كرنفال صاج 1.5 ك</t>
  </si>
  <si>
    <t>علبة مكسات 1.5 ك</t>
  </si>
  <si>
    <t xml:space="preserve">علبة جواهر 1.5 ك </t>
  </si>
  <si>
    <t>علبة جزرية سوداني 1/2 ك</t>
  </si>
  <si>
    <t xml:space="preserve">علبة مشكل فرحة المولد 1.5 ك </t>
  </si>
  <si>
    <t>علبة الليلة الكبيرة 2.2 ك</t>
  </si>
  <si>
    <t xml:space="preserve">علبة كنوز 2.5 ك </t>
  </si>
  <si>
    <t xml:space="preserve">علبة مشكل علف 1/2 ك </t>
  </si>
  <si>
    <t xml:space="preserve">علبة مشكل علف 1 ك </t>
  </si>
  <si>
    <t>علبة علف سوداني 1/2 ك</t>
  </si>
  <si>
    <t>علبة قرص حمصية 1/2 ك</t>
  </si>
  <si>
    <t xml:space="preserve">علبة مشكل مربات 1/2 ك </t>
  </si>
  <si>
    <t xml:space="preserve"> قشطة مارشيملو </t>
  </si>
  <si>
    <t xml:space="preserve">علبة ملبن فواكه 1/2 ك </t>
  </si>
  <si>
    <t>علبة نوجا سوداني 1/4 ك</t>
  </si>
  <si>
    <t>علبة ملبن حبل عين جمل 1/2 ك</t>
  </si>
  <si>
    <t>علبة بندقية 1/4 ك</t>
  </si>
  <si>
    <t>علبة لوزية 1/4 ك</t>
  </si>
  <si>
    <t xml:space="preserve">علبة القرمشة 1/2 ك </t>
  </si>
  <si>
    <t>علبة شيكولاته مشكلة 650 جم</t>
  </si>
  <si>
    <t xml:space="preserve"> كنافة مانجو كبير / بولة مركب</t>
  </si>
  <si>
    <t xml:space="preserve"> كنافة مانجو ديو نوتيلا وسط</t>
  </si>
  <si>
    <t xml:space="preserve"> كنافة مانجو ديو نوتيلا كبير</t>
  </si>
  <si>
    <t xml:space="preserve">قشطوطه دبي </t>
  </si>
  <si>
    <t>اساتوك</t>
  </si>
  <si>
    <t>كب كنافة  صغير</t>
  </si>
  <si>
    <t>عصير سوبيا</t>
  </si>
  <si>
    <t>عصير مانجو فريش</t>
  </si>
  <si>
    <t>عصير تمر هندى</t>
  </si>
  <si>
    <t>عصير دووم</t>
  </si>
  <si>
    <t>عصير عناب</t>
  </si>
  <si>
    <t>عصير بطيخ</t>
  </si>
  <si>
    <t>عصير بلح</t>
  </si>
  <si>
    <t>عصير خروب</t>
  </si>
  <si>
    <t>عصير توت</t>
  </si>
  <si>
    <t>عصير فراوله</t>
  </si>
  <si>
    <t>وجــبــة بـطـيـخ</t>
  </si>
  <si>
    <t xml:space="preserve">وجــبــة بـلـح </t>
  </si>
  <si>
    <t>كنافه بين نارين كريمة</t>
  </si>
  <si>
    <t>كنافه بين نارين كريمة لوتس</t>
  </si>
  <si>
    <t>كنافه بين نارين نوتيلا</t>
  </si>
  <si>
    <t>كسكسي بلبن ومكسرات</t>
  </si>
  <si>
    <t>بسبوسة بين نارين بالقشطة</t>
  </si>
  <si>
    <t>زلابيا</t>
  </si>
  <si>
    <t>زلابيا ص</t>
  </si>
  <si>
    <t>زلابيا ك</t>
  </si>
  <si>
    <t>فطير سادة</t>
  </si>
  <si>
    <t>فطير سكر</t>
  </si>
  <si>
    <t>فطير لوتس</t>
  </si>
  <si>
    <t>فطير نوتيلا</t>
  </si>
  <si>
    <t>فطير اوريو</t>
  </si>
  <si>
    <t>غلة بليلة سادة وزن</t>
  </si>
  <si>
    <t>بليلة مكسرات</t>
  </si>
  <si>
    <t>بليلة اسبيشيال</t>
  </si>
  <si>
    <t>بليلة سوبر اسبيشيال</t>
  </si>
  <si>
    <t>استيك ايس كريم</t>
  </si>
  <si>
    <t>_</t>
  </si>
  <si>
    <t>بسكوت/بوله فاضي</t>
  </si>
  <si>
    <t>بسكوته صوص ورده</t>
  </si>
  <si>
    <t>جيلى ساده</t>
  </si>
  <si>
    <t>شمع ارقام</t>
  </si>
  <si>
    <t>عاشورة سادة</t>
  </si>
  <si>
    <t>عاشورة مكسرات</t>
  </si>
  <si>
    <t>علبة فرحة العيد</t>
  </si>
  <si>
    <t>مسقسقة</t>
  </si>
  <si>
    <t>مشكل جبن</t>
  </si>
  <si>
    <t>مشكل رمضان</t>
  </si>
  <si>
    <t>كريمة - خام</t>
  </si>
  <si>
    <t>مشكل لحوم</t>
  </si>
  <si>
    <t>كانز</t>
  </si>
  <si>
    <t>مياة معدنية</t>
  </si>
  <si>
    <t>كانز كبير - كافيتريا 20ج</t>
  </si>
  <si>
    <t>مياة معدنيه كاقتيريا</t>
  </si>
  <si>
    <t>كانز صغير تيك اوي 20ج</t>
  </si>
  <si>
    <t>مياة معدنية تيك اوي</t>
  </si>
  <si>
    <t>فاكهة تقطيع وزن</t>
  </si>
  <si>
    <t>فخفخينا بالايس كريم</t>
  </si>
  <si>
    <t>فروت سلاط كريمة</t>
  </si>
  <si>
    <t>فروت سلاط توينكي</t>
  </si>
  <si>
    <t>قهوة تركي</t>
  </si>
  <si>
    <t>بن فليفر بندق</t>
  </si>
  <si>
    <t>بن اسبريسو وزن</t>
  </si>
  <si>
    <t>اسبريسو سنجل</t>
  </si>
  <si>
    <t>اسبريسو دبل</t>
  </si>
  <si>
    <t>شاي سادة</t>
  </si>
  <si>
    <t>شاي نكهات ( اخضر + فراولة + تفاح )</t>
  </si>
  <si>
    <t>عجين كبير</t>
  </si>
  <si>
    <t>عجين وسط</t>
  </si>
  <si>
    <t>حشو بيتزا - سلامي L</t>
  </si>
  <si>
    <t>حشو بيتزا - سلامي M</t>
  </si>
  <si>
    <t>حشو بيتزا - سوبر سوبريم L</t>
  </si>
  <si>
    <t>حشو بيتزا - سوبر سوبريم M</t>
  </si>
  <si>
    <t>حشو بيتزا - صياد L</t>
  </si>
  <si>
    <t>حشو بيتزا - صياد M</t>
  </si>
  <si>
    <t>حشو بيتزا - شاورما لحم L</t>
  </si>
  <si>
    <t>حشو بيتزا - شاورما لحم M</t>
  </si>
  <si>
    <t>حشو بيتزا - سجق L</t>
  </si>
  <si>
    <t>حشو بيتزا - سجق M</t>
  </si>
  <si>
    <t>حشو بيتزا - لحمه مفرومه L</t>
  </si>
  <si>
    <t>حشو بيتزا - لحمه مفرومه M</t>
  </si>
  <si>
    <t>حشو بيتزا - هوت دوج L</t>
  </si>
  <si>
    <t>حشو بيتزا - هوت دوج M</t>
  </si>
  <si>
    <t>حشو بيتزا - سي فود L</t>
  </si>
  <si>
    <t>حشو بيتزا - سي فود M</t>
  </si>
  <si>
    <t>حشو بيتزا - جمبري L</t>
  </si>
  <si>
    <t>حشو بيتزا - جمبري M</t>
  </si>
  <si>
    <t>حشو بيتزا - سوبريم دجاج L</t>
  </si>
  <si>
    <t>حشو بيتزا - سوبريم دجاج M</t>
  </si>
  <si>
    <t>حشو بيتزا - شاورما فراخ L</t>
  </si>
  <si>
    <t>حشو بيتزا - شاورما فراخ M</t>
  </si>
  <si>
    <t>حشو بيتزا - زنجر سوبريم L</t>
  </si>
  <si>
    <t>حشو بيتزا - زنجر سوبريم M</t>
  </si>
  <si>
    <t>حشو بيتزا - شيش L</t>
  </si>
  <si>
    <t>حشو بيتزا - شيش M</t>
  </si>
  <si>
    <t>حشو بيتزا - بسطرمه L</t>
  </si>
  <si>
    <t>حشو بيتزا - بسطرمه M</t>
  </si>
  <si>
    <t>حشو بيتزا - تونة M</t>
  </si>
  <si>
    <t>جبنة موتزريلا - بيتزا</t>
  </si>
  <si>
    <t>جبنة موتزريلا - جريل</t>
  </si>
  <si>
    <t>سيخ شاورما فراخ</t>
  </si>
  <si>
    <t>سيخ شاورما لحم</t>
  </si>
  <si>
    <t>عيش ريتش * 12</t>
  </si>
  <si>
    <t>عيش ريتش عرض</t>
  </si>
  <si>
    <t>عيش سوري *25</t>
  </si>
  <si>
    <t>عيش فرنساوي صغير  *5</t>
  </si>
  <si>
    <t>عيش فرنساوي كبير   *4</t>
  </si>
  <si>
    <t>حشو سندوتش  - كبده</t>
  </si>
  <si>
    <t>حشو سندوتش  - برجر</t>
  </si>
  <si>
    <t>حشو سندوتش  - كفته</t>
  </si>
  <si>
    <t>حشو سندوتش  - هوت دوج</t>
  </si>
  <si>
    <t>حشو سندوتش  - بانيه</t>
  </si>
  <si>
    <t>حشو سندوتش  - زنجر</t>
  </si>
  <si>
    <t>حشو سندوتش  - كوردن بلو</t>
  </si>
  <si>
    <t>حشو سندوتش  - شيش طاووق</t>
  </si>
  <si>
    <t>حشو سندوتش  - صدور</t>
  </si>
  <si>
    <t>حشو سندوتش  - صيادكو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</si>
</sst>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0.00_);[Red]\(0.00\)"/>
    <numFmt numFmtId="165" formatCode="[$-1010000]d/m/yyyy;@"/>
    <numFmt numFmtId="166" formatCode="0.00;[Red]0.00"/>
    <numFmt numFmtId="167" formatCode="0.000"/>
  </numFmts>
  <fonts count="3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36"/>
      <color theme="1"/>
      <name val="Times New Roman"/>
      <family val="1"/>
    </font>
    <font>
      <b/>
      <u/>
      <sz val="36"/>
      <color theme="1"/>
      <name val="Times New Roman"/>
      <family val="1"/>
    </font>
    <font>
      <b/>
      <u/>
      <sz val="36"/>
      <color rgb="FFFF0000"/>
      <name val="Times New Roman"/>
      <family val="1"/>
    </font>
    <font>
      <b/>
      <sz val="36"/>
      <name val="Times New Roman"/>
      <family val="1"/>
    </font>
    <font>
      <b/>
      <sz val="22"/>
      <name val="Times New Roman"/>
      <family val="1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sz val="2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6"/>
      <color theme="1"/>
      <name val="Times New Roman"/>
      <family val="1"/>
    </font>
    <font>
      <sz val="36"/>
      <color rgb="FFFF0000"/>
      <name val="Arial"/>
      <family val="2"/>
      <scheme val="minor"/>
    </font>
    <font>
      <sz val="3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36"/>
      <color rgb="FFFF0000"/>
      <name val="Times New Roman"/>
      <family val="1"/>
    </font>
    <font>
      <b/>
      <sz val="36"/>
      <color rgb="FF0070C0"/>
      <name val="Times New Roman"/>
      <family val="1"/>
    </font>
    <font>
      <b/>
      <sz val="24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9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1"/>
      <color theme="1"/>
      <name val="Times New Roman"/>
      <family val="1"/>
    </font>
    <font>
      <b/>
      <sz val="22"/>
      <color rgb="FFFF0000"/>
      <name val="Times New Roman"/>
      <family val="1"/>
    </font>
    <font>
      <b/>
      <sz val="20"/>
      <color theme="1"/>
      <name val="Times New Roman"/>
      <family val="1"/>
    </font>
    <font>
      <sz val="24"/>
      <color theme="1"/>
      <name val="Arial"/>
      <family val="2"/>
      <scheme val="minor"/>
    </font>
    <font>
      <b/>
      <sz val="2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0"/>
      <name val="Times New Roman"/>
      <family val="1"/>
    </font>
    <font>
      <b/>
      <sz val="14"/>
      <color rgb="FF0070C0"/>
      <name val="Times New Roman"/>
      <family val="1"/>
    </font>
    <font>
      <b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4" fontId="3" fillId="0" borderId="0" xfId="0" applyNumberFormat="1" applyFont="1" applyFill="1" applyAlignment="1" applyProtection="1">
      <alignment vertical="center" readingOrder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Fill="1" applyAlignment="1" applyProtection="1"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protection locked="0"/>
    </xf>
    <xf numFmtId="0" fontId="13" fillId="0" borderId="0" xfId="0" applyFont="1" applyAlignment="1" applyProtection="1"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 applyProtection="1">
      <alignment horizontal="center" vertical="center" wrapText="1"/>
      <protection locked="0"/>
    </xf>
    <xf numFmtId="164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4" borderId="2" xfId="0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right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6" fontId="6" fillId="0" borderId="2" xfId="0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0" fillId="5" borderId="2" xfId="0" applyFont="1" applyFill="1" applyBorder="1" applyAlignment="1" applyProtection="1">
      <alignment horizontal="center" vertical="center"/>
      <protection locked="0"/>
    </xf>
    <xf numFmtId="0" fontId="20" fillId="4" borderId="2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Alignment="1" applyProtection="1">
      <alignment horizontal="center" vertical="center"/>
      <protection locked="0"/>
    </xf>
    <xf numFmtId="167" fontId="20" fillId="0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25" fillId="0" borderId="2" xfId="0" applyNumberFormat="1" applyFont="1" applyFill="1" applyBorder="1" applyAlignment="1" applyProtection="1">
      <alignment horizontal="center" vertical="center"/>
    </xf>
    <xf numFmtId="166" fontId="25" fillId="0" borderId="2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Alignment="1" applyProtection="1">
      <alignment horizontal="center" vertical="center" wrapText="1"/>
      <protection locked="0"/>
    </xf>
    <xf numFmtId="49" fontId="24" fillId="0" borderId="2" xfId="0" applyNumberFormat="1" applyFont="1" applyFill="1" applyBorder="1" applyAlignment="1" applyProtection="1">
      <alignment horizontal="right" vertical="center" wrapText="1"/>
    </xf>
    <xf numFmtId="0" fontId="20" fillId="0" borderId="2" xfId="0" applyNumberFormat="1" applyFont="1" applyFill="1" applyBorder="1" applyAlignment="1" applyProtection="1">
      <alignment horizontal="center" vertical="center"/>
      <protection locked="0"/>
    </xf>
    <xf numFmtId="0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Alignment="1" applyProtection="1">
      <protection locked="0"/>
    </xf>
    <xf numFmtId="0" fontId="18" fillId="5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49" fontId="2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24" fillId="6" borderId="2" xfId="0" applyFont="1" applyFill="1" applyBorder="1" applyAlignment="1" applyProtection="1">
      <alignment vertical="center" wrapText="1"/>
    </xf>
    <xf numFmtId="0" fontId="24" fillId="4" borderId="2" xfId="0" applyFont="1" applyFill="1" applyBorder="1" applyAlignment="1" applyProtection="1">
      <alignment vertical="center" wrapText="1"/>
    </xf>
    <xf numFmtId="49" fontId="24" fillId="4" borderId="2" xfId="0" applyNumberFormat="1" applyFont="1" applyFill="1" applyBorder="1" applyAlignment="1" applyProtection="1">
      <alignment horizontal="right" vertical="center" wrapText="1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49" fontId="24" fillId="7" borderId="2" xfId="0" applyNumberFormat="1" applyFont="1" applyFill="1" applyBorder="1" applyAlignment="1" applyProtection="1">
      <alignment horizontal="right" vertical="center" wrapText="1"/>
    </xf>
    <xf numFmtId="49" fontId="24" fillId="8" borderId="2" xfId="0" applyNumberFormat="1" applyFont="1" applyFill="1" applyBorder="1" applyAlignment="1" applyProtection="1">
      <alignment horizontal="right" vertical="center" wrapText="1"/>
    </xf>
    <xf numFmtId="0" fontId="24" fillId="8" borderId="2" xfId="0" applyFont="1" applyFill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28" fillId="0" borderId="2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Alignment="1" applyProtection="1">
      <alignment horizontal="center" vertical="center"/>
      <protection locked="0"/>
    </xf>
    <xf numFmtId="0" fontId="26" fillId="0" borderId="2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vertical="center"/>
      <protection locked="0"/>
    </xf>
    <xf numFmtId="0" fontId="24" fillId="0" borderId="2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66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29" fillId="0" borderId="0" xfId="0" applyFont="1" applyFill="1" applyAlignment="1" applyProtection="1">
      <alignment horizontal="center" vertical="center"/>
      <protection locked="0"/>
    </xf>
    <xf numFmtId="0" fontId="30" fillId="0" borderId="0" xfId="0" applyFont="1" applyFill="1" applyAlignment="1" applyProtection="1">
      <alignment horizontal="center" vertical="center"/>
      <protection locked="0"/>
    </xf>
    <xf numFmtId="0" fontId="31" fillId="0" borderId="0" xfId="0" applyFont="1" applyFill="1" applyAlignment="1" applyProtection="1">
      <alignment horizontal="center" vertical="center"/>
      <protection locked="0"/>
    </xf>
    <xf numFmtId="0" fontId="32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protection locked="0"/>
    </xf>
    <xf numFmtId="164" fontId="32" fillId="0" borderId="0" xfId="0" applyNumberFormat="1" applyFont="1" applyFill="1" applyAlignment="1" applyProtection="1">
      <alignment horizontal="center" vertical="center"/>
      <protection locked="0"/>
    </xf>
    <xf numFmtId="164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164" fontId="18" fillId="2" borderId="8" xfId="0" applyNumberFormat="1" applyFont="1" applyFill="1" applyBorder="1" applyAlignment="1" applyProtection="1">
      <alignment horizontal="center" vertical="center"/>
      <protection locked="0"/>
    </xf>
    <xf numFmtId="164" fontId="18" fillId="2" borderId="9" xfId="0" applyNumberFormat="1" applyFont="1" applyFill="1" applyBorder="1" applyAlignment="1" applyProtection="1">
      <alignment horizontal="center" vertical="center"/>
      <protection locked="0"/>
    </xf>
    <xf numFmtId="164" fontId="18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65" fontId="3" fillId="0" borderId="0" xfId="0" applyNumberFormat="1" applyFont="1" applyFill="1" applyAlignment="1" applyProtection="1">
      <alignment horizontal="center" vertical="center" readingOrder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</cellXfs>
  <cellStyles count="2">
    <cellStyle name="Comma 2" xfId="1"/>
    <cellStyle name="Normal" xfId="0" builtinId="0"/>
  </cellStyles>
  <dxfs count="30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605;&#1608;&#1584;&#1580;%20&#1581;&#1585;&#1603;&#1577;%20&#1580;&#1585;&#1583;&#1610;&#1608;&#1605;&#1610;&#1607;%2013-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قرير حركة يومية"/>
      <sheetName val="فصل شيفت"/>
      <sheetName val="جرد الأيس كريم"/>
      <sheetName val="رصيد المخزن"/>
      <sheetName val="اذون صرف واستلام"/>
      <sheetName val="تحويل"/>
    </sheetNames>
    <sheetDataSet>
      <sheetData sheetId="0">
        <row r="2">
          <cell r="O2">
            <v>45973</v>
          </cell>
        </row>
        <row r="9">
          <cell r="F9">
            <v>471</v>
          </cell>
          <cell r="I9">
            <v>13</v>
          </cell>
          <cell r="N9">
            <v>27</v>
          </cell>
        </row>
        <row r="10">
          <cell r="F10">
            <v>0</v>
          </cell>
          <cell r="I10">
            <v>6</v>
          </cell>
          <cell r="N10">
            <v>39</v>
          </cell>
        </row>
        <row r="11">
          <cell r="F11">
            <v>0</v>
          </cell>
          <cell r="I11">
            <v>0</v>
          </cell>
          <cell r="N11">
            <v>315</v>
          </cell>
        </row>
        <row r="12">
          <cell r="F12">
            <v>11</v>
          </cell>
          <cell r="I12">
            <v>0</v>
          </cell>
          <cell r="N12">
            <v>27</v>
          </cell>
        </row>
        <row r="13">
          <cell r="F13">
            <v>0</v>
          </cell>
          <cell r="I13">
            <v>0</v>
          </cell>
          <cell r="N13">
            <v>30</v>
          </cell>
        </row>
        <row r="14">
          <cell r="F14">
            <v>0</v>
          </cell>
          <cell r="I14">
            <v>0</v>
          </cell>
          <cell r="N14">
            <v>30</v>
          </cell>
        </row>
        <row r="15">
          <cell r="F15">
            <v>0</v>
          </cell>
          <cell r="I15"/>
          <cell r="N15">
            <v>40</v>
          </cell>
        </row>
        <row r="16">
          <cell r="F16">
            <v>0</v>
          </cell>
          <cell r="I16"/>
          <cell r="N16">
            <v>480</v>
          </cell>
        </row>
        <row r="17">
          <cell r="F17">
            <v>0</v>
          </cell>
          <cell r="I17"/>
          <cell r="N17">
            <v>210</v>
          </cell>
        </row>
        <row r="18">
          <cell r="F18">
            <v>0</v>
          </cell>
          <cell r="I18"/>
          <cell r="N18">
            <v>320</v>
          </cell>
        </row>
        <row r="19">
          <cell r="F19">
            <v>0</v>
          </cell>
          <cell r="I19"/>
        </row>
        <row r="20">
          <cell r="F20">
            <v>6</v>
          </cell>
          <cell r="I20">
            <v>4</v>
          </cell>
          <cell r="N20">
            <v>310</v>
          </cell>
        </row>
        <row r="21">
          <cell r="F21">
            <v>6</v>
          </cell>
          <cell r="I21">
            <v>3</v>
          </cell>
          <cell r="N21">
            <v>380</v>
          </cell>
        </row>
        <row r="22">
          <cell r="F22">
            <v>0</v>
          </cell>
          <cell r="I22">
            <v>1</v>
          </cell>
          <cell r="N22">
            <v>440</v>
          </cell>
        </row>
        <row r="23">
          <cell r="F23">
            <v>2</v>
          </cell>
          <cell r="I23">
            <v>2</v>
          </cell>
          <cell r="N23">
            <v>435</v>
          </cell>
        </row>
        <row r="24">
          <cell r="F24">
            <v>1</v>
          </cell>
          <cell r="I24">
            <v>1</v>
          </cell>
          <cell r="N24">
            <v>430</v>
          </cell>
        </row>
        <row r="25">
          <cell r="F25">
            <v>2</v>
          </cell>
          <cell r="I25">
            <v>1</v>
          </cell>
          <cell r="N25">
            <v>445</v>
          </cell>
        </row>
        <row r="26">
          <cell r="F26">
            <v>0</v>
          </cell>
          <cell r="I26"/>
          <cell r="N26">
            <v>480</v>
          </cell>
        </row>
        <row r="27">
          <cell r="F27">
            <v>0</v>
          </cell>
          <cell r="I27"/>
          <cell r="N27">
            <v>500</v>
          </cell>
        </row>
        <row r="28">
          <cell r="F28">
            <v>0</v>
          </cell>
          <cell r="I28"/>
          <cell r="N28">
            <v>600</v>
          </cell>
        </row>
        <row r="29">
          <cell r="F29">
            <v>0</v>
          </cell>
          <cell r="I29">
            <v>6</v>
          </cell>
          <cell r="N29">
            <v>245</v>
          </cell>
        </row>
        <row r="30">
          <cell r="F30">
            <v>0</v>
          </cell>
          <cell r="I30">
            <v>6</v>
          </cell>
          <cell r="N30">
            <v>315</v>
          </cell>
        </row>
        <row r="31">
          <cell r="F31">
            <v>0</v>
          </cell>
          <cell r="I31">
            <v>0</v>
          </cell>
          <cell r="N31">
            <v>33</v>
          </cell>
        </row>
        <row r="32">
          <cell r="F32">
            <v>0</v>
          </cell>
          <cell r="I32">
            <v>2</v>
          </cell>
          <cell r="N32">
            <v>33</v>
          </cell>
        </row>
        <row r="33">
          <cell r="F33">
            <v>0</v>
          </cell>
          <cell r="I33">
            <v>0</v>
          </cell>
          <cell r="N33">
            <v>28</v>
          </cell>
        </row>
        <row r="34">
          <cell r="F34">
            <v>0</v>
          </cell>
          <cell r="I34">
            <v>0</v>
          </cell>
          <cell r="N34">
            <v>15</v>
          </cell>
        </row>
        <row r="35">
          <cell r="F35">
            <v>0</v>
          </cell>
          <cell r="I35">
            <v>0</v>
          </cell>
          <cell r="N35">
            <v>35</v>
          </cell>
        </row>
        <row r="36">
          <cell r="F36">
            <v>0</v>
          </cell>
          <cell r="I36">
            <v>0</v>
          </cell>
          <cell r="N36">
            <v>80</v>
          </cell>
        </row>
        <row r="37">
          <cell r="F37">
            <v>0</v>
          </cell>
          <cell r="I37">
            <v>6</v>
          </cell>
          <cell r="N37">
            <v>65</v>
          </cell>
        </row>
        <row r="38">
          <cell r="F38">
            <v>0</v>
          </cell>
          <cell r="I38">
            <v>0</v>
          </cell>
          <cell r="N38">
            <v>30</v>
          </cell>
        </row>
        <row r="39">
          <cell r="F39">
            <v>0</v>
          </cell>
          <cell r="I39"/>
          <cell r="N39">
            <v>25</v>
          </cell>
        </row>
        <row r="40">
          <cell r="F40">
            <v>0</v>
          </cell>
          <cell r="I40">
            <v>0</v>
          </cell>
          <cell r="N40">
            <v>30</v>
          </cell>
        </row>
        <row r="41">
          <cell r="F41">
            <v>0</v>
          </cell>
          <cell r="I41">
            <v>2</v>
          </cell>
          <cell r="N41">
            <v>35</v>
          </cell>
        </row>
        <row r="42">
          <cell r="F42">
            <v>0</v>
          </cell>
          <cell r="I42">
            <v>1</v>
          </cell>
          <cell r="N42">
            <v>25</v>
          </cell>
        </row>
        <row r="43">
          <cell r="F43">
            <v>0</v>
          </cell>
          <cell r="I43">
            <v>6</v>
          </cell>
          <cell r="N43">
            <v>75</v>
          </cell>
        </row>
        <row r="44">
          <cell r="F44">
            <v>0</v>
          </cell>
          <cell r="I44">
            <v>4</v>
          </cell>
          <cell r="N44">
            <v>55</v>
          </cell>
        </row>
        <row r="45">
          <cell r="F45">
            <v>0</v>
          </cell>
          <cell r="I45">
            <v>2</v>
          </cell>
          <cell r="N45">
            <v>55</v>
          </cell>
        </row>
        <row r="46">
          <cell r="F46">
            <v>0</v>
          </cell>
          <cell r="I46"/>
          <cell r="N46">
            <v>60</v>
          </cell>
        </row>
        <row r="47">
          <cell r="F47">
            <v>0</v>
          </cell>
          <cell r="I47">
            <v>6</v>
          </cell>
          <cell r="N47">
            <v>55</v>
          </cell>
        </row>
        <row r="48">
          <cell r="F48">
            <v>0</v>
          </cell>
          <cell r="I48">
            <v>2</v>
          </cell>
          <cell r="N48">
            <v>55</v>
          </cell>
        </row>
        <row r="49">
          <cell r="F49">
            <v>0</v>
          </cell>
          <cell r="I49"/>
          <cell r="N49">
            <v>65</v>
          </cell>
        </row>
        <row r="50">
          <cell r="F50">
            <v>0</v>
          </cell>
          <cell r="I50"/>
          <cell r="N50">
            <v>60</v>
          </cell>
        </row>
        <row r="51">
          <cell r="F51">
            <v>0</v>
          </cell>
          <cell r="I51">
            <v>5</v>
          </cell>
          <cell r="N51">
            <v>25</v>
          </cell>
        </row>
        <row r="52">
          <cell r="F52">
            <v>0</v>
          </cell>
          <cell r="I52">
            <v>0</v>
          </cell>
          <cell r="N52">
            <v>60</v>
          </cell>
        </row>
        <row r="53">
          <cell r="F53">
            <v>0</v>
          </cell>
          <cell r="I53"/>
          <cell r="N53">
            <v>50</v>
          </cell>
        </row>
        <row r="54">
          <cell r="F54">
            <v>0</v>
          </cell>
          <cell r="I54">
            <v>0</v>
          </cell>
          <cell r="N54">
            <v>65</v>
          </cell>
        </row>
        <row r="55">
          <cell r="F55">
            <v>0</v>
          </cell>
          <cell r="I55"/>
          <cell r="N55">
            <v>60</v>
          </cell>
        </row>
        <row r="56">
          <cell r="F56">
            <v>0</v>
          </cell>
          <cell r="I56"/>
          <cell r="N56">
            <v>1</v>
          </cell>
        </row>
        <row r="57">
          <cell r="F57">
            <v>0</v>
          </cell>
          <cell r="I57"/>
          <cell r="N57">
            <v>55</v>
          </cell>
        </row>
        <row r="58">
          <cell r="F58">
            <v>0</v>
          </cell>
          <cell r="I58"/>
          <cell r="N58">
            <v>50</v>
          </cell>
        </row>
        <row r="59">
          <cell r="F59">
            <v>0</v>
          </cell>
          <cell r="I59">
            <v>4</v>
          </cell>
          <cell r="N59">
            <v>60</v>
          </cell>
        </row>
        <row r="60">
          <cell r="F60">
            <v>0</v>
          </cell>
          <cell r="I60">
            <v>3</v>
          </cell>
          <cell r="N60">
            <v>60</v>
          </cell>
        </row>
        <row r="61">
          <cell r="F61">
            <v>0</v>
          </cell>
          <cell r="I61">
            <v>10</v>
          </cell>
          <cell r="N61">
            <v>60</v>
          </cell>
        </row>
        <row r="62">
          <cell r="F62">
            <v>0</v>
          </cell>
          <cell r="I62"/>
          <cell r="N62">
            <v>60</v>
          </cell>
        </row>
        <row r="63">
          <cell r="F63">
            <v>0</v>
          </cell>
          <cell r="I63"/>
          <cell r="N63">
            <v>1</v>
          </cell>
        </row>
        <row r="64">
          <cell r="F64">
            <v>0</v>
          </cell>
          <cell r="I64"/>
          <cell r="N64">
            <v>1</v>
          </cell>
        </row>
        <row r="65">
          <cell r="F65">
            <v>0</v>
          </cell>
          <cell r="I65">
            <v>0</v>
          </cell>
          <cell r="N65">
            <v>220</v>
          </cell>
        </row>
        <row r="66">
          <cell r="F66">
            <v>0</v>
          </cell>
          <cell r="I66"/>
          <cell r="N66">
            <v>280</v>
          </cell>
        </row>
        <row r="67">
          <cell r="F67">
            <v>0</v>
          </cell>
          <cell r="I67">
            <v>175.75</v>
          </cell>
          <cell r="N67">
            <v>205</v>
          </cell>
        </row>
        <row r="68">
          <cell r="F68">
            <v>0</v>
          </cell>
          <cell r="I68">
            <v>7.5</v>
          </cell>
          <cell r="N68">
            <v>308</v>
          </cell>
        </row>
        <row r="69">
          <cell r="F69">
            <v>0</v>
          </cell>
          <cell r="I69"/>
          <cell r="N69">
            <v>1</v>
          </cell>
        </row>
        <row r="70">
          <cell r="F70">
            <v>0</v>
          </cell>
          <cell r="I70"/>
          <cell r="N70">
            <v>1</v>
          </cell>
        </row>
        <row r="71">
          <cell r="F71">
            <v>0</v>
          </cell>
          <cell r="I71"/>
          <cell r="N71">
            <v>1</v>
          </cell>
        </row>
        <row r="72">
          <cell r="F72">
            <v>0</v>
          </cell>
          <cell r="I72"/>
          <cell r="N72">
            <v>1</v>
          </cell>
        </row>
        <row r="73">
          <cell r="F73">
            <v>85</v>
          </cell>
          <cell r="I73"/>
          <cell r="N73">
            <v>1</v>
          </cell>
        </row>
        <row r="74">
          <cell r="F74">
            <v>0</v>
          </cell>
          <cell r="I74">
            <v>0.2</v>
          </cell>
          <cell r="N74">
            <v>1</v>
          </cell>
        </row>
        <row r="75">
          <cell r="F75">
            <v>0</v>
          </cell>
          <cell r="I75">
            <v>0</v>
          </cell>
          <cell r="N75">
            <v>1</v>
          </cell>
        </row>
        <row r="76">
          <cell r="F76">
            <v>0</v>
          </cell>
          <cell r="I76">
            <v>2.4</v>
          </cell>
          <cell r="N76">
            <v>1</v>
          </cell>
        </row>
        <row r="77">
          <cell r="F77">
            <v>0</v>
          </cell>
          <cell r="I77">
            <v>2.2999999999999998</v>
          </cell>
          <cell r="N77">
            <v>1</v>
          </cell>
        </row>
        <row r="78">
          <cell r="F78">
            <v>0</v>
          </cell>
          <cell r="I78">
            <v>2</v>
          </cell>
          <cell r="N78">
            <v>1</v>
          </cell>
        </row>
        <row r="79">
          <cell r="F79">
            <v>0</v>
          </cell>
          <cell r="I79">
            <v>4</v>
          </cell>
          <cell r="N79">
            <v>25</v>
          </cell>
        </row>
        <row r="80">
          <cell r="F80">
            <v>87</v>
          </cell>
          <cell r="I80">
            <v>0</v>
          </cell>
          <cell r="N80">
            <v>25</v>
          </cell>
        </row>
        <row r="81">
          <cell r="F81">
            <v>0</v>
          </cell>
          <cell r="I81"/>
          <cell r="N81">
            <v>1</v>
          </cell>
        </row>
        <row r="82">
          <cell r="F82">
            <v>0</v>
          </cell>
          <cell r="I82"/>
          <cell r="N82">
            <v>1</v>
          </cell>
        </row>
        <row r="83">
          <cell r="F83">
            <v>0</v>
          </cell>
          <cell r="I83">
            <v>11</v>
          </cell>
          <cell r="N83">
            <v>60</v>
          </cell>
        </row>
        <row r="84">
          <cell r="F84">
            <v>0</v>
          </cell>
          <cell r="I84">
            <v>1.165</v>
          </cell>
          <cell r="N84">
            <v>190</v>
          </cell>
        </row>
        <row r="85">
          <cell r="F85">
            <v>0</v>
          </cell>
          <cell r="I85"/>
          <cell r="N85">
            <v>137.5</v>
          </cell>
        </row>
        <row r="86">
          <cell r="F86">
            <v>0</v>
          </cell>
          <cell r="I86">
            <v>5.88</v>
          </cell>
          <cell r="N86">
            <v>290</v>
          </cell>
        </row>
        <row r="87">
          <cell r="F87">
            <v>0</v>
          </cell>
          <cell r="I87"/>
          <cell r="N87">
            <v>150</v>
          </cell>
        </row>
        <row r="88">
          <cell r="F88">
            <v>0</v>
          </cell>
          <cell r="I88">
            <v>0</v>
          </cell>
          <cell r="N88">
            <v>135</v>
          </cell>
        </row>
        <row r="89">
          <cell r="F89">
            <v>0</v>
          </cell>
          <cell r="I89">
            <v>0.67</v>
          </cell>
          <cell r="N89">
            <v>185</v>
          </cell>
        </row>
        <row r="90">
          <cell r="F90">
            <v>0</v>
          </cell>
          <cell r="I90">
            <v>1.85</v>
          </cell>
          <cell r="N90">
            <v>175</v>
          </cell>
        </row>
        <row r="91">
          <cell r="F91">
            <v>0</v>
          </cell>
          <cell r="I91">
            <v>0</v>
          </cell>
          <cell r="N91">
            <v>130</v>
          </cell>
        </row>
        <row r="92">
          <cell r="F92">
            <v>0</v>
          </cell>
          <cell r="I92">
            <v>0</v>
          </cell>
          <cell r="N92">
            <v>150</v>
          </cell>
        </row>
        <row r="93">
          <cell r="F93">
            <v>0</v>
          </cell>
          <cell r="I93"/>
          <cell r="N93">
            <v>180</v>
          </cell>
        </row>
        <row r="94">
          <cell r="F94">
            <v>0</v>
          </cell>
          <cell r="I94">
            <v>0.68</v>
          </cell>
          <cell r="N94">
            <v>150</v>
          </cell>
        </row>
        <row r="95">
          <cell r="F95">
            <v>0</v>
          </cell>
          <cell r="I95">
            <v>0</v>
          </cell>
          <cell r="N95">
            <v>185</v>
          </cell>
        </row>
        <row r="96">
          <cell r="F96">
            <v>0</v>
          </cell>
          <cell r="I96"/>
          <cell r="N96">
            <v>280</v>
          </cell>
        </row>
        <row r="97">
          <cell r="F97">
            <v>3.4499999999999957</v>
          </cell>
          <cell r="I97">
            <v>3.6750000000000003</v>
          </cell>
          <cell r="N97">
            <v>230</v>
          </cell>
        </row>
        <row r="98">
          <cell r="F98">
            <v>0</v>
          </cell>
          <cell r="I98">
            <v>0</v>
          </cell>
          <cell r="N98">
            <v>230</v>
          </cell>
        </row>
        <row r="99">
          <cell r="F99">
            <v>0</v>
          </cell>
          <cell r="I99"/>
          <cell r="N99">
            <v>210</v>
          </cell>
        </row>
        <row r="100">
          <cell r="F100">
            <v>0</v>
          </cell>
          <cell r="I100">
            <v>1.1850000000000001</v>
          </cell>
          <cell r="N100">
            <v>325</v>
          </cell>
        </row>
        <row r="101">
          <cell r="F101">
            <v>0</v>
          </cell>
          <cell r="I101"/>
          <cell r="N101">
            <v>370</v>
          </cell>
        </row>
        <row r="102">
          <cell r="F102">
            <v>0</v>
          </cell>
          <cell r="I102"/>
          <cell r="N102">
            <v>510</v>
          </cell>
        </row>
        <row r="103">
          <cell r="F103">
            <v>0</v>
          </cell>
          <cell r="I103">
            <v>1.17</v>
          </cell>
          <cell r="N103">
            <v>200</v>
          </cell>
        </row>
        <row r="104">
          <cell r="F104">
            <v>0</v>
          </cell>
          <cell r="I104"/>
          <cell r="N104">
            <v>230</v>
          </cell>
        </row>
        <row r="105">
          <cell r="F105">
            <v>0</v>
          </cell>
          <cell r="I105"/>
          <cell r="N105">
            <v>650</v>
          </cell>
        </row>
        <row r="106">
          <cell r="F106">
            <v>0</v>
          </cell>
          <cell r="I106"/>
          <cell r="N106">
            <v>500</v>
          </cell>
        </row>
        <row r="107">
          <cell r="F107">
            <v>0</v>
          </cell>
          <cell r="I107"/>
          <cell r="N107">
            <v>420</v>
          </cell>
        </row>
        <row r="108">
          <cell r="F108">
            <v>0</v>
          </cell>
          <cell r="I108">
            <v>2.5</v>
          </cell>
          <cell r="N108">
            <v>200</v>
          </cell>
        </row>
        <row r="109">
          <cell r="F109">
            <v>0</v>
          </cell>
          <cell r="I109"/>
          <cell r="N109">
            <v>170</v>
          </cell>
        </row>
        <row r="110">
          <cell r="F110">
            <v>0</v>
          </cell>
          <cell r="I110">
            <v>3</v>
          </cell>
          <cell r="N110">
            <v>70</v>
          </cell>
        </row>
        <row r="111">
          <cell r="F111">
            <v>0</v>
          </cell>
          <cell r="I111">
            <v>0</v>
          </cell>
          <cell r="N111">
            <v>130</v>
          </cell>
        </row>
        <row r="112">
          <cell r="F112">
            <v>0</v>
          </cell>
          <cell r="I112">
            <v>0</v>
          </cell>
          <cell r="N112">
            <v>155</v>
          </cell>
        </row>
        <row r="113">
          <cell r="F113">
            <v>0</v>
          </cell>
          <cell r="I113">
            <v>0</v>
          </cell>
          <cell r="N113">
            <v>135</v>
          </cell>
        </row>
        <row r="114">
          <cell r="F114">
            <v>0</v>
          </cell>
          <cell r="I114">
            <v>0</v>
          </cell>
          <cell r="N114">
            <v>185</v>
          </cell>
        </row>
        <row r="115">
          <cell r="F115">
            <v>0</v>
          </cell>
          <cell r="I115"/>
          <cell r="N115">
            <v>170</v>
          </cell>
        </row>
        <row r="116">
          <cell r="F116">
            <v>0</v>
          </cell>
          <cell r="I116"/>
          <cell r="N116">
            <v>170</v>
          </cell>
        </row>
        <row r="117">
          <cell r="F117">
            <v>0</v>
          </cell>
          <cell r="I117">
            <v>0</v>
          </cell>
          <cell r="N117">
            <v>170</v>
          </cell>
        </row>
        <row r="118">
          <cell r="F118">
            <v>0</v>
          </cell>
          <cell r="I118"/>
          <cell r="N118">
            <v>170</v>
          </cell>
        </row>
        <row r="119">
          <cell r="F119">
            <v>0</v>
          </cell>
          <cell r="I119"/>
          <cell r="N119">
            <v>170</v>
          </cell>
        </row>
        <row r="120">
          <cell r="F120">
            <v>0</v>
          </cell>
          <cell r="I120"/>
          <cell r="N120">
            <v>200</v>
          </cell>
        </row>
        <row r="121">
          <cell r="F121">
            <v>0</v>
          </cell>
          <cell r="I121"/>
          <cell r="N121">
            <v>40</v>
          </cell>
        </row>
        <row r="122">
          <cell r="F122">
            <v>0</v>
          </cell>
          <cell r="I122">
            <v>0</v>
          </cell>
          <cell r="N122">
            <v>98</v>
          </cell>
        </row>
        <row r="123">
          <cell r="F123">
            <v>0</v>
          </cell>
          <cell r="I123"/>
          <cell r="N123">
            <v>195</v>
          </cell>
        </row>
        <row r="124">
          <cell r="F124">
            <v>0</v>
          </cell>
          <cell r="I124">
            <v>1</v>
          </cell>
          <cell r="N124">
            <v>27</v>
          </cell>
        </row>
        <row r="125">
          <cell r="F125">
            <v>0</v>
          </cell>
          <cell r="I125">
            <v>0</v>
          </cell>
          <cell r="N125">
            <v>85</v>
          </cell>
        </row>
        <row r="126">
          <cell r="F126">
            <v>0</v>
          </cell>
          <cell r="I126">
            <v>2</v>
          </cell>
          <cell r="N126">
            <v>27</v>
          </cell>
        </row>
        <row r="127">
          <cell r="F127">
            <v>0</v>
          </cell>
          <cell r="I127"/>
          <cell r="N127">
            <v>60</v>
          </cell>
        </row>
        <row r="128">
          <cell r="F128">
            <v>0</v>
          </cell>
          <cell r="I128">
            <v>3</v>
          </cell>
          <cell r="N128">
            <v>50</v>
          </cell>
        </row>
        <row r="129">
          <cell r="F129">
            <v>0</v>
          </cell>
          <cell r="I129">
            <v>2</v>
          </cell>
          <cell r="N129">
            <v>95</v>
          </cell>
        </row>
        <row r="130">
          <cell r="F130">
            <v>0</v>
          </cell>
          <cell r="I130">
            <v>7</v>
          </cell>
          <cell r="N130">
            <v>110</v>
          </cell>
        </row>
        <row r="131">
          <cell r="F131">
            <v>0</v>
          </cell>
          <cell r="I131"/>
          <cell r="N131">
            <v>110</v>
          </cell>
        </row>
        <row r="132">
          <cell r="F132">
            <v>0</v>
          </cell>
          <cell r="I132">
            <v>22</v>
          </cell>
          <cell r="N132">
            <v>120</v>
          </cell>
        </row>
        <row r="133">
          <cell r="F133">
            <v>0</v>
          </cell>
          <cell r="I133">
            <v>16</v>
          </cell>
          <cell r="N133">
            <v>150</v>
          </cell>
        </row>
        <row r="134">
          <cell r="F134">
            <v>0</v>
          </cell>
          <cell r="I134">
            <v>1</v>
          </cell>
        </row>
        <row r="135">
          <cell r="F135">
            <v>0</v>
          </cell>
          <cell r="I135">
            <v>29</v>
          </cell>
          <cell r="N135">
            <v>150</v>
          </cell>
        </row>
        <row r="136">
          <cell r="F136">
            <v>0</v>
          </cell>
          <cell r="I136">
            <v>0</v>
          </cell>
          <cell r="N136">
            <v>60</v>
          </cell>
        </row>
        <row r="137">
          <cell r="F137">
            <v>0</v>
          </cell>
          <cell r="I137">
            <v>3</v>
          </cell>
          <cell r="N137">
            <v>55</v>
          </cell>
        </row>
        <row r="138">
          <cell r="F138">
            <v>0</v>
          </cell>
          <cell r="I138"/>
          <cell r="N138">
            <v>150</v>
          </cell>
        </row>
        <row r="139">
          <cell r="F139">
            <v>0</v>
          </cell>
          <cell r="I139">
            <v>10</v>
          </cell>
          <cell r="N139">
            <v>135</v>
          </cell>
        </row>
        <row r="140">
          <cell r="F140">
            <v>0</v>
          </cell>
          <cell r="I140">
            <v>7</v>
          </cell>
          <cell r="N140">
            <v>145</v>
          </cell>
        </row>
        <row r="141">
          <cell r="F141">
            <v>0</v>
          </cell>
          <cell r="I141"/>
          <cell r="N141">
            <v>195</v>
          </cell>
        </row>
        <row r="142">
          <cell r="F142">
            <v>0</v>
          </cell>
          <cell r="I142">
            <v>1</v>
          </cell>
          <cell r="N142">
            <v>145</v>
          </cell>
        </row>
        <row r="143">
          <cell r="F143">
            <v>0</v>
          </cell>
          <cell r="I143">
            <v>3</v>
          </cell>
          <cell r="N143">
            <v>115</v>
          </cell>
        </row>
        <row r="144">
          <cell r="F144">
            <v>0</v>
          </cell>
          <cell r="I144">
            <v>14970</v>
          </cell>
          <cell r="N144">
            <v>1</v>
          </cell>
        </row>
        <row r="145">
          <cell r="F145">
            <v>0</v>
          </cell>
          <cell r="I145">
            <v>4</v>
          </cell>
          <cell r="N145">
            <v>400</v>
          </cell>
        </row>
        <row r="146">
          <cell r="F146">
            <v>0</v>
          </cell>
          <cell r="I146"/>
          <cell r="N146">
            <v>155</v>
          </cell>
        </row>
        <row r="147">
          <cell r="F147">
            <v>0</v>
          </cell>
          <cell r="I147"/>
          <cell r="N147">
            <v>195</v>
          </cell>
        </row>
        <row r="148">
          <cell r="F148">
            <v>0</v>
          </cell>
          <cell r="I148"/>
          <cell r="N148">
            <v>255</v>
          </cell>
        </row>
        <row r="149">
          <cell r="F149">
            <v>0</v>
          </cell>
          <cell r="I149"/>
          <cell r="N149">
            <v>315</v>
          </cell>
        </row>
        <row r="150">
          <cell r="F150">
            <v>0</v>
          </cell>
          <cell r="I150"/>
          <cell r="N150">
            <v>350</v>
          </cell>
        </row>
        <row r="151">
          <cell r="F151">
            <v>0</v>
          </cell>
          <cell r="I151"/>
          <cell r="N151">
            <v>365</v>
          </cell>
        </row>
        <row r="152">
          <cell r="F152">
            <v>0</v>
          </cell>
          <cell r="I152"/>
          <cell r="N152">
            <v>55</v>
          </cell>
        </row>
        <row r="153">
          <cell r="F153">
            <v>0</v>
          </cell>
          <cell r="I153"/>
          <cell r="N153">
            <v>305</v>
          </cell>
        </row>
        <row r="154">
          <cell r="F154">
            <v>0</v>
          </cell>
          <cell r="I154"/>
          <cell r="N154">
            <v>680</v>
          </cell>
        </row>
        <row r="155">
          <cell r="F155">
            <v>0</v>
          </cell>
          <cell r="I155"/>
          <cell r="N155">
            <v>890</v>
          </cell>
        </row>
        <row r="156">
          <cell r="F156">
            <v>0</v>
          </cell>
          <cell r="I156"/>
          <cell r="N156">
            <v>97.5</v>
          </cell>
        </row>
        <row r="157">
          <cell r="F157">
            <v>0</v>
          </cell>
          <cell r="I157"/>
          <cell r="N157">
            <v>195</v>
          </cell>
        </row>
        <row r="158">
          <cell r="F158">
            <v>0</v>
          </cell>
          <cell r="I158"/>
          <cell r="N158">
            <v>97.5</v>
          </cell>
        </row>
        <row r="159">
          <cell r="F159">
            <v>0</v>
          </cell>
          <cell r="I159"/>
          <cell r="N159">
            <v>65</v>
          </cell>
        </row>
        <row r="160">
          <cell r="F160">
            <v>0</v>
          </cell>
          <cell r="I160"/>
          <cell r="N160">
            <v>135</v>
          </cell>
        </row>
        <row r="161">
          <cell r="F161">
            <v>0</v>
          </cell>
          <cell r="I161"/>
          <cell r="N161">
            <v>180</v>
          </cell>
        </row>
        <row r="162">
          <cell r="F162">
            <v>0</v>
          </cell>
          <cell r="I162">
            <v>2</v>
          </cell>
          <cell r="N162">
            <v>50</v>
          </cell>
        </row>
        <row r="163">
          <cell r="F163">
            <v>0</v>
          </cell>
          <cell r="I163"/>
          <cell r="N163">
            <v>65</v>
          </cell>
        </row>
        <row r="164">
          <cell r="F164">
            <v>0</v>
          </cell>
          <cell r="I164">
            <v>1.24</v>
          </cell>
          <cell r="N164">
            <v>460</v>
          </cell>
        </row>
        <row r="165">
          <cell r="F165">
            <v>0</v>
          </cell>
          <cell r="I165"/>
          <cell r="N165">
            <v>245</v>
          </cell>
        </row>
        <row r="166">
          <cell r="F166">
            <v>0</v>
          </cell>
          <cell r="I166"/>
          <cell r="N166">
            <v>185</v>
          </cell>
        </row>
        <row r="167">
          <cell r="F167">
            <v>0</v>
          </cell>
          <cell r="I167"/>
          <cell r="N167">
            <v>97.5</v>
          </cell>
        </row>
        <row r="168">
          <cell r="F168">
            <v>0</v>
          </cell>
          <cell r="I168"/>
          <cell r="N168">
            <v>165</v>
          </cell>
        </row>
        <row r="169">
          <cell r="F169">
            <v>0</v>
          </cell>
          <cell r="I169"/>
          <cell r="N169">
            <v>175</v>
          </cell>
        </row>
        <row r="170">
          <cell r="F170">
            <v>0</v>
          </cell>
          <cell r="I170"/>
          <cell r="N170">
            <v>155</v>
          </cell>
        </row>
        <row r="171">
          <cell r="F171">
            <v>0</v>
          </cell>
          <cell r="I171"/>
          <cell r="N171">
            <v>260</v>
          </cell>
        </row>
        <row r="172">
          <cell r="F172">
            <v>0</v>
          </cell>
          <cell r="I172"/>
          <cell r="N172">
            <v>50</v>
          </cell>
        </row>
        <row r="173">
          <cell r="F173">
            <v>0</v>
          </cell>
          <cell r="I173"/>
          <cell r="N173">
            <v>90</v>
          </cell>
        </row>
        <row r="174">
          <cell r="F174">
            <v>0</v>
          </cell>
          <cell r="I174"/>
          <cell r="N174">
            <v>35</v>
          </cell>
        </row>
        <row r="175">
          <cell r="F175">
            <v>0</v>
          </cell>
          <cell r="I175">
            <v>2</v>
          </cell>
          <cell r="N175">
            <v>20</v>
          </cell>
        </row>
        <row r="176">
          <cell r="F176">
            <v>0</v>
          </cell>
          <cell r="I176">
            <v>9</v>
          </cell>
          <cell r="N176">
            <v>35</v>
          </cell>
        </row>
        <row r="177">
          <cell r="F177">
            <v>0</v>
          </cell>
          <cell r="I177"/>
          <cell r="N177">
            <v>25</v>
          </cell>
        </row>
        <row r="178">
          <cell r="F178">
            <v>0</v>
          </cell>
          <cell r="I178"/>
          <cell r="N178">
            <v>25</v>
          </cell>
        </row>
        <row r="179">
          <cell r="F179">
            <v>0</v>
          </cell>
          <cell r="I179"/>
          <cell r="N179">
            <v>25</v>
          </cell>
        </row>
        <row r="180">
          <cell r="F180">
            <v>0</v>
          </cell>
          <cell r="I180"/>
          <cell r="N180">
            <v>35</v>
          </cell>
        </row>
        <row r="181">
          <cell r="F181">
            <v>0</v>
          </cell>
          <cell r="I181"/>
          <cell r="N181">
            <v>35</v>
          </cell>
        </row>
        <row r="182">
          <cell r="F182">
            <v>0</v>
          </cell>
          <cell r="I182"/>
          <cell r="N182">
            <v>25</v>
          </cell>
        </row>
        <row r="183">
          <cell r="F183">
            <v>0</v>
          </cell>
          <cell r="I183"/>
          <cell r="N183">
            <v>35</v>
          </cell>
        </row>
        <row r="184">
          <cell r="F184">
            <v>0</v>
          </cell>
          <cell r="I184"/>
          <cell r="N184">
            <v>35</v>
          </cell>
        </row>
        <row r="185">
          <cell r="F185">
            <v>0</v>
          </cell>
          <cell r="I185"/>
          <cell r="N185">
            <v>1</v>
          </cell>
        </row>
        <row r="186">
          <cell r="F186">
            <v>0</v>
          </cell>
          <cell r="I186"/>
          <cell r="N186">
            <v>1</v>
          </cell>
        </row>
        <row r="187">
          <cell r="F187">
            <v>0</v>
          </cell>
          <cell r="I187"/>
          <cell r="N187">
            <v>20</v>
          </cell>
        </row>
        <row r="188">
          <cell r="F188">
            <v>0</v>
          </cell>
          <cell r="I188"/>
          <cell r="N188">
            <v>25</v>
          </cell>
        </row>
        <row r="189">
          <cell r="F189">
            <v>0</v>
          </cell>
          <cell r="I189"/>
          <cell r="N189">
            <v>25</v>
          </cell>
        </row>
        <row r="190">
          <cell r="F190">
            <v>0</v>
          </cell>
          <cell r="I190"/>
          <cell r="N190">
            <v>50</v>
          </cell>
        </row>
        <row r="191">
          <cell r="F191">
            <v>0</v>
          </cell>
          <cell r="I191"/>
          <cell r="N191">
            <v>1</v>
          </cell>
        </row>
        <row r="192">
          <cell r="F192">
            <v>0</v>
          </cell>
          <cell r="I192">
            <v>0</v>
          </cell>
          <cell r="N192">
            <v>159.9</v>
          </cell>
        </row>
        <row r="193">
          <cell r="F193">
            <v>0</v>
          </cell>
          <cell r="I193"/>
          <cell r="N193">
            <v>1</v>
          </cell>
        </row>
        <row r="194">
          <cell r="F194">
            <v>0</v>
          </cell>
          <cell r="I194"/>
          <cell r="N194">
            <v>1</v>
          </cell>
        </row>
        <row r="195">
          <cell r="F195">
            <v>0</v>
          </cell>
          <cell r="I195">
            <v>0</v>
          </cell>
          <cell r="N195">
            <v>1</v>
          </cell>
        </row>
        <row r="196">
          <cell r="F196">
            <v>0</v>
          </cell>
          <cell r="I196">
            <v>0</v>
          </cell>
          <cell r="N196">
            <v>35</v>
          </cell>
        </row>
        <row r="197">
          <cell r="F197">
            <v>0</v>
          </cell>
          <cell r="I197">
            <v>0</v>
          </cell>
          <cell r="N197">
            <v>50</v>
          </cell>
        </row>
        <row r="198">
          <cell r="F198">
            <v>0</v>
          </cell>
          <cell r="I198">
            <v>0</v>
          </cell>
          <cell r="N198">
            <v>50</v>
          </cell>
        </row>
        <row r="199">
          <cell r="F199">
            <v>0</v>
          </cell>
          <cell r="I199">
            <v>0</v>
          </cell>
          <cell r="N199">
            <v>50</v>
          </cell>
        </row>
        <row r="200">
          <cell r="F200">
            <v>0</v>
          </cell>
          <cell r="I200"/>
          <cell r="N200">
            <v>400</v>
          </cell>
        </row>
        <row r="201">
          <cell r="F201">
            <v>0</v>
          </cell>
          <cell r="I201"/>
          <cell r="N201">
            <v>45</v>
          </cell>
        </row>
        <row r="202">
          <cell r="F202">
            <v>0</v>
          </cell>
          <cell r="I202"/>
          <cell r="N202">
            <v>65</v>
          </cell>
        </row>
        <row r="203">
          <cell r="F203">
            <v>0</v>
          </cell>
          <cell r="I203"/>
          <cell r="N203">
            <v>85</v>
          </cell>
        </row>
        <row r="204">
          <cell r="F204">
            <v>0</v>
          </cell>
          <cell r="I204"/>
          <cell r="N204">
            <v>1</v>
          </cell>
        </row>
        <row r="205">
          <cell r="F205">
            <v>1000</v>
          </cell>
          <cell r="I205"/>
          <cell r="N205">
            <v>1</v>
          </cell>
        </row>
        <row r="206">
          <cell r="F206">
            <v>0</v>
          </cell>
          <cell r="I206"/>
          <cell r="N206">
            <v>1</v>
          </cell>
        </row>
        <row r="207">
          <cell r="F207">
            <v>0</v>
          </cell>
          <cell r="I207"/>
          <cell r="N207">
            <v>1</v>
          </cell>
        </row>
        <row r="208">
          <cell r="F208">
            <v>0</v>
          </cell>
          <cell r="I208">
            <v>17</v>
          </cell>
          <cell r="N208">
            <v>15</v>
          </cell>
        </row>
        <row r="209">
          <cell r="F209">
            <v>0</v>
          </cell>
          <cell r="I209"/>
          <cell r="N209">
            <v>1</v>
          </cell>
        </row>
        <row r="210">
          <cell r="F210">
            <v>0</v>
          </cell>
          <cell r="I210"/>
          <cell r="N210">
            <v>1</v>
          </cell>
        </row>
        <row r="211">
          <cell r="F211">
            <v>0</v>
          </cell>
          <cell r="I211"/>
          <cell r="N211">
            <v>315</v>
          </cell>
        </row>
        <row r="212">
          <cell r="F212">
            <v>0</v>
          </cell>
          <cell r="I212"/>
          <cell r="N212">
            <v>1</v>
          </cell>
        </row>
        <row r="213">
          <cell r="F213">
            <v>0</v>
          </cell>
          <cell r="I213"/>
          <cell r="N213">
            <v>1</v>
          </cell>
        </row>
        <row r="214">
          <cell r="F214">
            <v>0</v>
          </cell>
          <cell r="I214"/>
          <cell r="N214">
            <v>1</v>
          </cell>
        </row>
        <row r="215">
          <cell r="F215">
            <v>0</v>
          </cell>
          <cell r="I215"/>
          <cell r="N215">
            <v>1</v>
          </cell>
        </row>
        <row r="216">
          <cell r="F216">
            <v>0</v>
          </cell>
          <cell r="I216"/>
          <cell r="N216">
            <v>1</v>
          </cell>
        </row>
        <row r="217">
          <cell r="F217">
            <v>0</v>
          </cell>
          <cell r="I217"/>
          <cell r="N217">
            <v>1</v>
          </cell>
        </row>
        <row r="218">
          <cell r="F218">
            <v>80</v>
          </cell>
          <cell r="I218"/>
          <cell r="N218">
            <v>1</v>
          </cell>
        </row>
        <row r="219">
          <cell r="F219">
            <v>0</v>
          </cell>
          <cell r="I219">
            <v>51</v>
          </cell>
          <cell r="N219">
            <v>20</v>
          </cell>
        </row>
        <row r="220">
          <cell r="F220">
            <v>0</v>
          </cell>
          <cell r="I220">
            <v>40</v>
          </cell>
          <cell r="N220">
            <v>10</v>
          </cell>
        </row>
        <row r="221">
          <cell r="F221">
            <v>0</v>
          </cell>
          <cell r="I221">
            <v>37</v>
          </cell>
          <cell r="N221">
            <v>20</v>
          </cell>
        </row>
        <row r="222">
          <cell r="F222">
            <v>0</v>
          </cell>
          <cell r="I222">
            <v>13</v>
          </cell>
          <cell r="N222">
            <v>10</v>
          </cell>
        </row>
        <row r="223">
          <cell r="F223">
            <v>0</v>
          </cell>
          <cell r="I223">
            <v>30</v>
          </cell>
          <cell r="N223">
            <v>0.2</v>
          </cell>
        </row>
        <row r="224">
          <cell r="F224">
            <v>0</v>
          </cell>
          <cell r="I224">
            <v>0</v>
          </cell>
          <cell r="N224">
            <v>90</v>
          </cell>
        </row>
        <row r="225">
          <cell r="F225">
            <v>0</v>
          </cell>
          <cell r="I225">
            <v>0</v>
          </cell>
          <cell r="N225">
            <v>60</v>
          </cell>
        </row>
        <row r="226">
          <cell r="F226">
            <v>0</v>
          </cell>
          <cell r="I226">
            <v>0</v>
          </cell>
          <cell r="N226">
            <v>65</v>
          </cell>
        </row>
        <row r="227">
          <cell r="F227">
            <v>0</v>
          </cell>
          <cell r="I227">
            <v>21</v>
          </cell>
          <cell r="N227">
            <v>1</v>
          </cell>
        </row>
        <row r="228">
          <cell r="F228">
            <v>0</v>
          </cell>
          <cell r="I228">
            <v>18</v>
          </cell>
          <cell r="N228">
            <v>1</v>
          </cell>
        </row>
        <row r="229">
          <cell r="F229">
            <v>0</v>
          </cell>
          <cell r="I229">
            <v>35</v>
          </cell>
          <cell r="N229">
            <v>1</v>
          </cell>
        </row>
        <row r="230">
          <cell r="F230">
            <v>0</v>
          </cell>
          <cell r="I230">
            <v>0</v>
          </cell>
          <cell r="N230">
            <v>1</v>
          </cell>
        </row>
        <row r="231">
          <cell r="F231">
            <v>0</v>
          </cell>
          <cell r="I231">
            <v>0</v>
          </cell>
          <cell r="N231">
            <v>0.66700000000000004</v>
          </cell>
        </row>
        <row r="232">
          <cell r="F232">
            <v>0</v>
          </cell>
          <cell r="I232">
            <v>23</v>
          </cell>
          <cell r="N232">
            <v>25</v>
          </cell>
        </row>
        <row r="233">
          <cell r="F233">
            <v>25</v>
          </cell>
          <cell r="I233"/>
          <cell r="N233">
            <v>25</v>
          </cell>
        </row>
        <row r="234">
          <cell r="F234">
            <v>24</v>
          </cell>
          <cell r="I234">
            <v>0</v>
          </cell>
          <cell r="N234">
            <v>1</v>
          </cell>
        </row>
        <row r="235">
          <cell r="F235">
            <v>0</v>
          </cell>
          <cell r="I235">
            <v>0</v>
          </cell>
          <cell r="N235">
            <v>1</v>
          </cell>
        </row>
        <row r="236">
          <cell r="F236">
            <v>2</v>
          </cell>
          <cell r="I236"/>
          <cell r="N236">
            <v>1</v>
          </cell>
        </row>
        <row r="237">
          <cell r="F237">
            <v>6</v>
          </cell>
          <cell r="I237"/>
          <cell r="N237">
            <v>1</v>
          </cell>
        </row>
        <row r="238">
          <cell r="F238">
            <v>10</v>
          </cell>
          <cell r="I238"/>
          <cell r="N238">
            <v>1</v>
          </cell>
        </row>
        <row r="239">
          <cell r="F239">
            <v>8</v>
          </cell>
          <cell r="I239">
            <v>0</v>
          </cell>
          <cell r="N239">
            <v>1</v>
          </cell>
        </row>
        <row r="240">
          <cell r="F240">
            <v>1</v>
          </cell>
          <cell r="I240">
            <v>0</v>
          </cell>
          <cell r="N240">
            <v>1</v>
          </cell>
        </row>
        <row r="241">
          <cell r="F241">
            <v>3</v>
          </cell>
          <cell r="I241">
            <v>0</v>
          </cell>
          <cell r="N241">
            <v>1</v>
          </cell>
        </row>
        <row r="242">
          <cell r="F242">
            <v>3</v>
          </cell>
          <cell r="I242">
            <v>0</v>
          </cell>
          <cell r="N242">
            <v>1</v>
          </cell>
        </row>
        <row r="243">
          <cell r="F243">
            <v>5</v>
          </cell>
          <cell r="I243"/>
          <cell r="N243">
            <v>1</v>
          </cell>
        </row>
        <row r="244">
          <cell r="F244">
            <v>3</v>
          </cell>
          <cell r="I244"/>
          <cell r="N244">
            <v>1</v>
          </cell>
        </row>
        <row r="245">
          <cell r="F245">
            <v>7</v>
          </cell>
          <cell r="I245"/>
          <cell r="N245">
            <v>1</v>
          </cell>
        </row>
        <row r="246">
          <cell r="F246">
            <v>1</v>
          </cell>
          <cell r="I246">
            <v>0</v>
          </cell>
          <cell r="N246">
            <v>1</v>
          </cell>
        </row>
        <row r="247">
          <cell r="F247">
            <v>8</v>
          </cell>
          <cell r="I247"/>
          <cell r="N247">
            <v>1</v>
          </cell>
        </row>
        <row r="248">
          <cell r="F248">
            <v>4</v>
          </cell>
          <cell r="I248"/>
          <cell r="N248">
            <v>1</v>
          </cell>
        </row>
        <row r="249">
          <cell r="F249">
            <v>3</v>
          </cell>
          <cell r="I249"/>
          <cell r="N249">
            <v>1</v>
          </cell>
        </row>
        <row r="250">
          <cell r="F250">
            <v>6</v>
          </cell>
          <cell r="I250">
            <v>0</v>
          </cell>
          <cell r="N250">
            <v>1</v>
          </cell>
        </row>
        <row r="251">
          <cell r="F251">
            <v>6</v>
          </cell>
          <cell r="I251"/>
          <cell r="N251">
            <v>1</v>
          </cell>
        </row>
        <row r="252">
          <cell r="F252">
            <v>9</v>
          </cell>
          <cell r="I252">
            <v>0</v>
          </cell>
          <cell r="N252">
            <v>1</v>
          </cell>
        </row>
        <row r="253">
          <cell r="F253">
            <v>6</v>
          </cell>
          <cell r="I253">
            <v>0</v>
          </cell>
          <cell r="N253">
            <v>1</v>
          </cell>
        </row>
        <row r="254">
          <cell r="F254">
            <v>2</v>
          </cell>
          <cell r="I254">
            <v>0</v>
          </cell>
          <cell r="N254">
            <v>1</v>
          </cell>
        </row>
        <row r="255">
          <cell r="F255">
            <v>7</v>
          </cell>
          <cell r="I255"/>
          <cell r="N255">
            <v>1</v>
          </cell>
        </row>
        <row r="256">
          <cell r="F256">
            <v>4</v>
          </cell>
          <cell r="I256">
            <v>0</v>
          </cell>
          <cell r="N256">
            <v>1</v>
          </cell>
        </row>
        <row r="257">
          <cell r="F257">
            <v>3</v>
          </cell>
          <cell r="I257">
            <v>0</v>
          </cell>
          <cell r="N257">
            <v>1</v>
          </cell>
        </row>
        <row r="258">
          <cell r="F258">
            <v>2</v>
          </cell>
          <cell r="I258">
            <v>0</v>
          </cell>
          <cell r="N258">
            <v>1</v>
          </cell>
        </row>
        <row r="259">
          <cell r="F259">
            <v>3</v>
          </cell>
          <cell r="I259"/>
          <cell r="N259">
            <v>1</v>
          </cell>
        </row>
        <row r="260">
          <cell r="F260">
            <v>4</v>
          </cell>
          <cell r="I260">
            <v>0</v>
          </cell>
          <cell r="N260">
            <v>1</v>
          </cell>
        </row>
        <row r="261">
          <cell r="F261">
            <v>1</v>
          </cell>
          <cell r="I261">
            <v>0</v>
          </cell>
          <cell r="N261">
            <v>1</v>
          </cell>
        </row>
        <row r="262">
          <cell r="F262">
            <v>4</v>
          </cell>
          <cell r="I262">
            <v>0</v>
          </cell>
          <cell r="N262">
            <v>1</v>
          </cell>
        </row>
        <row r="263">
          <cell r="F263">
            <v>2</v>
          </cell>
          <cell r="I263">
            <v>0</v>
          </cell>
          <cell r="N263">
            <v>1</v>
          </cell>
        </row>
        <row r="264">
          <cell r="F264">
            <v>0</v>
          </cell>
          <cell r="I264">
            <v>3</v>
          </cell>
          <cell r="N264">
            <v>1</v>
          </cell>
        </row>
        <row r="265">
          <cell r="F265">
            <v>7.4</v>
          </cell>
          <cell r="I265">
            <v>0</v>
          </cell>
          <cell r="N265">
            <v>1</v>
          </cell>
        </row>
        <row r="266">
          <cell r="F266">
            <v>0</v>
          </cell>
          <cell r="I266">
            <v>0</v>
          </cell>
          <cell r="N266">
            <v>1</v>
          </cell>
        </row>
        <row r="267">
          <cell r="F267">
            <v>0</v>
          </cell>
          <cell r="I267">
            <v>0</v>
          </cell>
          <cell r="N267">
            <v>9.5</v>
          </cell>
        </row>
        <row r="268">
          <cell r="F268">
            <v>3.1999999999999993</v>
          </cell>
          <cell r="I268">
            <v>0</v>
          </cell>
          <cell r="N268">
            <v>9.5</v>
          </cell>
        </row>
        <row r="269">
          <cell r="F269">
            <v>22</v>
          </cell>
          <cell r="I269">
            <v>0</v>
          </cell>
          <cell r="N269">
            <v>1</v>
          </cell>
        </row>
        <row r="270">
          <cell r="F270">
            <v>0</v>
          </cell>
          <cell r="I270"/>
          <cell r="N270">
            <v>1</v>
          </cell>
        </row>
        <row r="271">
          <cell r="F271">
            <v>61</v>
          </cell>
          <cell r="I271">
            <v>1</v>
          </cell>
          <cell r="N271">
            <v>1</v>
          </cell>
        </row>
        <row r="272">
          <cell r="F272">
            <v>2</v>
          </cell>
          <cell r="I272">
            <v>0</v>
          </cell>
          <cell r="N272">
            <v>1</v>
          </cell>
        </row>
        <row r="273">
          <cell r="F273">
            <v>1</v>
          </cell>
          <cell r="I273">
            <v>0</v>
          </cell>
          <cell r="N273">
            <v>1</v>
          </cell>
        </row>
        <row r="274">
          <cell r="F274">
            <v>14</v>
          </cell>
          <cell r="I274">
            <v>0</v>
          </cell>
          <cell r="N274">
            <v>1</v>
          </cell>
        </row>
        <row r="275">
          <cell r="F275">
            <v>3</v>
          </cell>
          <cell r="I275">
            <v>0</v>
          </cell>
          <cell r="N275">
            <v>1</v>
          </cell>
        </row>
        <row r="276">
          <cell r="F276">
            <v>2</v>
          </cell>
          <cell r="I276">
            <v>0</v>
          </cell>
          <cell r="N276">
            <v>1</v>
          </cell>
        </row>
        <row r="277">
          <cell r="F277">
            <v>7</v>
          </cell>
          <cell r="I277">
            <v>0</v>
          </cell>
          <cell r="N277">
            <v>1</v>
          </cell>
        </row>
        <row r="278">
          <cell r="F278">
            <v>0</v>
          </cell>
          <cell r="I278"/>
          <cell r="N278">
            <v>1</v>
          </cell>
        </row>
        <row r="279">
          <cell r="F279">
            <v>11</v>
          </cell>
          <cell r="I279">
            <v>0</v>
          </cell>
          <cell r="N279">
            <v>1</v>
          </cell>
        </row>
        <row r="280">
          <cell r="F280">
            <v>0</v>
          </cell>
          <cell r="I280"/>
          <cell r="N280">
            <v>1</v>
          </cell>
        </row>
        <row r="281">
          <cell r="F281">
            <v>9</v>
          </cell>
          <cell r="I281">
            <v>0</v>
          </cell>
          <cell r="N281">
            <v>1</v>
          </cell>
        </row>
        <row r="282">
          <cell r="F282">
            <v>6</v>
          </cell>
          <cell r="I282">
            <v>0</v>
          </cell>
          <cell r="N282">
            <v>1</v>
          </cell>
        </row>
        <row r="283">
          <cell r="F283">
            <v>3</v>
          </cell>
          <cell r="I283">
            <v>0</v>
          </cell>
          <cell r="N283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filterMode="1">
    <tabColor rgb="FFFF0000"/>
    <pageSetUpPr fitToPage="1"/>
  </sheetPr>
  <dimension ref="A1:AL630"/>
  <sheetViews>
    <sheetView showGridLines="0" rightToLeft="1" tabSelected="1" zoomScale="38" zoomScaleNormal="38" zoomScaleSheetLayoutView="40" zoomScalePageLayoutView="40" workbookViewId="0">
      <selection activeCell="D25" sqref="D25"/>
    </sheetView>
  </sheetViews>
  <sheetFormatPr defaultColWidth="9.125" defaultRowHeight="27" zeroHeight="1" x14ac:dyDescent="0.2"/>
  <cols>
    <col min="1" max="1" width="67.875" style="91" customWidth="1"/>
    <col min="2" max="2" width="18.625" style="7" customWidth="1"/>
    <col min="3" max="3" width="17.625" style="7" customWidth="1"/>
    <col min="4" max="4" width="21.25" style="7" customWidth="1"/>
    <col min="5" max="5" width="23.375" style="92" customWidth="1"/>
    <col min="6" max="6" width="19.375" style="92" customWidth="1"/>
    <col min="7" max="7" width="19" style="92" customWidth="1"/>
    <col min="8" max="8" width="18.25" style="92" customWidth="1"/>
    <col min="9" max="9" width="20.25" style="94" customWidth="1"/>
    <col min="10" max="11" width="20" style="95" customWidth="1"/>
    <col min="12" max="12" width="18.625" style="95" customWidth="1"/>
    <col min="13" max="13" width="14.125" style="95" customWidth="1"/>
    <col min="14" max="14" width="21.375" style="95" customWidth="1"/>
    <col min="15" max="15" width="18" style="97" customWidth="1"/>
    <col min="16" max="16" width="24.5" style="97" customWidth="1"/>
    <col min="17" max="17" width="24" style="5" customWidth="1"/>
    <col min="18" max="18" width="27.625" style="6" customWidth="1"/>
    <col min="19" max="19" width="3" style="7" customWidth="1"/>
    <col min="20" max="24" width="19" style="7" customWidth="1"/>
    <col min="25" max="25" width="20.125" style="7" customWidth="1"/>
    <col min="26" max="26" width="3" style="7" customWidth="1"/>
    <col min="27" max="33" width="19.875" style="7" customWidth="1"/>
    <col min="34" max="34" width="3.625" style="9" customWidth="1"/>
    <col min="35" max="35" width="25.125" style="9" customWidth="1"/>
    <col min="36" max="36" width="22.375" style="9" customWidth="1"/>
    <col min="37" max="37" width="23.375" style="9" customWidth="1"/>
    <col min="38" max="38" width="24.125" style="9" customWidth="1"/>
    <col min="39" max="44" width="9.125" style="9" customWidth="1"/>
    <col min="45" max="16384" width="9.125" style="9"/>
  </cols>
  <sheetData>
    <row r="1" spans="1:38" ht="45" x14ac:dyDescent="0.2">
      <c r="A1" s="107" t="s">
        <v>0</v>
      </c>
      <c r="B1" s="1"/>
      <c r="C1" s="2"/>
      <c r="D1" s="2"/>
      <c r="E1" s="2"/>
      <c r="F1" s="2"/>
      <c r="G1" s="1"/>
      <c r="H1" s="1"/>
      <c r="I1" s="1"/>
      <c r="J1" s="3"/>
      <c r="K1" s="3"/>
      <c r="L1" s="3"/>
      <c r="M1" s="3"/>
      <c r="N1" s="3"/>
      <c r="O1" s="4"/>
      <c r="P1" s="4"/>
      <c r="AC1" s="8"/>
    </row>
    <row r="2" spans="1:38" ht="48" customHeight="1" x14ac:dyDescent="0.25">
      <c r="A2" s="108"/>
      <c r="B2" s="10"/>
      <c r="C2" s="109" t="s">
        <v>1</v>
      </c>
      <c r="D2" s="109"/>
      <c r="E2" s="109"/>
      <c r="F2" s="109"/>
      <c r="G2" s="109"/>
      <c r="H2" s="109"/>
      <c r="I2" s="109"/>
      <c r="J2" s="109"/>
      <c r="K2" s="11"/>
      <c r="L2" s="110">
        <f>'[1]تقرير حركة يومية'!O2+1</f>
        <v>45974</v>
      </c>
      <c r="M2" s="110"/>
      <c r="N2" s="12"/>
      <c r="O2" s="12"/>
      <c r="P2" s="12"/>
      <c r="Q2" s="13"/>
      <c r="R2" s="13"/>
      <c r="S2" s="14"/>
      <c r="T2" s="14"/>
      <c r="U2" s="14"/>
      <c r="V2" s="14"/>
      <c r="W2" s="14"/>
      <c r="X2" s="14"/>
      <c r="Y2" s="14"/>
      <c r="Z2" s="14"/>
      <c r="AA2" s="14"/>
      <c r="AB2" s="14"/>
      <c r="AC2" s="15"/>
      <c r="AD2" s="14"/>
      <c r="AE2" s="14"/>
      <c r="AF2" s="14"/>
      <c r="AG2" s="14"/>
    </row>
    <row r="3" spans="1:38" ht="37.5" customHeight="1" thickBot="1" x14ac:dyDescent="0.6">
      <c r="A3" s="16" t="s">
        <v>2</v>
      </c>
      <c r="B3" s="101" t="s">
        <v>3</v>
      </c>
      <c r="C3" s="101"/>
      <c r="D3" s="17"/>
      <c r="E3" s="18"/>
      <c r="F3" s="18"/>
      <c r="G3" s="18"/>
      <c r="H3" s="18"/>
      <c r="I3" s="19"/>
      <c r="J3" s="19"/>
      <c r="K3" s="19"/>
      <c r="L3" s="19"/>
      <c r="M3" s="12"/>
      <c r="N3" s="12"/>
      <c r="O3" s="12"/>
      <c r="P3" s="19"/>
      <c r="Q3" s="13"/>
      <c r="R3" s="13"/>
      <c r="S3" s="14"/>
      <c r="T3" s="14"/>
      <c r="U3" s="14"/>
      <c r="V3" s="14"/>
      <c r="W3" s="14"/>
      <c r="X3" s="14"/>
      <c r="Y3" s="14"/>
      <c r="Z3" s="14"/>
      <c r="AA3" s="15"/>
      <c r="AB3" s="14"/>
      <c r="AC3" s="15"/>
      <c r="AD3" s="14"/>
      <c r="AE3" s="14"/>
      <c r="AF3" s="14"/>
      <c r="AG3" s="14"/>
    </row>
    <row r="4" spans="1:38" ht="43.5" customHeight="1" thickBot="1" x14ac:dyDescent="0.6">
      <c r="A4" s="16" t="s">
        <v>4</v>
      </c>
      <c r="B4" s="101" t="s">
        <v>5</v>
      </c>
      <c r="C4" s="101"/>
      <c r="D4" s="17"/>
      <c r="E4" s="18"/>
      <c r="F4" s="111" t="s">
        <v>6</v>
      </c>
      <c r="G4" s="111"/>
      <c r="H4" s="20">
        <v>0</v>
      </c>
      <c r="I4" s="21">
        <f>H4+(H4*0.025)</f>
        <v>0</v>
      </c>
      <c r="J4" s="19"/>
      <c r="K4" s="19"/>
      <c r="L4" s="19"/>
      <c r="M4" s="19"/>
      <c r="N4" s="19"/>
      <c r="O4" s="99" t="s">
        <v>7</v>
      </c>
      <c r="P4" s="100"/>
      <c r="Q4" s="22"/>
      <c r="R4" s="23">
        <f>((Q4)-40/100*Q4)</f>
        <v>0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D4" s="14"/>
      <c r="AE4" s="14"/>
      <c r="AF4" s="14"/>
      <c r="AG4" s="14"/>
    </row>
    <row r="5" spans="1:38" ht="46.5" customHeight="1" thickBot="1" x14ac:dyDescent="0.6">
      <c r="A5" s="16" t="s">
        <v>8</v>
      </c>
      <c r="B5" s="101" t="s">
        <v>5</v>
      </c>
      <c r="C5" s="101"/>
      <c r="D5" s="17"/>
      <c r="E5" s="24"/>
      <c r="F5" s="24"/>
      <c r="G5" s="24"/>
      <c r="H5" s="24"/>
      <c r="I5" s="19"/>
      <c r="J5" s="19"/>
      <c r="K5" s="102"/>
      <c r="L5" s="102"/>
      <c r="M5" s="102"/>
      <c r="N5" s="3"/>
      <c r="O5" s="99" t="s">
        <v>9</v>
      </c>
      <c r="P5" s="100"/>
      <c r="Q5" s="25"/>
      <c r="R5" s="22">
        <f>((Q5)-25/100*Q5)</f>
        <v>0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  <c r="AD5" s="14"/>
      <c r="AE5" s="14"/>
      <c r="AF5" s="14"/>
      <c r="AG5" s="14"/>
    </row>
    <row r="6" spans="1:38" ht="45" x14ac:dyDescent="0.55000000000000004">
      <c r="A6" s="26"/>
      <c r="B6" s="10"/>
      <c r="C6" s="10"/>
      <c r="D6" s="10"/>
      <c r="E6" s="27"/>
      <c r="F6" s="27"/>
      <c r="G6" s="27"/>
      <c r="H6" s="27"/>
      <c r="I6" s="28"/>
      <c r="J6" s="3"/>
      <c r="K6" s="3"/>
      <c r="L6" s="3"/>
      <c r="M6" s="3"/>
      <c r="N6" s="3"/>
      <c r="O6" s="19"/>
      <c r="P6" s="19"/>
      <c r="Q6" s="13"/>
      <c r="R6" s="13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4"/>
      <c r="AE6" s="14"/>
      <c r="AF6" s="14"/>
      <c r="AG6" s="14"/>
    </row>
    <row r="7" spans="1:38" s="34" customFormat="1" ht="48" customHeight="1" x14ac:dyDescent="0.2">
      <c r="A7" s="29"/>
      <c r="B7" s="30">
        <f t="shared" ref="B7:P7" si="0">SUM(B9:B283)</f>
        <v>2078.0500000000002</v>
      </c>
      <c r="C7" s="30">
        <f t="shared" si="0"/>
        <v>1919.9850000000004</v>
      </c>
      <c r="D7" s="31">
        <f t="shared" si="0"/>
        <v>73.31</v>
      </c>
      <c r="E7" s="30">
        <f t="shared" si="0"/>
        <v>2711.8850000000002</v>
      </c>
      <c r="F7" s="30">
        <f t="shared" si="0"/>
        <v>15707.164999999999</v>
      </c>
      <c r="G7" s="30">
        <f t="shared" si="0"/>
        <v>1212.8400000000001</v>
      </c>
      <c r="H7" s="31">
        <f t="shared" si="0"/>
        <v>0</v>
      </c>
      <c r="I7" s="31">
        <f t="shared" si="0"/>
        <v>0</v>
      </c>
      <c r="J7" s="31">
        <f t="shared" si="0"/>
        <v>0</v>
      </c>
      <c r="K7" s="31">
        <f t="shared" si="0"/>
        <v>0</v>
      </c>
      <c r="L7" s="30">
        <f t="shared" si="0"/>
        <v>16920.005000000001</v>
      </c>
      <c r="M7" s="30">
        <f t="shared" si="0"/>
        <v>28683.767000000003</v>
      </c>
      <c r="N7" s="30">
        <f t="shared" si="0"/>
        <v>148641.04999999999</v>
      </c>
      <c r="O7" s="30">
        <f t="shared" si="0"/>
        <v>0</v>
      </c>
      <c r="P7" s="30">
        <f t="shared" si="0"/>
        <v>-148641.04999999999</v>
      </c>
      <c r="Q7" s="103" t="s">
        <v>10</v>
      </c>
      <c r="R7" s="103"/>
      <c r="S7" s="32"/>
      <c r="T7" s="104" t="s">
        <v>11</v>
      </c>
      <c r="U7" s="105"/>
      <c r="V7" s="105"/>
      <c r="W7" s="105"/>
      <c r="X7" s="105"/>
      <c r="Y7" s="106"/>
      <c r="Z7" s="33"/>
      <c r="AA7" s="98" t="s">
        <v>12</v>
      </c>
      <c r="AB7" s="98"/>
      <c r="AC7" s="98"/>
      <c r="AD7" s="98"/>
      <c r="AE7" s="98"/>
      <c r="AF7" s="98"/>
      <c r="AG7" s="98"/>
      <c r="AI7" s="98" t="s">
        <v>13</v>
      </c>
      <c r="AJ7" s="98"/>
      <c r="AK7" s="98"/>
      <c r="AL7" s="98"/>
    </row>
    <row r="8" spans="1:38" s="40" customFormat="1" ht="90.75" customHeight="1" x14ac:dyDescent="0.2">
      <c r="A8" s="35" t="s">
        <v>14</v>
      </c>
      <c r="B8" s="35" t="s">
        <v>15</v>
      </c>
      <c r="C8" s="35" t="s">
        <v>16</v>
      </c>
      <c r="D8" s="35" t="s">
        <v>17</v>
      </c>
      <c r="E8" s="36" t="s">
        <v>18</v>
      </c>
      <c r="F8" s="35" t="s">
        <v>19</v>
      </c>
      <c r="G8" s="35" t="s">
        <v>20</v>
      </c>
      <c r="H8" s="35" t="s">
        <v>21</v>
      </c>
      <c r="I8" s="35" t="s">
        <v>22</v>
      </c>
      <c r="J8" s="35" t="s">
        <v>23</v>
      </c>
      <c r="K8" s="35" t="s">
        <v>24</v>
      </c>
      <c r="L8" s="35" t="s">
        <v>25</v>
      </c>
      <c r="M8" s="35" t="s">
        <v>26</v>
      </c>
      <c r="N8" s="35" t="s">
        <v>27</v>
      </c>
      <c r="O8" s="35" t="s">
        <v>28</v>
      </c>
      <c r="P8" s="37" t="s">
        <v>29</v>
      </c>
      <c r="Q8" s="38" t="s">
        <v>30</v>
      </c>
      <c r="R8" s="39" t="s">
        <v>31</v>
      </c>
      <c r="T8" s="41" t="s">
        <v>32</v>
      </c>
      <c r="U8" s="41" t="s">
        <v>33</v>
      </c>
      <c r="V8" s="41" t="s">
        <v>34</v>
      </c>
      <c r="W8" s="41" t="s">
        <v>35</v>
      </c>
      <c r="X8" s="41" t="s">
        <v>36</v>
      </c>
      <c r="Y8" s="41" t="s">
        <v>37</v>
      </c>
      <c r="Z8" s="42"/>
      <c r="AA8" s="41" t="s">
        <v>38</v>
      </c>
      <c r="AB8" s="41" t="s">
        <v>39</v>
      </c>
      <c r="AC8" s="41" t="s">
        <v>40</v>
      </c>
      <c r="AD8" s="41" t="s">
        <v>41</v>
      </c>
      <c r="AE8" s="41" t="s">
        <v>42</v>
      </c>
      <c r="AF8" s="41" t="s">
        <v>43</v>
      </c>
      <c r="AG8" s="41" t="s">
        <v>44</v>
      </c>
      <c r="AI8" s="41" t="s">
        <v>45</v>
      </c>
      <c r="AJ8" s="41" t="s">
        <v>46</v>
      </c>
      <c r="AK8" s="41" t="s">
        <v>47</v>
      </c>
      <c r="AL8" s="43" t="s">
        <v>48</v>
      </c>
    </row>
    <row r="9" spans="1:38" s="34" customFormat="1" ht="50.1" customHeight="1" x14ac:dyDescent="0.2">
      <c r="A9" s="44" t="s">
        <v>49</v>
      </c>
      <c r="B9" s="30">
        <f>'[1]تقرير حركة يومية'!F9</f>
        <v>471</v>
      </c>
      <c r="C9" s="30">
        <f t="shared" ref="C9:C72" si="1">SUM(AA9:AG9)</f>
        <v>504</v>
      </c>
      <c r="D9" s="30"/>
      <c r="E9" s="45">
        <f>B9+C9-D9-G9</f>
        <v>525</v>
      </c>
      <c r="F9" s="30">
        <f>'[1]تقرير حركة يومية'!I9</f>
        <v>13</v>
      </c>
      <c r="G9" s="46">
        <f>SUM(T9:X9)-Y9</f>
        <v>450</v>
      </c>
      <c r="H9" s="30"/>
      <c r="I9" s="30"/>
      <c r="J9" s="30"/>
      <c r="K9" s="30"/>
      <c r="L9" s="30">
        <f>G9+F9-H9-J9-K9</f>
        <v>463</v>
      </c>
      <c r="M9" s="30">
        <f>'[1]تقرير حركة يومية'!N9</f>
        <v>27</v>
      </c>
      <c r="N9" s="30">
        <f>L9*M9</f>
        <v>12501</v>
      </c>
      <c r="O9" s="30">
        <f t="shared" ref="O9:O73" si="2">AL9-I9</f>
        <v>0</v>
      </c>
      <c r="P9" s="47">
        <f>O9-N9</f>
        <v>-12501</v>
      </c>
      <c r="Q9" s="48">
        <f>IF(P9&lt;0,P9/M9,"_")</f>
        <v>-463</v>
      </c>
      <c r="R9" s="49" t="str">
        <f>IF(P9&gt;0,P9/M9,"_")</f>
        <v>_</v>
      </c>
      <c r="S9" s="32"/>
      <c r="T9" s="50">
        <v>323</v>
      </c>
      <c r="U9" s="51">
        <v>41</v>
      </c>
      <c r="V9" s="50">
        <f>34+34+18</f>
        <v>86</v>
      </c>
      <c r="W9" s="51"/>
      <c r="X9" s="50"/>
      <c r="Y9" s="52"/>
      <c r="Z9" s="33"/>
      <c r="AA9" s="50"/>
      <c r="AB9" s="50">
        <v>210</v>
      </c>
      <c r="AC9" s="50">
        <v>294</v>
      </c>
      <c r="AD9" s="50"/>
      <c r="AE9" s="50"/>
      <c r="AF9" s="50"/>
      <c r="AG9" s="50"/>
      <c r="AI9" s="50"/>
      <c r="AJ9" s="50"/>
      <c r="AK9" s="50"/>
      <c r="AL9" s="53">
        <f>AK9+AJ9+AI9</f>
        <v>0</v>
      </c>
    </row>
    <row r="10" spans="1:38" s="40" customFormat="1" ht="50.1" hidden="1" customHeight="1" x14ac:dyDescent="0.2">
      <c r="A10" s="44" t="s">
        <v>50</v>
      </c>
      <c r="B10" s="30">
        <f>'[1]تقرير حركة يومية'!F10</f>
        <v>0</v>
      </c>
      <c r="C10" s="30">
        <f t="shared" si="1"/>
        <v>98</v>
      </c>
      <c r="D10" s="30"/>
      <c r="E10" s="45">
        <f t="shared" ref="E10:E74" si="3">B10+C10-D10-G10</f>
        <v>98</v>
      </c>
      <c r="F10" s="30">
        <f>'[1]تقرير حركة يومية'!I10</f>
        <v>6</v>
      </c>
      <c r="G10" s="46">
        <f t="shared" ref="G10:G74" si="4">SUM(T10:X10)-Y10</f>
        <v>0</v>
      </c>
      <c r="H10" s="30"/>
      <c r="I10"/>
      <c r="J10" s="30"/>
      <c r="K10" s="30"/>
      <c r="L10" s="30">
        <f t="shared" ref="L10:L74" si="5">G10+F10-H10-J10-K10</f>
        <v>6</v>
      </c>
      <c r="M10" s="30">
        <f>'[1]تقرير حركة يومية'!N10</f>
        <v>39</v>
      </c>
      <c r="N10" s="30">
        <f t="shared" ref="N10:N74" si="6">L10*M10</f>
        <v>234</v>
      </c>
      <c r="O10" s="30">
        <f t="shared" si="2"/>
        <v>0</v>
      </c>
      <c r="P10" s="47">
        <f t="shared" ref="P10:P74" si="7">O10-N10</f>
        <v>-234</v>
      </c>
      <c r="Q10" s="48">
        <f>IF(P10&lt;0,P10/M10,"_")</f>
        <v>-6</v>
      </c>
      <c r="R10" s="49" t="str">
        <f t="shared" ref="R10:R74" si="8">IF(P10&gt;0,P10/M10,"_")</f>
        <v>_</v>
      </c>
      <c r="S10" s="54"/>
      <c r="T10" s="50"/>
      <c r="U10" s="50"/>
      <c r="V10" s="50"/>
      <c r="W10" s="50"/>
      <c r="X10" s="50"/>
      <c r="Y10" s="52"/>
      <c r="Z10" s="33"/>
      <c r="AA10" s="50"/>
      <c r="AB10" s="50"/>
      <c r="AC10" s="50">
        <v>98</v>
      </c>
      <c r="AD10" s="50"/>
      <c r="AE10" s="50"/>
      <c r="AF10" s="50"/>
      <c r="AG10" s="50"/>
      <c r="AI10" s="50"/>
      <c r="AJ10" s="50"/>
      <c r="AK10" s="50"/>
      <c r="AL10" s="53">
        <f t="shared" ref="AL10:AL73" si="9">AK10+AJ10+AI10</f>
        <v>0</v>
      </c>
    </row>
    <row r="11" spans="1:38" s="40" customFormat="1" ht="50.1" hidden="1" customHeight="1" x14ac:dyDescent="0.2">
      <c r="A11" s="44" t="s">
        <v>51</v>
      </c>
      <c r="B11" s="30">
        <f>'[1]تقرير حركة يومية'!F11</f>
        <v>0</v>
      </c>
      <c r="C11" s="30">
        <f t="shared" si="1"/>
        <v>0</v>
      </c>
      <c r="D11" s="30"/>
      <c r="E11" s="45">
        <f t="shared" si="3"/>
        <v>0</v>
      </c>
      <c r="F11" s="30">
        <f>'[1]تقرير حركة يومية'!I11</f>
        <v>0</v>
      </c>
      <c r="G11" s="46">
        <f t="shared" si="4"/>
        <v>0</v>
      </c>
      <c r="H11" s="30"/>
      <c r="I11" s="30"/>
      <c r="J11" s="30"/>
      <c r="K11" s="30"/>
      <c r="L11" s="30">
        <f t="shared" si="5"/>
        <v>0</v>
      </c>
      <c r="M11" s="30">
        <f>'[1]تقرير حركة يومية'!N11</f>
        <v>315</v>
      </c>
      <c r="N11" s="30">
        <f t="shared" si="6"/>
        <v>0</v>
      </c>
      <c r="O11" s="30">
        <f t="shared" si="2"/>
        <v>0</v>
      </c>
      <c r="P11" s="47">
        <f t="shared" si="7"/>
        <v>0</v>
      </c>
      <c r="Q11" s="48" t="str">
        <f t="shared" ref="Q11:Q74" si="10">IF(P11&lt;0,P11/M11,"_")</f>
        <v>_</v>
      </c>
      <c r="R11" s="49" t="str">
        <f t="shared" si="8"/>
        <v>_</v>
      </c>
      <c r="S11" s="54"/>
      <c r="T11" s="55"/>
      <c r="U11" s="50"/>
      <c r="V11" s="50"/>
      <c r="W11" s="50"/>
      <c r="X11" s="50"/>
      <c r="Y11" s="52"/>
      <c r="Z11" s="33"/>
      <c r="AA11" s="50"/>
      <c r="AB11" s="50"/>
      <c r="AC11" s="50"/>
      <c r="AD11" s="50"/>
      <c r="AE11" s="50"/>
      <c r="AF11" s="50"/>
      <c r="AG11" s="50"/>
      <c r="AI11" s="41"/>
      <c r="AJ11" s="41"/>
      <c r="AK11" s="41"/>
      <c r="AL11" s="53">
        <f t="shared" si="9"/>
        <v>0</v>
      </c>
    </row>
    <row r="12" spans="1:38" s="40" customFormat="1" ht="50.1" customHeight="1" x14ac:dyDescent="0.2">
      <c r="A12" s="44" t="s">
        <v>52</v>
      </c>
      <c r="B12" s="30">
        <f>'[1]تقرير حركة يومية'!F12</f>
        <v>11</v>
      </c>
      <c r="C12" s="30">
        <f t="shared" si="1"/>
        <v>83</v>
      </c>
      <c r="D12" s="30"/>
      <c r="E12" s="45">
        <f t="shared" si="3"/>
        <v>10</v>
      </c>
      <c r="F12" s="30">
        <f>'[1]تقرير حركة يومية'!I12</f>
        <v>0</v>
      </c>
      <c r="G12" s="46">
        <f t="shared" si="4"/>
        <v>84</v>
      </c>
      <c r="H12" s="30"/>
      <c r="I12" s="30"/>
      <c r="J12" s="30"/>
      <c r="K12" s="30"/>
      <c r="L12" s="30">
        <f t="shared" si="5"/>
        <v>84</v>
      </c>
      <c r="M12" s="30">
        <f>'[1]تقرير حركة يومية'!N12</f>
        <v>27</v>
      </c>
      <c r="N12" s="30">
        <f t="shared" si="6"/>
        <v>2268</v>
      </c>
      <c r="O12" s="30">
        <f t="shared" si="2"/>
        <v>0</v>
      </c>
      <c r="P12" s="47">
        <f t="shared" si="7"/>
        <v>-2268</v>
      </c>
      <c r="Q12" s="48">
        <f>IF(P12&lt;0,P12/M12,"_")</f>
        <v>-84</v>
      </c>
      <c r="R12" s="49" t="str">
        <f t="shared" si="8"/>
        <v>_</v>
      </c>
      <c r="S12" s="54"/>
      <c r="T12" s="50">
        <v>84</v>
      </c>
      <c r="U12" s="50"/>
      <c r="V12" s="50"/>
      <c r="W12" s="50"/>
      <c r="X12" s="50"/>
      <c r="Y12" s="52"/>
      <c r="Z12" s="33"/>
      <c r="AA12" s="50"/>
      <c r="AB12" s="50">
        <v>73</v>
      </c>
      <c r="AC12" s="50">
        <v>10</v>
      </c>
      <c r="AD12" s="50"/>
      <c r="AE12" s="50"/>
      <c r="AF12" s="50"/>
      <c r="AG12" s="50"/>
      <c r="AI12" s="50"/>
      <c r="AJ12" s="50"/>
      <c r="AK12" s="50"/>
      <c r="AL12" s="53">
        <f t="shared" si="9"/>
        <v>0</v>
      </c>
    </row>
    <row r="13" spans="1:38" s="40" customFormat="1" ht="50.1" customHeight="1" x14ac:dyDescent="0.2">
      <c r="A13" s="44" t="s">
        <v>53</v>
      </c>
      <c r="B13" s="30">
        <f>'[1]تقرير حركة يومية'!F13</f>
        <v>0</v>
      </c>
      <c r="C13" s="30">
        <f t="shared" si="1"/>
        <v>20</v>
      </c>
      <c r="D13" s="30"/>
      <c r="E13" s="45">
        <f t="shared" si="3"/>
        <v>0</v>
      </c>
      <c r="F13" s="30">
        <f>'[1]تقرير حركة يومية'!I13</f>
        <v>0</v>
      </c>
      <c r="G13" s="46">
        <f t="shared" si="4"/>
        <v>20</v>
      </c>
      <c r="H13" s="30"/>
      <c r="I13" s="30"/>
      <c r="J13" s="30"/>
      <c r="K13" s="30"/>
      <c r="L13" s="30">
        <f t="shared" si="5"/>
        <v>20</v>
      </c>
      <c r="M13" s="30">
        <f>'[1]تقرير حركة يومية'!N13</f>
        <v>30</v>
      </c>
      <c r="N13" s="30">
        <f t="shared" si="6"/>
        <v>600</v>
      </c>
      <c r="O13" s="30">
        <f t="shared" si="2"/>
        <v>0</v>
      </c>
      <c r="P13" s="47">
        <f t="shared" si="7"/>
        <v>-600</v>
      </c>
      <c r="Q13" s="48">
        <f t="shared" si="10"/>
        <v>-20</v>
      </c>
      <c r="R13" s="49" t="str">
        <f t="shared" si="8"/>
        <v>_</v>
      </c>
      <c r="S13" s="54"/>
      <c r="T13" s="50">
        <v>20</v>
      </c>
      <c r="U13" s="50"/>
      <c r="V13" s="50"/>
      <c r="W13" s="50"/>
      <c r="X13" s="50"/>
      <c r="Y13" s="52"/>
      <c r="Z13" s="33"/>
      <c r="AA13" s="50"/>
      <c r="AB13" s="50">
        <v>20</v>
      </c>
      <c r="AC13" s="50"/>
      <c r="AD13" s="50"/>
      <c r="AE13" s="50"/>
      <c r="AF13" s="50"/>
      <c r="AG13" s="50"/>
      <c r="AI13" s="50"/>
      <c r="AJ13" s="50"/>
      <c r="AK13" s="50"/>
      <c r="AL13" s="53">
        <f t="shared" si="9"/>
        <v>0</v>
      </c>
    </row>
    <row r="14" spans="1:38" s="40" customFormat="1" ht="50.1" hidden="1" customHeight="1" x14ac:dyDescent="0.2">
      <c r="A14" s="44" t="s">
        <v>54</v>
      </c>
      <c r="B14" s="30">
        <f>'[1]تقرير حركة يومية'!F14</f>
        <v>0</v>
      </c>
      <c r="C14" s="30">
        <f t="shared" si="1"/>
        <v>16</v>
      </c>
      <c r="D14" s="30"/>
      <c r="E14" s="45">
        <f t="shared" si="3"/>
        <v>16</v>
      </c>
      <c r="F14" s="30">
        <f>'[1]تقرير حركة يومية'!I14</f>
        <v>0</v>
      </c>
      <c r="G14" s="46">
        <f t="shared" si="4"/>
        <v>0</v>
      </c>
      <c r="H14" s="30"/>
      <c r="I14" s="30"/>
      <c r="J14" s="30"/>
      <c r="K14" s="30"/>
      <c r="L14" s="30">
        <f t="shared" si="5"/>
        <v>0</v>
      </c>
      <c r="M14" s="30">
        <f>'[1]تقرير حركة يومية'!N14</f>
        <v>30</v>
      </c>
      <c r="N14" s="30">
        <f t="shared" si="6"/>
        <v>0</v>
      </c>
      <c r="O14" s="30">
        <f t="shared" si="2"/>
        <v>0</v>
      </c>
      <c r="P14" s="47">
        <f t="shared" si="7"/>
        <v>0</v>
      </c>
      <c r="Q14" s="48" t="str">
        <f t="shared" si="10"/>
        <v>_</v>
      </c>
      <c r="R14" s="49" t="str">
        <f t="shared" si="8"/>
        <v>_</v>
      </c>
      <c r="S14" s="54"/>
      <c r="T14" s="50"/>
      <c r="U14" s="50"/>
      <c r="V14" s="50"/>
      <c r="W14" s="50"/>
      <c r="X14" s="50"/>
      <c r="Y14" s="52"/>
      <c r="Z14" s="33"/>
      <c r="AA14" s="50"/>
      <c r="AB14" s="50"/>
      <c r="AC14" s="50">
        <v>16</v>
      </c>
      <c r="AD14" s="50"/>
      <c r="AE14" s="50"/>
      <c r="AF14" s="50"/>
      <c r="AG14" s="50"/>
      <c r="AI14" s="41"/>
      <c r="AJ14" s="41"/>
      <c r="AK14" s="41"/>
      <c r="AL14" s="53">
        <f t="shared" si="9"/>
        <v>0</v>
      </c>
    </row>
    <row r="15" spans="1:38" s="40" customFormat="1" ht="50.1" hidden="1" customHeight="1" x14ac:dyDescent="0.2">
      <c r="A15" s="44" t="s">
        <v>55</v>
      </c>
      <c r="B15" s="30">
        <f>'[1]تقرير حركة يومية'!F15</f>
        <v>0</v>
      </c>
      <c r="C15" s="30">
        <f t="shared" si="1"/>
        <v>0</v>
      </c>
      <c r="D15" s="30"/>
      <c r="E15" s="45">
        <f t="shared" si="3"/>
        <v>0</v>
      </c>
      <c r="F15" s="30">
        <f>'[1]تقرير حركة يومية'!I15</f>
        <v>0</v>
      </c>
      <c r="G15" s="46">
        <f t="shared" si="4"/>
        <v>0</v>
      </c>
      <c r="H15" s="30"/>
      <c r="I15" s="30"/>
      <c r="J15" s="30"/>
      <c r="K15" s="30"/>
      <c r="L15" s="30">
        <f t="shared" si="5"/>
        <v>0</v>
      </c>
      <c r="M15" s="30">
        <f>'[1]تقرير حركة يومية'!N15</f>
        <v>40</v>
      </c>
      <c r="N15" s="30">
        <f t="shared" si="6"/>
        <v>0</v>
      </c>
      <c r="O15" s="30">
        <f t="shared" si="2"/>
        <v>0</v>
      </c>
      <c r="P15" s="47">
        <f t="shared" si="7"/>
        <v>0</v>
      </c>
      <c r="Q15" s="48" t="str">
        <f t="shared" si="10"/>
        <v>_</v>
      </c>
      <c r="R15" s="49" t="str">
        <f t="shared" si="8"/>
        <v>_</v>
      </c>
      <c r="S15" s="54"/>
      <c r="T15" s="50"/>
      <c r="U15" s="50"/>
      <c r="V15" s="50"/>
      <c r="W15" s="50"/>
      <c r="X15" s="50"/>
      <c r="Y15" s="52"/>
      <c r="Z15" s="33"/>
      <c r="AA15" s="50"/>
      <c r="AB15" s="50"/>
      <c r="AC15" s="50"/>
      <c r="AD15" s="50"/>
      <c r="AE15" s="50"/>
      <c r="AF15" s="50"/>
      <c r="AG15" s="50"/>
      <c r="AI15" s="50"/>
      <c r="AJ15" s="50"/>
      <c r="AK15" s="50"/>
      <c r="AL15" s="53">
        <f t="shared" si="9"/>
        <v>0</v>
      </c>
    </row>
    <row r="16" spans="1:38" s="40" customFormat="1" ht="50.1" hidden="1" customHeight="1" x14ac:dyDescent="0.2">
      <c r="A16" s="44" t="s">
        <v>56</v>
      </c>
      <c r="B16" s="30">
        <f>'[1]تقرير حركة يومية'!F16</f>
        <v>0</v>
      </c>
      <c r="C16" s="30">
        <f t="shared" si="1"/>
        <v>0</v>
      </c>
      <c r="D16" s="30"/>
      <c r="E16" s="45">
        <f t="shared" si="3"/>
        <v>0</v>
      </c>
      <c r="F16" s="30">
        <f>'[1]تقرير حركة يومية'!I16</f>
        <v>0</v>
      </c>
      <c r="G16" s="46">
        <f t="shared" si="4"/>
        <v>0</v>
      </c>
      <c r="H16" s="30"/>
      <c r="I16" s="30"/>
      <c r="J16" s="30"/>
      <c r="K16" s="30"/>
      <c r="L16" s="30">
        <f t="shared" si="5"/>
        <v>0</v>
      </c>
      <c r="M16" s="30">
        <f>'[1]تقرير حركة يومية'!N16</f>
        <v>480</v>
      </c>
      <c r="N16" s="30">
        <f t="shared" si="6"/>
        <v>0</v>
      </c>
      <c r="O16" s="30">
        <f t="shared" si="2"/>
        <v>0</v>
      </c>
      <c r="P16" s="47">
        <f t="shared" si="7"/>
        <v>0</v>
      </c>
      <c r="Q16" s="48" t="str">
        <f t="shared" si="10"/>
        <v>_</v>
      </c>
      <c r="R16" s="49" t="str">
        <f t="shared" si="8"/>
        <v>_</v>
      </c>
      <c r="S16" s="54"/>
      <c r="T16" s="50"/>
      <c r="U16" s="50"/>
      <c r="V16" s="50"/>
      <c r="W16" s="50"/>
      <c r="X16" s="50"/>
      <c r="Y16" s="52"/>
      <c r="Z16" s="33"/>
      <c r="AA16" s="50"/>
      <c r="AB16" s="50"/>
      <c r="AC16" s="50"/>
      <c r="AD16" s="50"/>
      <c r="AE16" s="50"/>
      <c r="AF16" s="50"/>
      <c r="AG16" s="50"/>
      <c r="AI16" s="50"/>
      <c r="AJ16" s="50"/>
      <c r="AK16" s="50"/>
      <c r="AL16" s="53">
        <f t="shared" si="9"/>
        <v>0</v>
      </c>
    </row>
    <row r="17" spans="1:38" s="40" customFormat="1" ht="50.1" hidden="1" customHeight="1" x14ac:dyDescent="0.2">
      <c r="A17" s="44" t="s">
        <v>57</v>
      </c>
      <c r="B17" s="30">
        <f>'[1]تقرير حركة يومية'!F17</f>
        <v>0</v>
      </c>
      <c r="C17" s="30">
        <f t="shared" si="1"/>
        <v>0</v>
      </c>
      <c r="D17" s="30"/>
      <c r="E17" s="45">
        <f t="shared" si="3"/>
        <v>0</v>
      </c>
      <c r="F17" s="30">
        <f>'[1]تقرير حركة يومية'!I17</f>
        <v>0</v>
      </c>
      <c r="G17" s="46">
        <f t="shared" si="4"/>
        <v>0</v>
      </c>
      <c r="H17" s="30"/>
      <c r="I17" s="30"/>
      <c r="J17" s="30"/>
      <c r="K17" s="30"/>
      <c r="L17" s="30">
        <f t="shared" si="5"/>
        <v>0</v>
      </c>
      <c r="M17" s="30">
        <f>'[1]تقرير حركة يومية'!N17</f>
        <v>210</v>
      </c>
      <c r="N17" s="30">
        <f t="shared" si="6"/>
        <v>0</v>
      </c>
      <c r="O17" s="30">
        <f t="shared" si="2"/>
        <v>0</v>
      </c>
      <c r="P17" s="47">
        <f t="shared" si="7"/>
        <v>0</v>
      </c>
      <c r="Q17" s="48" t="str">
        <f t="shared" si="10"/>
        <v>_</v>
      </c>
      <c r="R17" s="49" t="str">
        <f t="shared" si="8"/>
        <v>_</v>
      </c>
      <c r="S17" s="54"/>
      <c r="T17" s="50"/>
      <c r="U17" s="50"/>
      <c r="V17" s="50"/>
      <c r="W17" s="50"/>
      <c r="X17" s="50"/>
      <c r="Y17" s="52"/>
      <c r="Z17" s="33"/>
      <c r="AA17" s="50"/>
      <c r="AB17" s="50"/>
      <c r="AC17" s="50"/>
      <c r="AD17" s="50"/>
      <c r="AE17" s="50"/>
      <c r="AF17" s="50"/>
      <c r="AG17" s="50"/>
      <c r="AI17" s="41"/>
      <c r="AJ17" s="41"/>
      <c r="AK17" s="41"/>
      <c r="AL17" s="53">
        <f t="shared" si="9"/>
        <v>0</v>
      </c>
    </row>
    <row r="18" spans="1:38" s="40" customFormat="1" ht="50.1" hidden="1" customHeight="1" x14ac:dyDescent="0.2">
      <c r="A18" s="44" t="s">
        <v>58</v>
      </c>
      <c r="B18" s="30">
        <f>'[1]تقرير حركة يومية'!F18</f>
        <v>0</v>
      </c>
      <c r="C18" s="30">
        <f t="shared" si="1"/>
        <v>0</v>
      </c>
      <c r="D18" s="30"/>
      <c r="E18" s="45">
        <f t="shared" si="3"/>
        <v>0</v>
      </c>
      <c r="F18" s="30">
        <f>'[1]تقرير حركة يومية'!I18</f>
        <v>0</v>
      </c>
      <c r="G18" s="46">
        <f t="shared" si="4"/>
        <v>0</v>
      </c>
      <c r="H18" s="30"/>
      <c r="I18" s="30"/>
      <c r="J18" s="30"/>
      <c r="K18" s="30"/>
      <c r="L18" s="30">
        <f t="shared" si="5"/>
        <v>0</v>
      </c>
      <c r="M18" s="30">
        <f>'[1]تقرير حركة يومية'!N18</f>
        <v>320</v>
      </c>
      <c r="N18" s="30">
        <f t="shared" si="6"/>
        <v>0</v>
      </c>
      <c r="O18" s="30">
        <f t="shared" si="2"/>
        <v>0</v>
      </c>
      <c r="P18" s="47">
        <f t="shared" si="7"/>
        <v>0</v>
      </c>
      <c r="Q18" s="48" t="str">
        <f t="shared" si="10"/>
        <v>_</v>
      </c>
      <c r="R18" s="49" t="str">
        <f t="shared" si="8"/>
        <v>_</v>
      </c>
      <c r="S18" s="54"/>
      <c r="T18" s="50"/>
      <c r="U18" s="50"/>
      <c r="V18" s="50"/>
      <c r="W18" s="50"/>
      <c r="X18" s="50"/>
      <c r="Y18" s="52"/>
      <c r="Z18" s="33"/>
      <c r="AA18" s="50"/>
      <c r="AB18" s="50"/>
      <c r="AC18" s="50"/>
      <c r="AD18" s="50"/>
      <c r="AE18" s="50"/>
      <c r="AF18" s="50"/>
      <c r="AG18" s="50"/>
      <c r="AI18" s="50"/>
      <c r="AJ18" s="50"/>
      <c r="AK18" s="50"/>
      <c r="AL18" s="53">
        <f t="shared" si="9"/>
        <v>0</v>
      </c>
    </row>
    <row r="19" spans="1:38" s="40" customFormat="1" ht="50.1" customHeight="1" x14ac:dyDescent="0.2">
      <c r="A19" s="56" t="s">
        <v>59</v>
      </c>
      <c r="B19" s="30">
        <f>'[1]تقرير حركة يومية'!F19</f>
        <v>0</v>
      </c>
      <c r="C19" s="30">
        <f t="shared" si="1"/>
        <v>1</v>
      </c>
      <c r="D19" s="30"/>
      <c r="E19" s="45">
        <f t="shared" si="3"/>
        <v>0</v>
      </c>
      <c r="F19" s="30">
        <f>'[1]تقرير حركة يومية'!I19</f>
        <v>0</v>
      </c>
      <c r="G19" s="46">
        <f t="shared" si="4"/>
        <v>1</v>
      </c>
      <c r="H19" s="30"/>
      <c r="I19" s="30"/>
      <c r="J19" s="30"/>
      <c r="K19" s="30"/>
      <c r="L19" s="30">
        <f t="shared" si="5"/>
        <v>1</v>
      </c>
      <c r="M19" s="30">
        <v>400</v>
      </c>
      <c r="N19" s="30">
        <f t="shared" si="6"/>
        <v>400</v>
      </c>
      <c r="O19" s="30">
        <f t="shared" si="2"/>
        <v>0</v>
      </c>
      <c r="P19" s="47">
        <f t="shared" si="7"/>
        <v>-400</v>
      </c>
      <c r="Q19" s="48">
        <f t="shared" si="10"/>
        <v>-1</v>
      </c>
      <c r="R19" s="49" t="str">
        <f t="shared" si="8"/>
        <v>_</v>
      </c>
      <c r="S19" s="54"/>
      <c r="T19" s="50">
        <v>1</v>
      </c>
      <c r="U19" s="50"/>
      <c r="V19" s="50"/>
      <c r="W19" s="50"/>
      <c r="X19" s="50"/>
      <c r="Y19" s="52"/>
      <c r="Z19" s="33"/>
      <c r="AA19" s="50">
        <v>1</v>
      </c>
      <c r="AB19" s="50"/>
      <c r="AC19" s="50"/>
      <c r="AD19" s="50"/>
      <c r="AE19" s="50"/>
      <c r="AF19" s="50"/>
      <c r="AG19" s="50"/>
      <c r="AI19" s="50"/>
      <c r="AJ19" s="50"/>
      <c r="AK19" s="50"/>
      <c r="AL19" s="53">
        <f t="shared" si="9"/>
        <v>0</v>
      </c>
    </row>
    <row r="20" spans="1:38" s="40" customFormat="1" ht="50.1" customHeight="1" x14ac:dyDescent="0.2">
      <c r="A20" s="44" t="s">
        <v>60</v>
      </c>
      <c r="B20" s="30">
        <f>'[1]تقرير حركة يومية'!F20</f>
        <v>6</v>
      </c>
      <c r="C20" s="30">
        <f t="shared" si="1"/>
        <v>8</v>
      </c>
      <c r="D20" s="30"/>
      <c r="E20" s="45">
        <f>B20+C20-D20-G20</f>
        <v>11</v>
      </c>
      <c r="F20" s="30">
        <f>'[1]تقرير حركة يومية'!I20</f>
        <v>4</v>
      </c>
      <c r="G20" s="46">
        <f t="shared" si="4"/>
        <v>3</v>
      </c>
      <c r="H20" s="30"/>
      <c r="I20" s="30"/>
      <c r="J20" s="30"/>
      <c r="K20" s="30"/>
      <c r="L20" s="30">
        <f t="shared" si="5"/>
        <v>7</v>
      </c>
      <c r="M20" s="30">
        <f>'[1]تقرير حركة يومية'!N20</f>
        <v>310</v>
      </c>
      <c r="N20" s="30">
        <f t="shared" si="6"/>
        <v>2170</v>
      </c>
      <c r="O20" s="30">
        <f t="shared" si="2"/>
        <v>0</v>
      </c>
      <c r="P20" s="47">
        <f t="shared" si="7"/>
        <v>-2170</v>
      </c>
      <c r="Q20" s="48">
        <f t="shared" si="10"/>
        <v>-7</v>
      </c>
      <c r="R20" s="49" t="str">
        <f t="shared" si="8"/>
        <v>_</v>
      </c>
      <c r="S20" s="54"/>
      <c r="T20" s="50">
        <v>3</v>
      </c>
      <c r="U20" s="50"/>
      <c r="V20" s="50"/>
      <c r="W20" s="50"/>
      <c r="X20" s="50"/>
      <c r="Y20" s="52"/>
      <c r="Z20" s="33"/>
      <c r="AA20" s="50"/>
      <c r="AB20" s="50">
        <v>6</v>
      </c>
      <c r="AC20" s="50">
        <v>2</v>
      </c>
      <c r="AD20" s="50"/>
      <c r="AE20" s="50"/>
      <c r="AF20" s="50"/>
      <c r="AG20" s="50"/>
      <c r="AI20" s="41"/>
      <c r="AJ20" s="41"/>
      <c r="AK20" s="41"/>
      <c r="AL20" s="53">
        <f t="shared" si="9"/>
        <v>0</v>
      </c>
    </row>
    <row r="21" spans="1:38" s="40" customFormat="1" ht="50.1" customHeight="1" x14ac:dyDescent="0.2">
      <c r="A21" s="44" t="s">
        <v>61</v>
      </c>
      <c r="B21" s="30">
        <f>'[1]تقرير حركة يومية'!F21</f>
        <v>6</v>
      </c>
      <c r="C21" s="30">
        <f t="shared" si="1"/>
        <v>15</v>
      </c>
      <c r="D21" s="30"/>
      <c r="E21" s="45">
        <f>B21+C21-D21-G21</f>
        <v>18</v>
      </c>
      <c r="F21" s="30">
        <f>'[1]تقرير حركة يومية'!I21</f>
        <v>3</v>
      </c>
      <c r="G21" s="46">
        <f t="shared" si="4"/>
        <v>3</v>
      </c>
      <c r="H21" s="30"/>
      <c r="I21" s="30"/>
      <c r="J21" s="30"/>
      <c r="K21" s="30"/>
      <c r="L21" s="30">
        <f t="shared" si="5"/>
        <v>6</v>
      </c>
      <c r="M21" s="30">
        <f>'[1]تقرير حركة يومية'!N21</f>
        <v>380</v>
      </c>
      <c r="N21" s="30">
        <f t="shared" si="6"/>
        <v>2280</v>
      </c>
      <c r="O21" s="30">
        <f t="shared" si="2"/>
        <v>0</v>
      </c>
      <c r="P21" s="47">
        <f t="shared" si="7"/>
        <v>-2280</v>
      </c>
      <c r="Q21" s="48">
        <f t="shared" si="10"/>
        <v>-6</v>
      </c>
      <c r="R21" s="49" t="str">
        <f t="shared" si="8"/>
        <v>_</v>
      </c>
      <c r="S21" s="54"/>
      <c r="T21" s="50">
        <v>3</v>
      </c>
      <c r="U21" s="50"/>
      <c r="V21" s="50"/>
      <c r="W21" s="50"/>
      <c r="X21" s="50"/>
      <c r="Y21" s="52"/>
      <c r="Z21" s="33"/>
      <c r="AA21" s="50">
        <v>1</v>
      </c>
      <c r="AB21" s="50">
        <v>9</v>
      </c>
      <c r="AC21" s="50">
        <v>5</v>
      </c>
      <c r="AD21" s="50"/>
      <c r="AE21" s="50"/>
      <c r="AF21" s="50"/>
      <c r="AG21" s="50"/>
      <c r="AI21" s="50"/>
      <c r="AJ21" s="50"/>
      <c r="AK21" s="50"/>
      <c r="AL21" s="53">
        <f t="shared" si="9"/>
        <v>0</v>
      </c>
    </row>
    <row r="22" spans="1:38" s="40" customFormat="1" ht="50.1" hidden="1" customHeight="1" x14ac:dyDescent="0.2">
      <c r="A22" s="44" t="s">
        <v>62</v>
      </c>
      <c r="B22" s="30">
        <f>'[1]تقرير حركة يومية'!F22</f>
        <v>0</v>
      </c>
      <c r="C22" s="30">
        <f t="shared" si="1"/>
        <v>2</v>
      </c>
      <c r="D22" s="30"/>
      <c r="E22" s="45">
        <f t="shared" si="3"/>
        <v>2</v>
      </c>
      <c r="F22" s="30">
        <f>'[1]تقرير حركة يومية'!I22</f>
        <v>1</v>
      </c>
      <c r="G22" s="46">
        <f t="shared" si="4"/>
        <v>0</v>
      </c>
      <c r="H22" s="30"/>
      <c r="I22" s="30"/>
      <c r="J22" s="30"/>
      <c r="K22" s="30"/>
      <c r="L22" s="30">
        <f t="shared" si="5"/>
        <v>1</v>
      </c>
      <c r="M22" s="30">
        <f>'[1]تقرير حركة يومية'!N22</f>
        <v>440</v>
      </c>
      <c r="N22" s="30">
        <f t="shared" si="6"/>
        <v>440</v>
      </c>
      <c r="O22" s="30">
        <f t="shared" si="2"/>
        <v>0</v>
      </c>
      <c r="P22" s="47">
        <f t="shared" si="7"/>
        <v>-440</v>
      </c>
      <c r="Q22" s="48">
        <f t="shared" si="10"/>
        <v>-1</v>
      </c>
      <c r="R22" s="49" t="str">
        <f t="shared" si="8"/>
        <v>_</v>
      </c>
      <c r="S22" s="54"/>
      <c r="T22" s="50"/>
      <c r="U22" s="50"/>
      <c r="V22" s="50"/>
      <c r="W22" s="50"/>
      <c r="X22" s="50"/>
      <c r="Y22" s="52"/>
      <c r="Z22" s="33"/>
      <c r="AA22" s="50">
        <v>2</v>
      </c>
      <c r="AB22" s="50"/>
      <c r="AC22" s="50"/>
      <c r="AD22" s="50"/>
      <c r="AE22" s="50"/>
      <c r="AF22" s="50"/>
      <c r="AG22" s="50"/>
      <c r="AI22" s="50"/>
      <c r="AJ22" s="50"/>
      <c r="AK22" s="50"/>
      <c r="AL22" s="53">
        <f t="shared" si="9"/>
        <v>0</v>
      </c>
    </row>
    <row r="23" spans="1:38" s="40" customFormat="1" ht="50.1" customHeight="1" x14ac:dyDescent="0.2">
      <c r="A23" s="44" t="s">
        <v>63</v>
      </c>
      <c r="B23" s="30">
        <f>'[1]تقرير حركة يومية'!F23</f>
        <v>2</v>
      </c>
      <c r="C23" s="30">
        <f t="shared" si="1"/>
        <v>0</v>
      </c>
      <c r="D23" s="30"/>
      <c r="E23" s="45">
        <f t="shared" si="3"/>
        <v>1</v>
      </c>
      <c r="F23" s="30">
        <f>'[1]تقرير حركة يومية'!I23</f>
        <v>2</v>
      </c>
      <c r="G23" s="46">
        <f t="shared" si="4"/>
        <v>1</v>
      </c>
      <c r="H23" s="30"/>
      <c r="I23" s="30"/>
      <c r="J23" s="30"/>
      <c r="K23" s="30"/>
      <c r="L23" s="30">
        <f t="shared" si="5"/>
        <v>3</v>
      </c>
      <c r="M23" s="30">
        <f>'[1]تقرير حركة يومية'!N23</f>
        <v>435</v>
      </c>
      <c r="N23" s="30">
        <f t="shared" si="6"/>
        <v>1305</v>
      </c>
      <c r="O23" s="30">
        <f t="shared" si="2"/>
        <v>0</v>
      </c>
      <c r="P23" s="47">
        <f t="shared" si="7"/>
        <v>-1305</v>
      </c>
      <c r="Q23" s="48">
        <f t="shared" si="10"/>
        <v>-3</v>
      </c>
      <c r="R23" s="49" t="str">
        <f t="shared" si="8"/>
        <v>_</v>
      </c>
      <c r="S23" s="54"/>
      <c r="T23" s="50">
        <v>1</v>
      </c>
      <c r="U23" s="50"/>
      <c r="V23" s="50"/>
      <c r="W23" s="50"/>
      <c r="X23" s="50"/>
      <c r="Y23" s="52"/>
      <c r="Z23" s="33"/>
      <c r="AA23" s="50"/>
      <c r="AB23" s="50"/>
      <c r="AC23" s="50"/>
      <c r="AD23" s="50"/>
      <c r="AE23" s="50"/>
      <c r="AF23" s="50"/>
      <c r="AG23" s="50"/>
      <c r="AI23" s="41"/>
      <c r="AJ23" s="41"/>
      <c r="AK23" s="41"/>
      <c r="AL23" s="53">
        <f t="shared" si="9"/>
        <v>0</v>
      </c>
    </row>
    <row r="24" spans="1:38" s="40" customFormat="1" ht="50.1" customHeight="1" x14ac:dyDescent="0.2">
      <c r="A24" s="44" t="s">
        <v>64</v>
      </c>
      <c r="B24" s="30">
        <f>'[1]تقرير حركة يومية'!F24</f>
        <v>1</v>
      </c>
      <c r="C24" s="30">
        <f t="shared" si="1"/>
        <v>5</v>
      </c>
      <c r="D24" s="30"/>
      <c r="E24" s="45">
        <f>B24+C24-D24-G24</f>
        <v>5</v>
      </c>
      <c r="F24" s="30">
        <f>'[1]تقرير حركة يومية'!I24</f>
        <v>1</v>
      </c>
      <c r="G24" s="46">
        <f t="shared" si="4"/>
        <v>1</v>
      </c>
      <c r="H24" s="30"/>
      <c r="I24" s="30"/>
      <c r="J24" s="30"/>
      <c r="K24" s="30"/>
      <c r="L24" s="30">
        <f t="shared" si="5"/>
        <v>2</v>
      </c>
      <c r="M24" s="30">
        <f>'[1]تقرير حركة يومية'!N24</f>
        <v>430</v>
      </c>
      <c r="N24" s="30">
        <f t="shared" si="6"/>
        <v>860</v>
      </c>
      <c r="O24" s="30">
        <f t="shared" si="2"/>
        <v>0</v>
      </c>
      <c r="P24" s="47">
        <f t="shared" si="7"/>
        <v>-860</v>
      </c>
      <c r="Q24" s="48">
        <f t="shared" si="10"/>
        <v>-2</v>
      </c>
      <c r="R24" s="49" t="str">
        <f t="shared" si="8"/>
        <v>_</v>
      </c>
      <c r="S24" s="54"/>
      <c r="T24" s="50">
        <v>1</v>
      </c>
      <c r="U24" s="50"/>
      <c r="V24" s="50"/>
      <c r="W24" s="50"/>
      <c r="X24" s="50"/>
      <c r="Y24" s="52"/>
      <c r="Z24" s="33"/>
      <c r="AA24" s="50"/>
      <c r="AB24" s="50">
        <v>3</v>
      </c>
      <c r="AC24" s="50">
        <v>2</v>
      </c>
      <c r="AD24" s="50"/>
      <c r="AE24" s="50"/>
      <c r="AF24" s="50"/>
      <c r="AG24" s="50"/>
      <c r="AI24" s="50"/>
      <c r="AJ24" s="50"/>
      <c r="AK24" s="50"/>
      <c r="AL24" s="53">
        <f t="shared" si="9"/>
        <v>0</v>
      </c>
    </row>
    <row r="25" spans="1:38" s="40" customFormat="1" ht="50.1" customHeight="1" x14ac:dyDescent="0.2">
      <c r="A25" s="44" t="s">
        <v>65</v>
      </c>
      <c r="B25" s="30">
        <f>'[1]تقرير حركة يومية'!F25</f>
        <v>2</v>
      </c>
      <c r="C25" s="30">
        <f t="shared" si="1"/>
        <v>2</v>
      </c>
      <c r="D25" s="30"/>
      <c r="E25" s="45">
        <f t="shared" si="3"/>
        <v>2</v>
      </c>
      <c r="F25" s="30">
        <f>'[1]تقرير حركة يومية'!I25</f>
        <v>1</v>
      </c>
      <c r="G25" s="46">
        <f t="shared" si="4"/>
        <v>2</v>
      </c>
      <c r="H25" s="30"/>
      <c r="I25" s="30"/>
      <c r="J25" s="30"/>
      <c r="K25" s="30"/>
      <c r="L25" s="30">
        <f t="shared" si="5"/>
        <v>3</v>
      </c>
      <c r="M25" s="30">
        <f>'[1]تقرير حركة يومية'!N25</f>
        <v>445</v>
      </c>
      <c r="N25" s="30">
        <f>L25*M25</f>
        <v>1335</v>
      </c>
      <c r="O25" s="30">
        <f>AL25-I25</f>
        <v>0</v>
      </c>
      <c r="P25" s="47">
        <f>O25-N25</f>
        <v>-1335</v>
      </c>
      <c r="Q25" s="48">
        <f>IF(P25&lt;0,P25/M25,"_")</f>
        <v>-3</v>
      </c>
      <c r="R25" s="49" t="str">
        <f>IF(P25&gt;0,P25/M25,"_")</f>
        <v>_</v>
      </c>
      <c r="S25" s="54"/>
      <c r="T25" s="50">
        <v>2</v>
      </c>
      <c r="U25" s="50"/>
      <c r="V25" s="50"/>
      <c r="W25" s="50"/>
      <c r="X25" s="50"/>
      <c r="Y25" s="52"/>
      <c r="Z25" s="33"/>
      <c r="AA25" s="50"/>
      <c r="AB25" s="50"/>
      <c r="AC25" s="50">
        <v>2</v>
      </c>
      <c r="AD25" s="50"/>
      <c r="AE25" s="50"/>
      <c r="AF25" s="50"/>
      <c r="AG25" s="50"/>
      <c r="AI25" s="50"/>
      <c r="AJ25" s="50"/>
      <c r="AK25" s="50"/>
      <c r="AL25" s="53">
        <f t="shared" si="9"/>
        <v>0</v>
      </c>
    </row>
    <row r="26" spans="1:38" s="40" customFormat="1" ht="50.1" hidden="1" customHeight="1" x14ac:dyDescent="0.2">
      <c r="A26" s="44" t="s">
        <v>66</v>
      </c>
      <c r="B26" s="30">
        <f>'[1]تقرير حركة يومية'!F26</f>
        <v>0</v>
      </c>
      <c r="C26" s="30">
        <f t="shared" si="1"/>
        <v>0</v>
      </c>
      <c r="D26" s="30"/>
      <c r="E26" s="45">
        <f t="shared" si="3"/>
        <v>0</v>
      </c>
      <c r="F26" s="30">
        <f>'[1]تقرير حركة يومية'!I26</f>
        <v>0</v>
      </c>
      <c r="G26" s="46">
        <f t="shared" si="4"/>
        <v>0</v>
      </c>
      <c r="H26" s="30"/>
      <c r="I26" s="30"/>
      <c r="J26" s="30"/>
      <c r="K26" s="30"/>
      <c r="L26" s="30">
        <f t="shared" si="5"/>
        <v>0</v>
      </c>
      <c r="M26" s="30">
        <f>'[1]تقرير حركة يومية'!N26</f>
        <v>480</v>
      </c>
      <c r="N26" s="30">
        <f t="shared" si="6"/>
        <v>0</v>
      </c>
      <c r="O26" s="30">
        <f t="shared" si="2"/>
        <v>0</v>
      </c>
      <c r="P26" s="47">
        <f t="shared" si="7"/>
        <v>0</v>
      </c>
      <c r="Q26" s="48" t="str">
        <f t="shared" si="10"/>
        <v>_</v>
      </c>
      <c r="R26" s="49" t="str">
        <f t="shared" si="8"/>
        <v>_</v>
      </c>
      <c r="S26" s="54"/>
      <c r="T26" s="50"/>
      <c r="U26" s="50"/>
      <c r="V26" s="50"/>
      <c r="W26" s="50"/>
      <c r="X26" s="50"/>
      <c r="Y26" s="52"/>
      <c r="Z26" s="33"/>
      <c r="AA26" s="50"/>
      <c r="AB26" s="50"/>
      <c r="AC26" s="50"/>
      <c r="AD26" s="50"/>
      <c r="AE26" s="50"/>
      <c r="AF26" s="50"/>
      <c r="AG26" s="50"/>
      <c r="AI26" s="41"/>
      <c r="AJ26" s="41"/>
      <c r="AK26" s="41"/>
      <c r="AL26" s="53">
        <f t="shared" si="9"/>
        <v>0</v>
      </c>
    </row>
    <row r="27" spans="1:38" s="64" customFormat="1" ht="50.1" hidden="1" customHeight="1" x14ac:dyDescent="0.2">
      <c r="A27" s="44" t="s">
        <v>67</v>
      </c>
      <c r="B27" s="30">
        <f>'[1]تقرير حركة يومية'!F27</f>
        <v>0</v>
      </c>
      <c r="C27" s="57">
        <f t="shared" si="1"/>
        <v>1</v>
      </c>
      <c r="D27" s="30"/>
      <c r="E27" s="45">
        <f>B27+C27-D27-G27</f>
        <v>1</v>
      </c>
      <c r="F27" s="30">
        <f>'[1]تقرير حركة يومية'!I27</f>
        <v>0</v>
      </c>
      <c r="G27" s="58">
        <f>SUM(T27:X27)-Y27</f>
        <v>0</v>
      </c>
      <c r="H27" s="59"/>
      <c r="I27" s="30"/>
      <c r="J27" s="30"/>
      <c r="K27" s="60"/>
      <c r="L27" s="57">
        <f>G27+F27-H27-J27-K27</f>
        <v>0</v>
      </c>
      <c r="M27" s="30">
        <f>'[1]تقرير حركة يومية'!N27</f>
        <v>500</v>
      </c>
      <c r="N27" s="57">
        <f>M27*L27</f>
        <v>0</v>
      </c>
      <c r="O27" s="57">
        <f>AL27-I27</f>
        <v>0</v>
      </c>
      <c r="P27" s="61">
        <f>O27-N27</f>
        <v>0</v>
      </c>
      <c r="Q27" s="62" t="str">
        <f>IF(P27&lt;0,P27/M27,"_")</f>
        <v>_</v>
      </c>
      <c r="R27" s="63" t="str">
        <f>IF(P27&gt;0,P27/M27,"_")</f>
        <v>_</v>
      </c>
      <c r="T27" s="50"/>
      <c r="U27" s="50"/>
      <c r="V27" s="50"/>
      <c r="W27" s="50"/>
      <c r="X27" s="50"/>
      <c r="Y27" s="52"/>
      <c r="Z27" s="33"/>
      <c r="AA27" s="50">
        <v>1</v>
      </c>
      <c r="AB27" s="50"/>
      <c r="AC27" s="50"/>
      <c r="AD27" s="50"/>
      <c r="AE27" s="50"/>
      <c r="AF27" s="50"/>
      <c r="AG27" s="50"/>
      <c r="AH27" s="33"/>
      <c r="AI27" s="50"/>
      <c r="AJ27" s="50"/>
      <c r="AK27" s="50"/>
      <c r="AL27" s="53">
        <f>SUM(AI27:AK27)</f>
        <v>0</v>
      </c>
    </row>
    <row r="28" spans="1:38" s="40" customFormat="1" ht="50.1" hidden="1" customHeight="1" x14ac:dyDescent="0.2">
      <c r="A28" s="44" t="s">
        <v>68</v>
      </c>
      <c r="B28" s="30">
        <f>'[1]تقرير حركة يومية'!F28</f>
        <v>0</v>
      </c>
      <c r="C28" s="30">
        <f t="shared" si="1"/>
        <v>0</v>
      </c>
      <c r="D28" s="30"/>
      <c r="E28" s="45">
        <f t="shared" si="3"/>
        <v>0</v>
      </c>
      <c r="F28" s="30">
        <f>'[1]تقرير حركة يومية'!I28</f>
        <v>0</v>
      </c>
      <c r="G28" s="46">
        <f t="shared" si="4"/>
        <v>0</v>
      </c>
      <c r="H28" s="30"/>
      <c r="I28" s="30"/>
      <c r="J28" s="30"/>
      <c r="K28" s="30"/>
      <c r="L28" s="30">
        <f t="shared" si="5"/>
        <v>0</v>
      </c>
      <c r="M28" s="30">
        <f>'[1]تقرير حركة يومية'!N28</f>
        <v>600</v>
      </c>
      <c r="N28" s="30">
        <f t="shared" si="6"/>
        <v>0</v>
      </c>
      <c r="O28" s="30">
        <f t="shared" si="2"/>
        <v>0</v>
      </c>
      <c r="P28" s="47">
        <f t="shared" si="7"/>
        <v>0</v>
      </c>
      <c r="Q28" s="48" t="str">
        <f t="shared" si="10"/>
        <v>_</v>
      </c>
      <c r="R28" s="49" t="str">
        <f t="shared" si="8"/>
        <v>_</v>
      </c>
      <c r="S28" s="54"/>
      <c r="T28" s="50"/>
      <c r="U28" s="50"/>
      <c r="V28" s="50"/>
      <c r="W28" s="50"/>
      <c r="X28" s="50"/>
      <c r="Y28" s="52"/>
      <c r="Z28" s="33"/>
      <c r="AA28" s="50"/>
      <c r="AB28" s="50"/>
      <c r="AC28" s="50"/>
      <c r="AD28" s="50"/>
      <c r="AE28" s="50"/>
      <c r="AF28" s="50"/>
      <c r="AG28" s="50"/>
      <c r="AI28" s="50"/>
      <c r="AJ28" s="50"/>
      <c r="AK28" s="50"/>
      <c r="AL28" s="53">
        <f t="shared" si="9"/>
        <v>0</v>
      </c>
    </row>
    <row r="29" spans="1:38" s="40" customFormat="1" ht="50.1" hidden="1" customHeight="1" x14ac:dyDescent="0.2">
      <c r="A29" s="44" t="s">
        <v>69</v>
      </c>
      <c r="B29" s="30">
        <f>'[1]تقرير حركة يومية'!F29</f>
        <v>0</v>
      </c>
      <c r="C29" s="30">
        <f t="shared" si="1"/>
        <v>0</v>
      </c>
      <c r="D29" s="30"/>
      <c r="E29" s="45">
        <f t="shared" si="3"/>
        <v>0</v>
      </c>
      <c r="F29" s="30">
        <f>'[1]تقرير حركة يومية'!I29</f>
        <v>6</v>
      </c>
      <c r="G29" s="46">
        <f t="shared" si="4"/>
        <v>0</v>
      </c>
      <c r="H29" s="30"/>
      <c r="I29" s="30"/>
      <c r="J29" s="30"/>
      <c r="K29" s="30"/>
      <c r="L29" s="30">
        <f t="shared" si="5"/>
        <v>6</v>
      </c>
      <c r="M29" s="30">
        <f>'[1]تقرير حركة يومية'!N29</f>
        <v>245</v>
      </c>
      <c r="N29" s="30">
        <f t="shared" si="6"/>
        <v>1470</v>
      </c>
      <c r="O29" s="30">
        <f t="shared" si="2"/>
        <v>0</v>
      </c>
      <c r="P29" s="47">
        <f t="shared" si="7"/>
        <v>-1470</v>
      </c>
      <c r="Q29" s="48">
        <f t="shared" si="10"/>
        <v>-6</v>
      </c>
      <c r="R29" s="49" t="str">
        <f t="shared" si="8"/>
        <v>_</v>
      </c>
      <c r="S29" s="54"/>
      <c r="T29" s="50"/>
      <c r="U29" s="50"/>
      <c r="V29" s="50"/>
      <c r="W29" s="50"/>
      <c r="X29" s="50"/>
      <c r="Y29" s="52"/>
      <c r="Z29" s="33"/>
      <c r="AA29" s="50"/>
      <c r="AB29" s="50"/>
      <c r="AC29" s="50"/>
      <c r="AD29" s="50"/>
      <c r="AE29" s="50"/>
      <c r="AF29" s="50"/>
      <c r="AG29" s="50"/>
      <c r="AI29" s="50"/>
      <c r="AJ29" s="50"/>
      <c r="AK29" s="50"/>
      <c r="AL29" s="53">
        <f t="shared" si="9"/>
        <v>0</v>
      </c>
    </row>
    <row r="30" spans="1:38" s="40" customFormat="1" ht="50.1" hidden="1" customHeight="1" x14ac:dyDescent="0.2">
      <c r="A30" s="44" t="s">
        <v>70</v>
      </c>
      <c r="B30" s="30">
        <f>'[1]تقرير حركة يومية'!F30</f>
        <v>0</v>
      </c>
      <c r="C30" s="30">
        <f t="shared" si="1"/>
        <v>0</v>
      </c>
      <c r="D30" s="30"/>
      <c r="E30" s="45">
        <f t="shared" si="3"/>
        <v>0</v>
      </c>
      <c r="F30" s="30">
        <f>'[1]تقرير حركة يومية'!I30</f>
        <v>6</v>
      </c>
      <c r="G30" s="46">
        <f t="shared" si="4"/>
        <v>0</v>
      </c>
      <c r="H30" s="30"/>
      <c r="I30" s="30"/>
      <c r="J30" s="30"/>
      <c r="K30" s="30"/>
      <c r="L30" s="30">
        <f t="shared" si="5"/>
        <v>6</v>
      </c>
      <c r="M30" s="30">
        <f>'[1]تقرير حركة يومية'!N30</f>
        <v>315</v>
      </c>
      <c r="N30" s="30">
        <f t="shared" si="6"/>
        <v>1890</v>
      </c>
      <c r="O30" s="30">
        <f t="shared" si="2"/>
        <v>0</v>
      </c>
      <c r="P30" s="47">
        <f t="shared" si="7"/>
        <v>-1890</v>
      </c>
      <c r="Q30" s="48">
        <f t="shared" si="10"/>
        <v>-6</v>
      </c>
      <c r="R30" s="49" t="str">
        <f t="shared" si="8"/>
        <v>_</v>
      </c>
      <c r="S30" s="54"/>
      <c r="T30" s="50"/>
      <c r="U30" s="50"/>
      <c r="V30" s="50"/>
      <c r="W30" s="50"/>
      <c r="X30" s="50"/>
      <c r="Y30" s="52"/>
      <c r="Z30" s="33"/>
      <c r="AA30" s="50"/>
      <c r="AB30" s="50"/>
      <c r="AC30" s="50"/>
      <c r="AD30" s="50"/>
      <c r="AE30" s="50"/>
      <c r="AF30" s="50"/>
      <c r="AG30" s="50"/>
      <c r="AI30" s="41"/>
      <c r="AJ30" s="41"/>
      <c r="AK30" s="41"/>
      <c r="AL30" s="53">
        <f t="shared" si="9"/>
        <v>0</v>
      </c>
    </row>
    <row r="31" spans="1:38" s="40" customFormat="1" ht="50.1" customHeight="1" x14ac:dyDescent="0.2">
      <c r="A31" s="44" t="s">
        <v>71</v>
      </c>
      <c r="B31" s="30">
        <f>'[1]تقرير حركة يومية'!F31</f>
        <v>0</v>
      </c>
      <c r="C31" s="30">
        <f t="shared" si="1"/>
        <v>190</v>
      </c>
      <c r="D31" s="30"/>
      <c r="E31" s="45">
        <f t="shared" si="3"/>
        <v>30</v>
      </c>
      <c r="F31" s="30">
        <f>'[1]تقرير حركة يومية'!I31</f>
        <v>0</v>
      </c>
      <c r="G31" s="46">
        <f>SUM(T31:X31)-Y31</f>
        <v>160</v>
      </c>
      <c r="H31" s="30"/>
      <c r="I31" s="30"/>
      <c r="J31" s="30"/>
      <c r="K31" s="30"/>
      <c r="L31" s="30">
        <f t="shared" si="5"/>
        <v>160</v>
      </c>
      <c r="M31" s="30">
        <f>'[1]تقرير حركة يومية'!N31</f>
        <v>33</v>
      </c>
      <c r="N31" s="30">
        <f t="shared" si="6"/>
        <v>5280</v>
      </c>
      <c r="O31" s="30">
        <f t="shared" si="2"/>
        <v>0</v>
      </c>
      <c r="P31" s="47">
        <f t="shared" si="7"/>
        <v>-5280</v>
      </c>
      <c r="Q31" s="48">
        <f t="shared" si="10"/>
        <v>-160</v>
      </c>
      <c r="R31" s="49" t="str">
        <f t="shared" si="8"/>
        <v>_</v>
      </c>
      <c r="S31" s="54"/>
      <c r="T31" s="50">
        <v>160</v>
      </c>
      <c r="U31" s="50"/>
      <c r="V31" s="50"/>
      <c r="W31" s="50"/>
      <c r="X31" s="50"/>
      <c r="Y31" s="52"/>
      <c r="Z31" s="33"/>
      <c r="AA31" s="50"/>
      <c r="AB31" s="50">
        <v>160</v>
      </c>
      <c r="AC31" s="50">
        <f>5+25</f>
        <v>30</v>
      </c>
      <c r="AD31" s="50"/>
      <c r="AE31" s="50"/>
      <c r="AF31" s="50"/>
      <c r="AG31" s="50"/>
      <c r="AI31" s="50"/>
      <c r="AJ31" s="50"/>
      <c r="AK31" s="50"/>
      <c r="AL31" s="53">
        <f t="shared" si="9"/>
        <v>0</v>
      </c>
    </row>
    <row r="32" spans="1:38" s="40" customFormat="1" ht="50.1" customHeight="1" x14ac:dyDescent="0.2">
      <c r="A32" s="44" t="s">
        <v>72</v>
      </c>
      <c r="B32" s="30">
        <f>'[1]تقرير حركة يومية'!F32</f>
        <v>0</v>
      </c>
      <c r="C32" s="30">
        <f t="shared" si="1"/>
        <v>10</v>
      </c>
      <c r="D32" s="30"/>
      <c r="E32" s="45">
        <f t="shared" si="3"/>
        <v>0</v>
      </c>
      <c r="F32" s="30">
        <f>'[1]تقرير حركة يومية'!I32</f>
        <v>2</v>
      </c>
      <c r="G32" s="46">
        <f t="shared" si="4"/>
        <v>10</v>
      </c>
      <c r="H32" s="30"/>
      <c r="I32" s="30"/>
      <c r="J32" s="30"/>
      <c r="K32" s="30"/>
      <c r="L32" s="30">
        <f t="shared" si="5"/>
        <v>12</v>
      </c>
      <c r="M32" s="30">
        <f>'[1]تقرير حركة يومية'!N32</f>
        <v>33</v>
      </c>
      <c r="N32" s="30">
        <f t="shared" si="6"/>
        <v>396</v>
      </c>
      <c r="O32" s="30">
        <f t="shared" si="2"/>
        <v>0</v>
      </c>
      <c r="P32" s="47">
        <f t="shared" si="7"/>
        <v>-396</v>
      </c>
      <c r="Q32" s="48">
        <f t="shared" si="10"/>
        <v>-12</v>
      </c>
      <c r="R32" s="49" t="str">
        <f t="shared" si="8"/>
        <v>_</v>
      </c>
      <c r="S32" s="54"/>
      <c r="T32" s="50">
        <v>10</v>
      </c>
      <c r="U32" s="50"/>
      <c r="V32" s="50"/>
      <c r="W32" s="50"/>
      <c r="X32" s="50"/>
      <c r="Y32" s="52"/>
      <c r="Z32" s="33"/>
      <c r="AA32" s="50">
        <v>10</v>
      </c>
      <c r="AB32" s="50"/>
      <c r="AC32" s="50"/>
      <c r="AD32" s="50"/>
      <c r="AE32" s="50"/>
      <c r="AF32" s="50"/>
      <c r="AG32" s="50"/>
      <c r="AI32" s="50"/>
      <c r="AJ32" s="50"/>
      <c r="AK32" s="50"/>
      <c r="AL32" s="53">
        <f t="shared" si="9"/>
        <v>0</v>
      </c>
    </row>
    <row r="33" spans="1:38" s="40" customFormat="1" ht="50.1" hidden="1" customHeight="1" x14ac:dyDescent="0.2">
      <c r="A33" s="44" t="s">
        <v>73</v>
      </c>
      <c r="B33" s="30">
        <f>'[1]تقرير حركة يومية'!F33</f>
        <v>0</v>
      </c>
      <c r="C33" s="30">
        <f t="shared" si="1"/>
        <v>40</v>
      </c>
      <c r="D33" s="30"/>
      <c r="E33" s="45">
        <f t="shared" si="3"/>
        <v>40</v>
      </c>
      <c r="F33" s="30">
        <f>'[1]تقرير حركة يومية'!I33</f>
        <v>0</v>
      </c>
      <c r="G33" s="46">
        <f t="shared" si="4"/>
        <v>0</v>
      </c>
      <c r="H33" s="30"/>
      <c r="I33" s="30"/>
      <c r="J33" s="30"/>
      <c r="K33" s="30"/>
      <c r="L33" s="30">
        <f t="shared" si="5"/>
        <v>0</v>
      </c>
      <c r="M33" s="30">
        <f>'[1]تقرير حركة يومية'!N33</f>
        <v>28</v>
      </c>
      <c r="N33" s="30">
        <f t="shared" si="6"/>
        <v>0</v>
      </c>
      <c r="O33" s="30">
        <f t="shared" si="2"/>
        <v>0</v>
      </c>
      <c r="P33" s="47">
        <f t="shared" si="7"/>
        <v>0</v>
      </c>
      <c r="Q33" s="48" t="str">
        <f t="shared" si="10"/>
        <v>_</v>
      </c>
      <c r="R33" s="49" t="str">
        <f t="shared" si="8"/>
        <v>_</v>
      </c>
      <c r="S33" s="54"/>
      <c r="T33" s="50"/>
      <c r="U33" s="50"/>
      <c r="V33" s="50"/>
      <c r="W33" s="50"/>
      <c r="X33" s="50"/>
      <c r="Y33" s="52"/>
      <c r="Z33" s="33"/>
      <c r="AA33" s="50"/>
      <c r="AB33" s="50"/>
      <c r="AC33" s="50">
        <v>40</v>
      </c>
      <c r="AD33" s="50"/>
      <c r="AE33" s="50"/>
      <c r="AF33" s="50"/>
      <c r="AG33" s="50"/>
      <c r="AI33" s="41"/>
      <c r="AJ33" s="41"/>
      <c r="AK33" s="41"/>
      <c r="AL33" s="53">
        <f t="shared" si="9"/>
        <v>0</v>
      </c>
    </row>
    <row r="34" spans="1:38" s="40" customFormat="1" ht="50.1" hidden="1" customHeight="1" x14ac:dyDescent="0.2">
      <c r="A34" s="44" t="s">
        <v>74</v>
      </c>
      <c r="B34" s="30">
        <f>'[1]تقرير حركة يومية'!F34</f>
        <v>0</v>
      </c>
      <c r="C34" s="30">
        <f t="shared" si="1"/>
        <v>25</v>
      </c>
      <c r="D34" s="30"/>
      <c r="E34" s="45">
        <f t="shared" si="3"/>
        <v>25</v>
      </c>
      <c r="F34" s="30">
        <f>'[1]تقرير حركة يومية'!I34</f>
        <v>0</v>
      </c>
      <c r="G34" s="46">
        <f t="shared" si="4"/>
        <v>0</v>
      </c>
      <c r="H34" s="30"/>
      <c r="I34" s="30"/>
      <c r="J34" s="30"/>
      <c r="K34" s="30"/>
      <c r="L34" s="30">
        <f t="shared" si="5"/>
        <v>0</v>
      </c>
      <c r="M34" s="30">
        <f>'[1]تقرير حركة يومية'!N34</f>
        <v>15</v>
      </c>
      <c r="N34" s="30">
        <f t="shared" si="6"/>
        <v>0</v>
      </c>
      <c r="O34" s="30">
        <f t="shared" si="2"/>
        <v>0</v>
      </c>
      <c r="P34" s="47">
        <f t="shared" si="7"/>
        <v>0</v>
      </c>
      <c r="Q34" s="48" t="str">
        <f t="shared" si="10"/>
        <v>_</v>
      </c>
      <c r="R34" s="49" t="str">
        <f t="shared" si="8"/>
        <v>_</v>
      </c>
      <c r="S34" s="54"/>
      <c r="T34" s="50"/>
      <c r="U34" s="50"/>
      <c r="V34" s="50"/>
      <c r="W34" s="50"/>
      <c r="X34" s="50"/>
      <c r="Y34" s="52"/>
      <c r="Z34" s="33"/>
      <c r="AA34" s="50"/>
      <c r="AB34" s="50">
        <v>25</v>
      </c>
      <c r="AC34" s="50"/>
      <c r="AD34" s="50"/>
      <c r="AE34" s="50"/>
      <c r="AF34" s="50"/>
      <c r="AG34" s="50"/>
      <c r="AI34" s="50"/>
      <c r="AJ34" s="50"/>
      <c r="AK34" s="50"/>
      <c r="AL34" s="53">
        <f t="shared" si="9"/>
        <v>0</v>
      </c>
    </row>
    <row r="35" spans="1:38" s="40" customFormat="1" ht="50.1" hidden="1" customHeight="1" x14ac:dyDescent="0.2">
      <c r="A35" s="65" t="s">
        <v>75</v>
      </c>
      <c r="B35" s="30">
        <f>'[1]تقرير حركة يومية'!F35</f>
        <v>0</v>
      </c>
      <c r="C35" s="30">
        <f t="shared" si="1"/>
        <v>5</v>
      </c>
      <c r="D35" s="30"/>
      <c r="E35" s="45">
        <f t="shared" si="3"/>
        <v>5</v>
      </c>
      <c r="F35" s="30">
        <f>'[1]تقرير حركة يومية'!I35</f>
        <v>0</v>
      </c>
      <c r="G35" s="46">
        <f t="shared" si="4"/>
        <v>0</v>
      </c>
      <c r="H35" s="30"/>
      <c r="I35" s="30"/>
      <c r="J35" s="30"/>
      <c r="K35" s="30"/>
      <c r="L35" s="30">
        <f t="shared" si="5"/>
        <v>0</v>
      </c>
      <c r="M35" s="30">
        <f>'[1]تقرير حركة يومية'!N35</f>
        <v>35</v>
      </c>
      <c r="N35" s="30">
        <f t="shared" si="6"/>
        <v>0</v>
      </c>
      <c r="O35" s="30">
        <f t="shared" si="2"/>
        <v>0</v>
      </c>
      <c r="P35" s="47">
        <f t="shared" si="7"/>
        <v>0</v>
      </c>
      <c r="Q35" s="48" t="str">
        <f t="shared" si="10"/>
        <v>_</v>
      </c>
      <c r="R35" s="49" t="str">
        <f t="shared" si="8"/>
        <v>_</v>
      </c>
      <c r="S35" s="54"/>
      <c r="T35" s="50"/>
      <c r="U35" s="50"/>
      <c r="V35" s="50"/>
      <c r="W35" s="50"/>
      <c r="X35" s="50"/>
      <c r="Y35" s="52"/>
      <c r="Z35" s="33"/>
      <c r="AA35" s="50"/>
      <c r="AB35" s="50"/>
      <c r="AC35" s="50">
        <v>5</v>
      </c>
      <c r="AD35" s="50"/>
      <c r="AE35" s="50"/>
      <c r="AF35" s="50"/>
      <c r="AG35" s="50"/>
      <c r="AI35" s="50"/>
      <c r="AJ35" s="50"/>
      <c r="AK35" s="50"/>
      <c r="AL35" s="53">
        <f t="shared" si="9"/>
        <v>0</v>
      </c>
    </row>
    <row r="36" spans="1:38" s="40" customFormat="1" ht="50.1" customHeight="1" x14ac:dyDescent="0.2">
      <c r="A36" s="44" t="s">
        <v>76</v>
      </c>
      <c r="B36" s="30">
        <f>'[1]تقرير حركة يومية'!F36</f>
        <v>0</v>
      </c>
      <c r="C36" s="30">
        <f t="shared" si="1"/>
        <v>20</v>
      </c>
      <c r="D36" s="30"/>
      <c r="E36" s="45">
        <f t="shared" si="3"/>
        <v>0</v>
      </c>
      <c r="F36" s="30">
        <f>'[1]تقرير حركة يومية'!I36</f>
        <v>0</v>
      </c>
      <c r="G36" s="46">
        <f t="shared" si="4"/>
        <v>20</v>
      </c>
      <c r="H36" s="30"/>
      <c r="I36" s="30"/>
      <c r="J36" s="30"/>
      <c r="K36" s="30"/>
      <c r="L36" s="30">
        <f t="shared" si="5"/>
        <v>20</v>
      </c>
      <c r="M36" s="30">
        <f>'[1]تقرير حركة يومية'!N36</f>
        <v>80</v>
      </c>
      <c r="N36" s="30">
        <f t="shared" si="6"/>
        <v>1600</v>
      </c>
      <c r="O36" s="30">
        <f t="shared" si="2"/>
        <v>0</v>
      </c>
      <c r="P36" s="47">
        <f t="shared" si="7"/>
        <v>-1600</v>
      </c>
      <c r="Q36" s="48">
        <f t="shared" si="10"/>
        <v>-20</v>
      </c>
      <c r="R36" s="49" t="str">
        <f t="shared" si="8"/>
        <v>_</v>
      </c>
      <c r="S36" s="54"/>
      <c r="T36" s="50">
        <v>20</v>
      </c>
      <c r="U36" s="50"/>
      <c r="V36" s="50"/>
      <c r="W36" s="50"/>
      <c r="X36" s="50"/>
      <c r="Y36" s="52"/>
      <c r="Z36" s="33"/>
      <c r="AA36" s="50">
        <v>20</v>
      </c>
      <c r="AB36" s="50"/>
      <c r="AC36" s="50"/>
      <c r="AD36" s="50"/>
      <c r="AE36" s="50"/>
      <c r="AF36" s="50"/>
      <c r="AG36" s="50"/>
      <c r="AI36" s="41"/>
      <c r="AJ36" s="41"/>
      <c r="AK36" s="41"/>
      <c r="AL36" s="53">
        <f t="shared" si="9"/>
        <v>0</v>
      </c>
    </row>
    <row r="37" spans="1:38" s="40" customFormat="1" ht="50.1" hidden="1" customHeight="1" x14ac:dyDescent="0.2">
      <c r="A37" s="44" t="s">
        <v>77</v>
      </c>
      <c r="B37" s="30">
        <f>'[1]تقرير حركة يومية'!F37</f>
        <v>0</v>
      </c>
      <c r="C37" s="30">
        <f t="shared" si="1"/>
        <v>5</v>
      </c>
      <c r="D37" s="30"/>
      <c r="E37" s="45">
        <f t="shared" si="3"/>
        <v>5</v>
      </c>
      <c r="F37" s="30">
        <f>'[1]تقرير حركة يومية'!I37</f>
        <v>6</v>
      </c>
      <c r="G37" s="46">
        <f t="shared" si="4"/>
        <v>0</v>
      </c>
      <c r="H37" s="30"/>
      <c r="I37" s="30"/>
      <c r="J37" s="30"/>
      <c r="K37" s="30"/>
      <c r="L37" s="30">
        <f t="shared" si="5"/>
        <v>6</v>
      </c>
      <c r="M37" s="30">
        <f>'[1]تقرير حركة يومية'!N37</f>
        <v>65</v>
      </c>
      <c r="N37" s="30">
        <f t="shared" si="6"/>
        <v>390</v>
      </c>
      <c r="O37" s="30">
        <f t="shared" si="2"/>
        <v>0</v>
      </c>
      <c r="P37" s="47">
        <f t="shared" si="7"/>
        <v>-390</v>
      </c>
      <c r="Q37" s="48">
        <f t="shared" si="10"/>
        <v>-6</v>
      </c>
      <c r="R37" s="49" t="str">
        <f>IF(P37&gt;0,P37/M37,"_")</f>
        <v>_</v>
      </c>
      <c r="S37" s="54"/>
      <c r="T37" s="50"/>
      <c r="U37" s="50"/>
      <c r="V37" s="50"/>
      <c r="W37" s="50"/>
      <c r="X37" s="50"/>
      <c r="Y37" s="52"/>
      <c r="Z37" s="33"/>
      <c r="AA37" s="50">
        <v>5</v>
      </c>
      <c r="AB37" s="50"/>
      <c r="AC37" s="50"/>
      <c r="AD37" s="50"/>
      <c r="AE37" s="50"/>
      <c r="AF37" s="50"/>
      <c r="AG37" s="50"/>
      <c r="AI37" s="50"/>
      <c r="AJ37" s="50"/>
      <c r="AK37" s="50"/>
      <c r="AL37" s="53">
        <f t="shared" si="9"/>
        <v>0</v>
      </c>
    </row>
    <row r="38" spans="1:38" s="40" customFormat="1" ht="50.1" hidden="1" customHeight="1" x14ac:dyDescent="0.2">
      <c r="A38" s="44" t="s">
        <v>78</v>
      </c>
      <c r="B38" s="30">
        <f>'[1]تقرير حركة يومية'!F38</f>
        <v>0</v>
      </c>
      <c r="C38" s="30">
        <f t="shared" si="1"/>
        <v>0</v>
      </c>
      <c r="D38" s="30"/>
      <c r="E38" s="45">
        <f t="shared" si="3"/>
        <v>0</v>
      </c>
      <c r="F38" s="30">
        <f>'[1]تقرير حركة يومية'!I38</f>
        <v>0</v>
      </c>
      <c r="G38" s="46">
        <f t="shared" si="4"/>
        <v>0</v>
      </c>
      <c r="H38" s="30"/>
      <c r="I38" s="30"/>
      <c r="J38" s="30"/>
      <c r="K38" s="30"/>
      <c r="L38" s="30">
        <f t="shared" si="5"/>
        <v>0</v>
      </c>
      <c r="M38" s="30">
        <f>'[1]تقرير حركة يومية'!N38</f>
        <v>30</v>
      </c>
      <c r="N38" s="30">
        <f t="shared" si="6"/>
        <v>0</v>
      </c>
      <c r="O38" s="30">
        <f t="shared" si="2"/>
        <v>0</v>
      </c>
      <c r="P38" s="47">
        <f t="shared" si="7"/>
        <v>0</v>
      </c>
      <c r="Q38" s="48" t="str">
        <f t="shared" si="10"/>
        <v>_</v>
      </c>
      <c r="R38" s="49" t="str">
        <f t="shared" si="8"/>
        <v>_</v>
      </c>
      <c r="S38" s="54"/>
      <c r="T38" s="50"/>
      <c r="U38" s="50"/>
      <c r="V38" s="50"/>
      <c r="W38" s="50"/>
      <c r="X38" s="50"/>
      <c r="Y38" s="52"/>
      <c r="Z38" s="33"/>
      <c r="AA38" s="50"/>
      <c r="AB38" s="50"/>
      <c r="AC38" s="50"/>
      <c r="AD38" s="50"/>
      <c r="AE38" s="50"/>
      <c r="AF38" s="50"/>
      <c r="AG38" s="50"/>
      <c r="AI38" s="50"/>
      <c r="AJ38" s="50"/>
      <c r="AK38" s="50"/>
      <c r="AL38" s="53">
        <f t="shared" si="9"/>
        <v>0</v>
      </c>
    </row>
    <row r="39" spans="1:38" s="40" customFormat="1" ht="50.1" hidden="1" customHeight="1" x14ac:dyDescent="0.2">
      <c r="A39" s="44" t="s">
        <v>79</v>
      </c>
      <c r="B39" s="30">
        <f>'[1]تقرير حركة يومية'!F39</f>
        <v>0</v>
      </c>
      <c r="C39" s="30">
        <f t="shared" si="1"/>
        <v>0</v>
      </c>
      <c r="D39" s="30"/>
      <c r="E39" s="45">
        <f t="shared" si="3"/>
        <v>0</v>
      </c>
      <c r="F39" s="30">
        <f>'[1]تقرير حركة يومية'!I39</f>
        <v>0</v>
      </c>
      <c r="G39" s="46">
        <f t="shared" si="4"/>
        <v>0</v>
      </c>
      <c r="H39" s="30"/>
      <c r="I39" s="30"/>
      <c r="J39" s="30"/>
      <c r="K39" s="30"/>
      <c r="L39" s="30">
        <f t="shared" si="5"/>
        <v>0</v>
      </c>
      <c r="M39" s="30">
        <f>'[1]تقرير حركة يومية'!N39</f>
        <v>25</v>
      </c>
      <c r="N39" s="30">
        <f t="shared" si="6"/>
        <v>0</v>
      </c>
      <c r="O39" s="30">
        <f t="shared" si="2"/>
        <v>0</v>
      </c>
      <c r="P39" s="47">
        <f t="shared" si="7"/>
        <v>0</v>
      </c>
      <c r="Q39" s="48" t="str">
        <f t="shared" si="10"/>
        <v>_</v>
      </c>
      <c r="R39" s="49" t="str">
        <f t="shared" si="8"/>
        <v>_</v>
      </c>
      <c r="S39" s="54"/>
      <c r="T39" s="50"/>
      <c r="U39" s="50"/>
      <c r="V39" s="50"/>
      <c r="W39" s="50"/>
      <c r="X39" s="50"/>
      <c r="Y39" s="52"/>
      <c r="Z39" s="33"/>
      <c r="AA39" s="50"/>
      <c r="AB39" s="50"/>
      <c r="AC39" s="50"/>
      <c r="AD39" s="50"/>
      <c r="AE39" s="50"/>
      <c r="AF39" s="50"/>
      <c r="AG39" s="50"/>
      <c r="AI39" s="41"/>
      <c r="AJ39" s="41"/>
      <c r="AK39" s="41"/>
      <c r="AL39" s="53">
        <f t="shared" si="9"/>
        <v>0</v>
      </c>
    </row>
    <row r="40" spans="1:38" s="40" customFormat="1" ht="50.1" hidden="1" customHeight="1" x14ac:dyDescent="0.2">
      <c r="A40" s="44" t="s">
        <v>80</v>
      </c>
      <c r="B40" s="30">
        <f>'[1]تقرير حركة يومية'!F40</f>
        <v>0</v>
      </c>
      <c r="C40" s="30">
        <f t="shared" si="1"/>
        <v>26</v>
      </c>
      <c r="D40" s="30"/>
      <c r="E40" s="45">
        <f t="shared" si="3"/>
        <v>26</v>
      </c>
      <c r="F40" s="30">
        <f>'[1]تقرير حركة يومية'!I40</f>
        <v>0</v>
      </c>
      <c r="G40" s="46">
        <f t="shared" si="4"/>
        <v>0</v>
      </c>
      <c r="H40" s="30"/>
      <c r="I40" s="30"/>
      <c r="J40" s="30"/>
      <c r="K40" s="30"/>
      <c r="L40" s="30">
        <f t="shared" si="5"/>
        <v>0</v>
      </c>
      <c r="M40" s="30">
        <f>'[1]تقرير حركة يومية'!N40</f>
        <v>30</v>
      </c>
      <c r="N40" s="30">
        <f t="shared" si="6"/>
        <v>0</v>
      </c>
      <c r="O40" s="30">
        <f t="shared" si="2"/>
        <v>0</v>
      </c>
      <c r="P40" s="47">
        <f t="shared" si="7"/>
        <v>0</v>
      </c>
      <c r="Q40" s="48" t="str">
        <f t="shared" si="10"/>
        <v>_</v>
      </c>
      <c r="R40" s="49" t="str">
        <f t="shared" si="8"/>
        <v>_</v>
      </c>
      <c r="S40" s="54"/>
      <c r="T40" s="50"/>
      <c r="U40" s="50"/>
      <c r="V40" s="50"/>
      <c r="W40" s="50"/>
      <c r="X40" s="50"/>
      <c r="Y40" s="52"/>
      <c r="Z40" s="33"/>
      <c r="AA40" s="50"/>
      <c r="AB40" s="50"/>
      <c r="AC40" s="50">
        <v>26</v>
      </c>
      <c r="AD40" s="50"/>
      <c r="AE40" s="50"/>
      <c r="AF40" s="50"/>
      <c r="AG40" s="50"/>
      <c r="AI40" s="50"/>
      <c r="AJ40" s="50"/>
      <c r="AK40" s="50"/>
      <c r="AL40" s="53">
        <f t="shared" si="9"/>
        <v>0</v>
      </c>
    </row>
    <row r="41" spans="1:38" s="40" customFormat="1" ht="50.1" hidden="1" customHeight="1" x14ac:dyDescent="0.2">
      <c r="A41" s="44" t="s">
        <v>81</v>
      </c>
      <c r="B41" s="30">
        <f>'[1]تقرير حركة يومية'!F41</f>
        <v>0</v>
      </c>
      <c r="C41" s="30">
        <f t="shared" si="1"/>
        <v>14</v>
      </c>
      <c r="D41" s="30"/>
      <c r="E41" s="45">
        <f>B41+C41-D41-G41</f>
        <v>14</v>
      </c>
      <c r="F41" s="30">
        <f>'[1]تقرير حركة يومية'!I41</f>
        <v>2</v>
      </c>
      <c r="G41" s="46">
        <f>SUM(T41:X41)-Y41</f>
        <v>0</v>
      </c>
      <c r="H41" s="30"/>
      <c r="I41" s="30"/>
      <c r="J41" s="30"/>
      <c r="K41" s="30"/>
      <c r="L41" s="30">
        <f>G41+F41-H41-J41-K41</f>
        <v>2</v>
      </c>
      <c r="M41" s="30">
        <f>'[1]تقرير حركة يومية'!N41</f>
        <v>35</v>
      </c>
      <c r="N41" s="30">
        <f>L41*M41</f>
        <v>70</v>
      </c>
      <c r="O41" s="30">
        <f>AL41-I41</f>
        <v>0</v>
      </c>
      <c r="P41" s="47">
        <f>O41-N41</f>
        <v>-70</v>
      </c>
      <c r="Q41" s="48">
        <f>IF(P41&lt;0,P41/M41,"_")</f>
        <v>-2</v>
      </c>
      <c r="R41" s="49" t="str">
        <f>IF(P41&gt;0,P41/M41,"_")</f>
        <v>_</v>
      </c>
      <c r="S41" s="54"/>
      <c r="T41" s="50"/>
      <c r="U41" s="50"/>
      <c r="V41" s="50"/>
      <c r="W41" s="50"/>
      <c r="X41" s="50"/>
      <c r="Y41" s="52"/>
      <c r="Z41" s="33"/>
      <c r="AA41" s="50"/>
      <c r="AB41" s="50"/>
      <c r="AC41" s="50">
        <v>14</v>
      </c>
      <c r="AD41" s="50"/>
      <c r="AE41" s="50"/>
      <c r="AF41" s="50"/>
      <c r="AG41" s="50"/>
      <c r="AI41" s="50"/>
      <c r="AJ41" s="50"/>
      <c r="AK41" s="50"/>
      <c r="AL41" s="53">
        <f t="shared" si="9"/>
        <v>0</v>
      </c>
    </row>
    <row r="42" spans="1:38" s="40" customFormat="1" ht="50.1" customHeight="1" x14ac:dyDescent="0.2">
      <c r="A42" s="44" t="s">
        <v>82</v>
      </c>
      <c r="B42" s="30">
        <f>'[1]تقرير حركة يومية'!F42</f>
        <v>0</v>
      </c>
      <c r="C42" s="30">
        <f t="shared" si="1"/>
        <v>10</v>
      </c>
      <c r="D42" s="30"/>
      <c r="E42" s="45">
        <f t="shared" si="3"/>
        <v>0</v>
      </c>
      <c r="F42" s="30">
        <f>'[1]تقرير حركة يومية'!I42</f>
        <v>1</v>
      </c>
      <c r="G42" s="46">
        <f t="shared" si="4"/>
        <v>10</v>
      </c>
      <c r="H42" s="30"/>
      <c r="I42" s="30"/>
      <c r="J42" s="30"/>
      <c r="K42" s="30"/>
      <c r="L42" s="30">
        <f>G42+F42-H42-J42-K42</f>
        <v>11</v>
      </c>
      <c r="M42" s="30">
        <f>'[1]تقرير حركة يومية'!N42</f>
        <v>25</v>
      </c>
      <c r="N42" s="30">
        <f t="shared" si="6"/>
        <v>275</v>
      </c>
      <c r="O42" s="30">
        <f t="shared" si="2"/>
        <v>0</v>
      </c>
      <c r="P42" s="47">
        <f t="shared" si="7"/>
        <v>-275</v>
      </c>
      <c r="Q42" s="48">
        <f t="shared" si="10"/>
        <v>-11</v>
      </c>
      <c r="R42" s="49" t="str">
        <f t="shared" si="8"/>
        <v>_</v>
      </c>
      <c r="S42" s="54"/>
      <c r="T42" s="66">
        <v>10</v>
      </c>
      <c r="U42" s="50"/>
      <c r="V42" s="50"/>
      <c r="W42" s="50"/>
      <c r="X42" s="50"/>
      <c r="Y42" s="52"/>
      <c r="Z42" s="33"/>
      <c r="AA42" s="50"/>
      <c r="AB42" s="50">
        <v>10</v>
      </c>
      <c r="AC42" s="50"/>
      <c r="AD42" s="50"/>
      <c r="AE42" s="50"/>
      <c r="AF42" s="50"/>
      <c r="AG42" s="50"/>
      <c r="AI42" s="50"/>
      <c r="AJ42" s="50"/>
      <c r="AK42" s="50"/>
      <c r="AL42" s="53">
        <f t="shared" si="9"/>
        <v>0</v>
      </c>
    </row>
    <row r="43" spans="1:38" s="40" customFormat="1" ht="50.1" hidden="1" customHeight="1" x14ac:dyDescent="0.2">
      <c r="A43" s="44" t="s">
        <v>83</v>
      </c>
      <c r="B43" s="30">
        <f>'[1]تقرير حركة يومية'!F43</f>
        <v>0</v>
      </c>
      <c r="C43" s="30">
        <f t="shared" si="1"/>
        <v>0</v>
      </c>
      <c r="D43" s="30"/>
      <c r="E43" s="45">
        <f>B43+C43-D43-G43</f>
        <v>0</v>
      </c>
      <c r="F43" s="30">
        <f>'[1]تقرير حركة يومية'!I43</f>
        <v>6</v>
      </c>
      <c r="G43" s="46">
        <f t="shared" si="4"/>
        <v>0</v>
      </c>
      <c r="H43" s="30"/>
      <c r="I43" s="30"/>
      <c r="J43" s="30"/>
      <c r="K43" s="30"/>
      <c r="L43" s="30">
        <f t="shared" si="5"/>
        <v>6</v>
      </c>
      <c r="M43" s="30">
        <f>'[1]تقرير حركة يومية'!N43</f>
        <v>75</v>
      </c>
      <c r="N43" s="30">
        <f t="shared" si="6"/>
        <v>450</v>
      </c>
      <c r="O43" s="30">
        <f t="shared" si="2"/>
        <v>0</v>
      </c>
      <c r="P43" s="47">
        <f t="shared" si="7"/>
        <v>-450</v>
      </c>
      <c r="Q43" s="48">
        <f t="shared" si="10"/>
        <v>-6</v>
      </c>
      <c r="R43" s="49" t="str">
        <f t="shared" si="8"/>
        <v>_</v>
      </c>
      <c r="S43" s="54"/>
      <c r="T43" s="50"/>
      <c r="U43" s="50"/>
      <c r="V43" s="50"/>
      <c r="W43" s="50"/>
      <c r="X43" s="50"/>
      <c r="Y43" s="52"/>
      <c r="Z43" s="33"/>
      <c r="AA43" s="50"/>
      <c r="AB43" s="50"/>
      <c r="AC43" s="50"/>
      <c r="AD43" s="50"/>
      <c r="AE43" s="50"/>
      <c r="AF43" s="50"/>
      <c r="AG43" s="50"/>
      <c r="AI43" s="41"/>
      <c r="AJ43" s="41"/>
      <c r="AK43" s="41"/>
      <c r="AL43" s="53">
        <f t="shared" si="9"/>
        <v>0</v>
      </c>
    </row>
    <row r="44" spans="1:38" s="40" customFormat="1" ht="50.1" hidden="1" customHeight="1" x14ac:dyDescent="0.2">
      <c r="A44" s="44" t="s">
        <v>84</v>
      </c>
      <c r="B44" s="30">
        <f>'[1]تقرير حركة يومية'!F44</f>
        <v>0</v>
      </c>
      <c r="C44" s="30">
        <f t="shared" si="1"/>
        <v>0</v>
      </c>
      <c r="D44" s="30"/>
      <c r="E44" s="45">
        <f t="shared" si="3"/>
        <v>0</v>
      </c>
      <c r="F44" s="30">
        <f>'[1]تقرير حركة يومية'!I44</f>
        <v>4</v>
      </c>
      <c r="G44" s="46">
        <f t="shared" si="4"/>
        <v>0</v>
      </c>
      <c r="H44" s="30"/>
      <c r="I44" s="30"/>
      <c r="J44" s="30"/>
      <c r="K44" s="30"/>
      <c r="L44" s="30">
        <f t="shared" si="5"/>
        <v>4</v>
      </c>
      <c r="M44" s="30">
        <f>'[1]تقرير حركة يومية'!N44</f>
        <v>55</v>
      </c>
      <c r="N44" s="30">
        <f t="shared" si="6"/>
        <v>220</v>
      </c>
      <c r="O44" s="30">
        <f t="shared" si="2"/>
        <v>0</v>
      </c>
      <c r="P44" s="47">
        <f t="shared" si="7"/>
        <v>-220</v>
      </c>
      <c r="Q44" s="48">
        <f t="shared" si="10"/>
        <v>-4</v>
      </c>
      <c r="R44" s="49" t="str">
        <f t="shared" si="8"/>
        <v>_</v>
      </c>
      <c r="S44" s="54"/>
      <c r="T44" s="50"/>
      <c r="U44" s="50"/>
      <c r="V44" s="50"/>
      <c r="W44" s="50"/>
      <c r="X44" s="50"/>
      <c r="Y44" s="52"/>
      <c r="Z44" s="33"/>
      <c r="AA44" s="50"/>
      <c r="AB44" s="50"/>
      <c r="AC44" s="50"/>
      <c r="AD44" s="50"/>
      <c r="AE44" s="50"/>
      <c r="AF44" s="50"/>
      <c r="AG44" s="50"/>
      <c r="AI44" s="50"/>
      <c r="AJ44" s="50"/>
      <c r="AK44" s="50"/>
      <c r="AL44" s="53">
        <f t="shared" si="9"/>
        <v>0</v>
      </c>
    </row>
    <row r="45" spans="1:38" s="40" customFormat="1" ht="50.1" customHeight="1" x14ac:dyDescent="0.2">
      <c r="A45" s="44" t="s">
        <v>85</v>
      </c>
      <c r="B45" s="30">
        <f>'[1]تقرير حركة يومية'!F45</f>
        <v>0</v>
      </c>
      <c r="C45" s="30">
        <f t="shared" si="1"/>
        <v>0</v>
      </c>
      <c r="D45" s="67">
        <v>-8</v>
      </c>
      <c r="E45" s="45">
        <f t="shared" si="3"/>
        <v>0</v>
      </c>
      <c r="F45" s="30">
        <f>'[1]تقرير حركة يومية'!I45</f>
        <v>2</v>
      </c>
      <c r="G45" s="46">
        <f t="shared" si="4"/>
        <v>8</v>
      </c>
      <c r="H45" s="30"/>
      <c r="I45" s="30"/>
      <c r="J45" s="30"/>
      <c r="K45" s="30"/>
      <c r="L45" s="30">
        <f t="shared" si="5"/>
        <v>10</v>
      </c>
      <c r="M45" s="30">
        <f>'[1]تقرير حركة يومية'!N45</f>
        <v>55</v>
      </c>
      <c r="N45" s="30">
        <f t="shared" si="6"/>
        <v>550</v>
      </c>
      <c r="O45" s="30">
        <f t="shared" si="2"/>
        <v>0</v>
      </c>
      <c r="P45" s="47">
        <f t="shared" si="7"/>
        <v>-550</v>
      </c>
      <c r="Q45" s="48">
        <f t="shared" si="10"/>
        <v>-10</v>
      </c>
      <c r="R45" s="49" t="str">
        <f t="shared" si="8"/>
        <v>_</v>
      </c>
      <c r="S45" s="54"/>
      <c r="T45" s="50">
        <v>8</v>
      </c>
      <c r="U45" s="67"/>
      <c r="V45" s="50"/>
      <c r="W45" s="50"/>
      <c r="X45" s="50"/>
      <c r="Y45" s="52"/>
      <c r="Z45" s="33"/>
      <c r="AA45" s="50"/>
      <c r="AB45" s="50"/>
      <c r="AC45" s="50"/>
      <c r="AD45" s="50"/>
      <c r="AE45" s="50"/>
      <c r="AF45" s="50"/>
      <c r="AG45" s="50"/>
      <c r="AI45" s="50"/>
      <c r="AJ45" s="50"/>
      <c r="AK45" s="50"/>
      <c r="AL45" s="53">
        <f t="shared" si="9"/>
        <v>0</v>
      </c>
    </row>
    <row r="46" spans="1:38" s="40" customFormat="1" ht="50.1" hidden="1" customHeight="1" x14ac:dyDescent="0.2">
      <c r="A46" s="44" t="s">
        <v>86</v>
      </c>
      <c r="B46" s="30">
        <f>'[1]تقرير حركة يومية'!F46</f>
        <v>0</v>
      </c>
      <c r="C46" s="30">
        <f t="shared" si="1"/>
        <v>0</v>
      </c>
      <c r="D46" s="30"/>
      <c r="E46" s="45">
        <f t="shared" si="3"/>
        <v>0</v>
      </c>
      <c r="F46" s="30">
        <f>'[1]تقرير حركة يومية'!I46</f>
        <v>0</v>
      </c>
      <c r="G46" s="46">
        <f t="shared" si="4"/>
        <v>0</v>
      </c>
      <c r="H46" s="30"/>
      <c r="I46" s="30"/>
      <c r="J46" s="30"/>
      <c r="K46" s="30"/>
      <c r="L46" s="30">
        <f t="shared" si="5"/>
        <v>0</v>
      </c>
      <c r="M46" s="30">
        <f>'[1]تقرير حركة يومية'!N46</f>
        <v>60</v>
      </c>
      <c r="N46" s="30">
        <f t="shared" si="6"/>
        <v>0</v>
      </c>
      <c r="O46" s="30">
        <f t="shared" si="2"/>
        <v>0</v>
      </c>
      <c r="P46" s="47">
        <f t="shared" si="7"/>
        <v>0</v>
      </c>
      <c r="Q46" s="48" t="str">
        <f t="shared" si="10"/>
        <v>_</v>
      </c>
      <c r="R46" s="49" t="str">
        <f t="shared" si="8"/>
        <v>_</v>
      </c>
      <c r="S46" s="54"/>
      <c r="T46" s="50"/>
      <c r="U46" s="50"/>
      <c r="V46" s="50"/>
      <c r="W46" s="50"/>
      <c r="X46" s="50"/>
      <c r="Y46" s="52"/>
      <c r="Z46" s="33"/>
      <c r="AA46" s="50"/>
      <c r="AB46" s="50"/>
      <c r="AC46" s="50"/>
      <c r="AD46" s="50"/>
      <c r="AE46" s="50"/>
      <c r="AF46" s="50"/>
      <c r="AG46" s="50"/>
      <c r="AI46" s="41"/>
      <c r="AJ46" s="41"/>
      <c r="AK46" s="41"/>
      <c r="AL46" s="53">
        <f t="shared" si="9"/>
        <v>0</v>
      </c>
    </row>
    <row r="47" spans="1:38" s="40" customFormat="1" ht="50.1" customHeight="1" x14ac:dyDescent="0.2">
      <c r="A47" s="44" t="s">
        <v>87</v>
      </c>
      <c r="B47" s="30">
        <f>'[1]تقرير حركة يومية'!F47</f>
        <v>0</v>
      </c>
      <c r="C47" s="30">
        <f t="shared" si="1"/>
        <v>0</v>
      </c>
      <c r="D47" s="30">
        <v>-4</v>
      </c>
      <c r="E47" s="45">
        <f t="shared" si="3"/>
        <v>0</v>
      </c>
      <c r="F47" s="30">
        <f>'[1]تقرير حركة يومية'!I47</f>
        <v>6</v>
      </c>
      <c r="G47" s="46">
        <f t="shared" si="4"/>
        <v>4</v>
      </c>
      <c r="H47" s="30"/>
      <c r="I47" s="30"/>
      <c r="J47" s="30"/>
      <c r="K47" s="30"/>
      <c r="L47" s="30">
        <f t="shared" si="5"/>
        <v>10</v>
      </c>
      <c r="M47" s="30">
        <f>'[1]تقرير حركة يومية'!N47</f>
        <v>55</v>
      </c>
      <c r="N47" s="30">
        <f t="shared" si="6"/>
        <v>550</v>
      </c>
      <c r="O47" s="30">
        <f t="shared" si="2"/>
        <v>0</v>
      </c>
      <c r="P47" s="47">
        <f t="shared" si="7"/>
        <v>-550</v>
      </c>
      <c r="Q47" s="48">
        <f t="shared" si="10"/>
        <v>-10</v>
      </c>
      <c r="R47" s="49" t="str">
        <f t="shared" si="8"/>
        <v>_</v>
      </c>
      <c r="S47" s="54"/>
      <c r="T47" s="50">
        <v>4</v>
      </c>
      <c r="U47" s="50"/>
      <c r="V47" s="50"/>
      <c r="W47" s="50"/>
      <c r="X47" s="50"/>
      <c r="Y47" s="52"/>
      <c r="Z47" s="33"/>
      <c r="AA47" s="50"/>
      <c r="AB47" s="50"/>
      <c r="AC47" s="50"/>
      <c r="AD47" s="50"/>
      <c r="AE47" s="50"/>
      <c r="AF47" s="50"/>
      <c r="AG47" s="50"/>
      <c r="AI47" s="50"/>
      <c r="AJ47" s="50"/>
      <c r="AK47" s="50"/>
      <c r="AL47" s="53">
        <f t="shared" si="9"/>
        <v>0</v>
      </c>
    </row>
    <row r="48" spans="1:38" s="40" customFormat="1" ht="50.1" customHeight="1" x14ac:dyDescent="0.2">
      <c r="A48" s="44" t="s">
        <v>88</v>
      </c>
      <c r="B48" s="30">
        <f>'[1]تقرير حركة يومية'!F48</f>
        <v>0</v>
      </c>
      <c r="C48" s="30">
        <f t="shared" si="1"/>
        <v>0</v>
      </c>
      <c r="D48" s="30">
        <v>-8</v>
      </c>
      <c r="E48" s="45">
        <f t="shared" si="3"/>
        <v>0</v>
      </c>
      <c r="F48" s="30">
        <f>'[1]تقرير حركة يومية'!I48</f>
        <v>2</v>
      </c>
      <c r="G48" s="46">
        <f t="shared" si="4"/>
        <v>8</v>
      </c>
      <c r="H48" s="30"/>
      <c r="I48" s="30"/>
      <c r="J48" s="30"/>
      <c r="K48" s="30"/>
      <c r="L48" s="30">
        <f t="shared" si="5"/>
        <v>10</v>
      </c>
      <c r="M48" s="30">
        <f>'[1]تقرير حركة يومية'!N48</f>
        <v>55</v>
      </c>
      <c r="N48" s="30">
        <f t="shared" si="6"/>
        <v>550</v>
      </c>
      <c r="O48" s="30">
        <f t="shared" si="2"/>
        <v>0</v>
      </c>
      <c r="P48" s="47">
        <f t="shared" si="7"/>
        <v>-550</v>
      </c>
      <c r="Q48" s="48">
        <f t="shared" si="10"/>
        <v>-10</v>
      </c>
      <c r="R48" s="49" t="str">
        <f t="shared" si="8"/>
        <v>_</v>
      </c>
      <c r="S48" s="54"/>
      <c r="T48" s="50">
        <v>8</v>
      </c>
      <c r="U48" s="50"/>
      <c r="V48" s="50"/>
      <c r="W48" s="50"/>
      <c r="X48" s="50"/>
      <c r="Y48" s="52"/>
      <c r="Z48" s="33"/>
      <c r="AA48" s="50"/>
      <c r="AB48" s="50"/>
      <c r="AC48" s="50"/>
      <c r="AD48" s="50"/>
      <c r="AE48" s="50"/>
      <c r="AF48" s="50"/>
      <c r="AG48" s="50"/>
      <c r="AI48" s="50"/>
      <c r="AJ48" s="50"/>
      <c r="AK48" s="50"/>
      <c r="AL48" s="53">
        <f t="shared" si="9"/>
        <v>0</v>
      </c>
    </row>
    <row r="49" spans="1:38" s="40" customFormat="1" ht="50.1" hidden="1" customHeight="1" x14ac:dyDescent="0.2">
      <c r="A49" s="44" t="s">
        <v>89</v>
      </c>
      <c r="B49" s="30">
        <f>'[1]تقرير حركة يومية'!F49</f>
        <v>0</v>
      </c>
      <c r="C49" s="30">
        <f t="shared" si="1"/>
        <v>0</v>
      </c>
      <c r="D49" s="30"/>
      <c r="E49" s="45">
        <f t="shared" si="3"/>
        <v>0</v>
      </c>
      <c r="F49" s="30">
        <f>'[1]تقرير حركة يومية'!I49</f>
        <v>0</v>
      </c>
      <c r="G49" s="46">
        <f t="shared" si="4"/>
        <v>0</v>
      </c>
      <c r="H49" s="30"/>
      <c r="I49" s="30"/>
      <c r="J49" s="30"/>
      <c r="K49" s="30"/>
      <c r="L49" s="30">
        <f t="shared" si="5"/>
        <v>0</v>
      </c>
      <c r="M49" s="30">
        <f>'[1]تقرير حركة يومية'!N49</f>
        <v>65</v>
      </c>
      <c r="N49" s="30">
        <f t="shared" si="6"/>
        <v>0</v>
      </c>
      <c r="O49" s="30">
        <f t="shared" si="2"/>
        <v>0</v>
      </c>
      <c r="P49" s="47">
        <f t="shared" si="7"/>
        <v>0</v>
      </c>
      <c r="Q49" s="48" t="str">
        <f t="shared" si="10"/>
        <v>_</v>
      </c>
      <c r="R49" s="49" t="str">
        <f t="shared" si="8"/>
        <v>_</v>
      </c>
      <c r="S49" s="54"/>
      <c r="T49" s="50"/>
      <c r="U49" s="50"/>
      <c r="V49" s="50"/>
      <c r="W49" s="50"/>
      <c r="X49" s="50"/>
      <c r="Y49" s="52"/>
      <c r="Z49" s="33"/>
      <c r="AA49" s="50"/>
      <c r="AB49" s="50"/>
      <c r="AC49" s="50"/>
      <c r="AD49" s="50"/>
      <c r="AE49" s="50"/>
      <c r="AF49" s="50"/>
      <c r="AG49" s="50"/>
      <c r="AI49" s="41"/>
      <c r="AJ49" s="41"/>
      <c r="AK49" s="41"/>
      <c r="AL49" s="53">
        <f t="shared" si="9"/>
        <v>0</v>
      </c>
    </row>
    <row r="50" spans="1:38" s="40" customFormat="1" ht="50.1" customHeight="1" x14ac:dyDescent="0.2">
      <c r="A50" s="44" t="s">
        <v>90</v>
      </c>
      <c r="B50" s="30">
        <f>'[1]تقرير حركة يومية'!F50</f>
        <v>0</v>
      </c>
      <c r="C50" s="30">
        <f t="shared" si="1"/>
        <v>10</v>
      </c>
      <c r="D50" s="30"/>
      <c r="E50" s="45">
        <f t="shared" si="3"/>
        <v>0</v>
      </c>
      <c r="F50" s="30">
        <f>'[1]تقرير حركة يومية'!I50</f>
        <v>0</v>
      </c>
      <c r="G50" s="46">
        <f t="shared" si="4"/>
        <v>10</v>
      </c>
      <c r="H50" s="30"/>
      <c r="I50" s="30"/>
      <c r="J50" s="30"/>
      <c r="K50" s="30"/>
      <c r="L50" s="30">
        <f t="shared" si="5"/>
        <v>10</v>
      </c>
      <c r="M50" s="30">
        <f>'[1]تقرير حركة يومية'!N50</f>
        <v>60</v>
      </c>
      <c r="N50" s="30">
        <f t="shared" si="6"/>
        <v>600</v>
      </c>
      <c r="O50" s="30">
        <f t="shared" si="2"/>
        <v>0</v>
      </c>
      <c r="P50" s="47">
        <f t="shared" si="7"/>
        <v>-600</v>
      </c>
      <c r="Q50" s="48">
        <f t="shared" si="10"/>
        <v>-10</v>
      </c>
      <c r="R50" s="49" t="str">
        <f t="shared" si="8"/>
        <v>_</v>
      </c>
      <c r="S50" s="54"/>
      <c r="T50" s="50">
        <v>10</v>
      </c>
      <c r="U50" s="50"/>
      <c r="V50" s="50"/>
      <c r="W50" s="50"/>
      <c r="X50" s="50"/>
      <c r="Y50" s="52"/>
      <c r="Z50" s="33"/>
      <c r="AA50" s="50">
        <v>10</v>
      </c>
      <c r="AB50" s="50"/>
      <c r="AC50" s="50"/>
      <c r="AD50" s="50"/>
      <c r="AE50" s="50"/>
      <c r="AF50" s="50"/>
      <c r="AG50" s="50"/>
      <c r="AI50" s="50"/>
      <c r="AJ50" s="50"/>
      <c r="AK50" s="50"/>
      <c r="AL50" s="53">
        <f t="shared" si="9"/>
        <v>0</v>
      </c>
    </row>
    <row r="51" spans="1:38" s="40" customFormat="1" ht="50.1" customHeight="1" x14ac:dyDescent="0.2">
      <c r="A51" s="44" t="s">
        <v>91</v>
      </c>
      <c r="B51" s="30">
        <f>'[1]تقرير حركة يومية'!F51</f>
        <v>0</v>
      </c>
      <c r="C51" s="30">
        <f t="shared" si="1"/>
        <v>150</v>
      </c>
      <c r="D51" s="30">
        <v>30</v>
      </c>
      <c r="E51" s="45">
        <f>B51+C51-D51-G51</f>
        <v>90</v>
      </c>
      <c r="F51" s="30">
        <f>'[1]تقرير حركة يومية'!I51</f>
        <v>5</v>
      </c>
      <c r="G51" s="46">
        <f t="shared" si="4"/>
        <v>30</v>
      </c>
      <c r="H51" s="30"/>
      <c r="I51" s="30"/>
      <c r="J51" s="30"/>
      <c r="K51" s="30"/>
      <c r="L51" s="30">
        <f t="shared" si="5"/>
        <v>35</v>
      </c>
      <c r="M51" s="30">
        <f>'[1]تقرير حركة يومية'!N51</f>
        <v>25</v>
      </c>
      <c r="N51" s="30">
        <f t="shared" si="6"/>
        <v>875</v>
      </c>
      <c r="O51" s="30">
        <f t="shared" si="2"/>
        <v>0</v>
      </c>
      <c r="P51" s="47">
        <f t="shared" si="7"/>
        <v>-875</v>
      </c>
      <c r="Q51" s="48">
        <f t="shared" si="10"/>
        <v>-35</v>
      </c>
      <c r="R51" s="49" t="str">
        <f t="shared" si="8"/>
        <v>_</v>
      </c>
      <c r="S51" s="54"/>
      <c r="T51" s="50">
        <v>30</v>
      </c>
      <c r="U51" s="50"/>
      <c r="V51" s="50"/>
      <c r="W51" s="50"/>
      <c r="X51" s="50"/>
      <c r="Y51" s="52"/>
      <c r="Z51" s="33"/>
      <c r="AA51" s="50">
        <v>150</v>
      </c>
      <c r="AB51" s="50"/>
      <c r="AC51" s="50"/>
      <c r="AD51" s="50"/>
      <c r="AE51" s="50"/>
      <c r="AF51" s="50"/>
      <c r="AG51" s="50"/>
      <c r="AI51" s="41"/>
      <c r="AJ51" s="41"/>
      <c r="AK51" s="41"/>
      <c r="AL51" s="53">
        <f t="shared" si="9"/>
        <v>0</v>
      </c>
    </row>
    <row r="52" spans="1:38" s="40" customFormat="1" ht="50.1" customHeight="1" x14ac:dyDescent="0.2">
      <c r="A52" s="44" t="s">
        <v>92</v>
      </c>
      <c r="B52" s="30">
        <f>'[1]تقرير حركة يومية'!F52</f>
        <v>0</v>
      </c>
      <c r="C52" s="30">
        <f t="shared" si="1"/>
        <v>0</v>
      </c>
      <c r="D52" s="30">
        <v>-10</v>
      </c>
      <c r="E52" s="45">
        <f t="shared" si="3"/>
        <v>0</v>
      </c>
      <c r="F52" s="30">
        <f>'[1]تقرير حركة يومية'!I52</f>
        <v>0</v>
      </c>
      <c r="G52" s="46">
        <f t="shared" si="4"/>
        <v>10</v>
      </c>
      <c r="H52" s="30"/>
      <c r="I52" s="30"/>
      <c r="J52" s="30"/>
      <c r="K52" s="30"/>
      <c r="L52" s="30">
        <f t="shared" si="5"/>
        <v>10</v>
      </c>
      <c r="M52" s="30">
        <f>'[1]تقرير حركة يومية'!N52</f>
        <v>60</v>
      </c>
      <c r="N52" s="30">
        <f t="shared" si="6"/>
        <v>600</v>
      </c>
      <c r="O52" s="30">
        <f t="shared" si="2"/>
        <v>0</v>
      </c>
      <c r="P52" s="47">
        <f t="shared" si="7"/>
        <v>-600</v>
      </c>
      <c r="Q52" s="48">
        <f t="shared" si="10"/>
        <v>-10</v>
      </c>
      <c r="R52" s="49" t="str">
        <f t="shared" si="8"/>
        <v>_</v>
      </c>
      <c r="S52" s="54"/>
      <c r="T52" s="50">
        <v>10</v>
      </c>
      <c r="U52" s="50"/>
      <c r="V52" s="50"/>
      <c r="W52" s="50"/>
      <c r="X52" s="50"/>
      <c r="Y52" s="52"/>
      <c r="Z52" s="33"/>
      <c r="AA52" s="50"/>
      <c r="AB52" s="50"/>
      <c r="AC52" s="50"/>
      <c r="AD52" s="50"/>
      <c r="AE52" s="50"/>
      <c r="AF52" s="50"/>
      <c r="AG52" s="50"/>
      <c r="AI52" s="50"/>
      <c r="AJ52" s="50"/>
      <c r="AK52" s="50"/>
      <c r="AL52" s="53">
        <f t="shared" si="9"/>
        <v>0</v>
      </c>
    </row>
    <row r="53" spans="1:38" s="40" customFormat="1" ht="50.1" hidden="1" customHeight="1" x14ac:dyDescent="0.2">
      <c r="A53" s="44" t="s">
        <v>93</v>
      </c>
      <c r="B53" s="30">
        <f>'[1]تقرير حركة يومية'!F53</f>
        <v>0</v>
      </c>
      <c r="C53" s="30">
        <f t="shared" si="1"/>
        <v>0</v>
      </c>
      <c r="D53" s="30"/>
      <c r="E53" s="45">
        <f t="shared" si="3"/>
        <v>0</v>
      </c>
      <c r="F53" s="30">
        <f>'[1]تقرير حركة يومية'!I53</f>
        <v>0</v>
      </c>
      <c r="G53" s="46">
        <f t="shared" si="4"/>
        <v>0</v>
      </c>
      <c r="H53" s="30"/>
      <c r="I53" s="30"/>
      <c r="J53" s="30"/>
      <c r="K53" s="30"/>
      <c r="L53" s="30">
        <f t="shared" si="5"/>
        <v>0</v>
      </c>
      <c r="M53" s="30">
        <f>'[1]تقرير حركة يومية'!N53</f>
        <v>50</v>
      </c>
      <c r="N53" s="30">
        <f t="shared" si="6"/>
        <v>0</v>
      </c>
      <c r="O53" s="30">
        <f t="shared" si="2"/>
        <v>0</v>
      </c>
      <c r="P53" s="47">
        <f t="shared" si="7"/>
        <v>0</v>
      </c>
      <c r="Q53" s="48" t="str">
        <f t="shared" si="10"/>
        <v>_</v>
      </c>
      <c r="R53" s="49" t="str">
        <f t="shared" si="8"/>
        <v>_</v>
      </c>
      <c r="S53" s="54"/>
      <c r="T53" s="50"/>
      <c r="U53" s="50"/>
      <c r="V53" s="50"/>
      <c r="W53" s="50"/>
      <c r="X53" s="50"/>
      <c r="Y53" s="52"/>
      <c r="Z53" s="33"/>
      <c r="AA53" s="50"/>
      <c r="AB53" s="50"/>
      <c r="AC53" s="50"/>
      <c r="AD53" s="50"/>
      <c r="AE53" s="50"/>
      <c r="AF53" s="50"/>
      <c r="AG53" s="50"/>
      <c r="AI53" s="50"/>
      <c r="AJ53" s="50"/>
      <c r="AK53" s="50"/>
      <c r="AL53" s="53">
        <f t="shared" si="9"/>
        <v>0</v>
      </c>
    </row>
    <row r="54" spans="1:38" s="40" customFormat="1" ht="50.1" hidden="1" customHeight="1" x14ac:dyDescent="0.4">
      <c r="A54" s="44" t="s">
        <v>94</v>
      </c>
      <c r="B54" s="30">
        <f>'[1]تقرير حركة يومية'!F54</f>
        <v>0</v>
      </c>
      <c r="C54" s="30">
        <f t="shared" si="1"/>
        <v>0</v>
      </c>
      <c r="D54" s="30"/>
      <c r="E54" s="45">
        <f t="shared" si="3"/>
        <v>0</v>
      </c>
      <c r="F54" s="30">
        <f>'[1]تقرير حركة يومية'!I54</f>
        <v>0</v>
      </c>
      <c r="G54" s="46">
        <f t="shared" si="4"/>
        <v>0</v>
      </c>
      <c r="H54" s="30"/>
      <c r="I54" s="30"/>
      <c r="J54" s="30"/>
      <c r="K54" s="30"/>
      <c r="L54" s="30">
        <f t="shared" si="5"/>
        <v>0</v>
      </c>
      <c r="M54" s="30">
        <f>'[1]تقرير حركة يومية'!N54</f>
        <v>65</v>
      </c>
      <c r="N54" s="30">
        <f t="shared" si="6"/>
        <v>0</v>
      </c>
      <c r="O54" s="30">
        <f t="shared" si="2"/>
        <v>0</v>
      </c>
      <c r="P54" s="47">
        <f t="shared" si="7"/>
        <v>0</v>
      </c>
      <c r="Q54" s="48" t="str">
        <f t="shared" si="10"/>
        <v>_</v>
      </c>
      <c r="R54" s="49" t="str">
        <f t="shared" si="8"/>
        <v>_</v>
      </c>
      <c r="S54" s="54"/>
      <c r="T54" s="50"/>
      <c r="U54" s="50"/>
      <c r="V54" s="50"/>
      <c r="W54" s="50"/>
      <c r="X54" s="50"/>
      <c r="Y54" s="52"/>
      <c r="Z54" s="68"/>
      <c r="AA54" s="50"/>
      <c r="AB54" s="50"/>
      <c r="AC54" s="50"/>
      <c r="AD54" s="50"/>
      <c r="AE54" s="50"/>
      <c r="AF54" s="50"/>
      <c r="AG54" s="50"/>
      <c r="AI54" s="41"/>
      <c r="AJ54" s="41"/>
      <c r="AK54" s="41"/>
      <c r="AL54" s="53">
        <f t="shared" si="9"/>
        <v>0</v>
      </c>
    </row>
    <row r="55" spans="1:38" s="40" customFormat="1" ht="50.1" hidden="1" customHeight="1" x14ac:dyDescent="0.4">
      <c r="A55" s="44" t="s">
        <v>95</v>
      </c>
      <c r="B55" s="30">
        <f>'[1]تقرير حركة يومية'!F55</f>
        <v>0</v>
      </c>
      <c r="C55" s="30">
        <f t="shared" si="1"/>
        <v>0</v>
      </c>
      <c r="D55" s="30"/>
      <c r="E55" s="45">
        <f t="shared" si="3"/>
        <v>0</v>
      </c>
      <c r="F55" s="30">
        <f>'[1]تقرير حركة يومية'!I55</f>
        <v>0</v>
      </c>
      <c r="G55" s="46">
        <f t="shared" si="4"/>
        <v>0</v>
      </c>
      <c r="H55" s="30"/>
      <c r="I55" s="30"/>
      <c r="J55" s="30"/>
      <c r="K55" s="30"/>
      <c r="L55" s="30">
        <f t="shared" si="5"/>
        <v>0</v>
      </c>
      <c r="M55" s="30">
        <f>'[1]تقرير حركة يومية'!N55</f>
        <v>60</v>
      </c>
      <c r="N55" s="30">
        <f t="shared" si="6"/>
        <v>0</v>
      </c>
      <c r="O55" s="30">
        <f t="shared" si="2"/>
        <v>0</v>
      </c>
      <c r="P55" s="47">
        <f t="shared" si="7"/>
        <v>0</v>
      </c>
      <c r="Q55" s="48" t="str">
        <f t="shared" si="10"/>
        <v>_</v>
      </c>
      <c r="R55" s="49" t="str">
        <f t="shared" si="8"/>
        <v>_</v>
      </c>
      <c r="S55" s="54"/>
      <c r="T55" s="50"/>
      <c r="U55" s="50"/>
      <c r="V55" s="50"/>
      <c r="W55" s="50"/>
      <c r="X55" s="50"/>
      <c r="Y55" s="52"/>
      <c r="Z55" s="68"/>
      <c r="AA55" s="50"/>
      <c r="AB55" s="50"/>
      <c r="AC55" s="50"/>
      <c r="AD55" s="50"/>
      <c r="AE55" s="50"/>
      <c r="AF55" s="50"/>
      <c r="AG55" s="50"/>
      <c r="AI55" s="50"/>
      <c r="AJ55" s="50"/>
      <c r="AK55" s="50"/>
      <c r="AL55" s="53">
        <f t="shared" si="9"/>
        <v>0</v>
      </c>
    </row>
    <row r="56" spans="1:38" s="40" customFormat="1" ht="50.1" hidden="1" customHeight="1" x14ac:dyDescent="0.4">
      <c r="A56" s="44" t="s">
        <v>96</v>
      </c>
      <c r="B56" s="30">
        <f>'[1]تقرير حركة يومية'!F56</f>
        <v>0</v>
      </c>
      <c r="C56" s="30">
        <f t="shared" si="1"/>
        <v>30</v>
      </c>
      <c r="D56" s="30">
        <v>30</v>
      </c>
      <c r="E56" s="45">
        <f t="shared" si="3"/>
        <v>0</v>
      </c>
      <c r="F56" s="30">
        <f>'[1]تقرير حركة يومية'!I56</f>
        <v>0</v>
      </c>
      <c r="G56" s="46">
        <f t="shared" si="4"/>
        <v>0</v>
      </c>
      <c r="H56" s="30"/>
      <c r="I56" s="30"/>
      <c r="J56" s="30"/>
      <c r="K56" s="30"/>
      <c r="L56" s="30">
        <f t="shared" si="5"/>
        <v>0</v>
      </c>
      <c r="M56" s="30">
        <f>'[1]تقرير حركة يومية'!N56</f>
        <v>1</v>
      </c>
      <c r="N56" s="30">
        <f t="shared" si="6"/>
        <v>0</v>
      </c>
      <c r="O56" s="30">
        <f t="shared" si="2"/>
        <v>0</v>
      </c>
      <c r="P56" s="47">
        <f t="shared" si="7"/>
        <v>0</v>
      </c>
      <c r="Q56" s="48" t="str">
        <f t="shared" si="10"/>
        <v>_</v>
      </c>
      <c r="R56" s="49" t="str">
        <f t="shared" si="8"/>
        <v>_</v>
      </c>
      <c r="S56" s="54"/>
      <c r="T56" s="50"/>
      <c r="U56" s="50"/>
      <c r="V56" s="50"/>
      <c r="W56" s="50"/>
      <c r="X56" s="50"/>
      <c r="Y56" s="69"/>
      <c r="Z56" s="68"/>
      <c r="AA56" s="50">
        <v>30</v>
      </c>
      <c r="AB56" s="50"/>
      <c r="AC56" s="50"/>
      <c r="AD56" s="50"/>
      <c r="AE56" s="50"/>
      <c r="AF56" s="50"/>
      <c r="AG56" s="50"/>
      <c r="AI56" s="50"/>
      <c r="AJ56" s="50"/>
      <c r="AK56" s="50"/>
      <c r="AL56" s="53">
        <f t="shared" si="9"/>
        <v>0</v>
      </c>
    </row>
    <row r="57" spans="1:38" s="40" customFormat="1" ht="50.1" hidden="1" customHeight="1" x14ac:dyDescent="0.2">
      <c r="A57" s="44" t="s">
        <v>97</v>
      </c>
      <c r="B57" s="30">
        <f>'[1]تقرير حركة يومية'!F57</f>
        <v>0</v>
      </c>
      <c r="C57" s="30">
        <f t="shared" si="1"/>
        <v>0</v>
      </c>
      <c r="D57" s="30"/>
      <c r="E57" s="45">
        <f t="shared" si="3"/>
        <v>0</v>
      </c>
      <c r="F57" s="30">
        <f>'[1]تقرير حركة يومية'!I57</f>
        <v>0</v>
      </c>
      <c r="G57" s="46">
        <f t="shared" si="4"/>
        <v>0</v>
      </c>
      <c r="H57" s="30"/>
      <c r="I57" s="30"/>
      <c r="J57" s="30"/>
      <c r="K57" s="30"/>
      <c r="L57" s="30">
        <f t="shared" si="5"/>
        <v>0</v>
      </c>
      <c r="M57" s="30">
        <f>'[1]تقرير حركة يومية'!N57</f>
        <v>55</v>
      </c>
      <c r="N57" s="30">
        <f t="shared" si="6"/>
        <v>0</v>
      </c>
      <c r="O57" s="30">
        <f t="shared" si="2"/>
        <v>0</v>
      </c>
      <c r="P57" s="47">
        <f t="shared" si="7"/>
        <v>0</v>
      </c>
      <c r="Q57" s="48" t="str">
        <f t="shared" si="10"/>
        <v>_</v>
      </c>
      <c r="R57" s="49" t="str">
        <f t="shared" si="8"/>
        <v>_</v>
      </c>
      <c r="S57" s="54"/>
      <c r="T57" s="50"/>
      <c r="U57" s="50"/>
      <c r="V57" s="50"/>
      <c r="W57" s="50"/>
      <c r="X57" s="50"/>
      <c r="Y57" s="69"/>
      <c r="Z57" s="33"/>
      <c r="AA57" s="50"/>
      <c r="AB57" s="50"/>
      <c r="AC57" s="50"/>
      <c r="AD57" s="50"/>
      <c r="AE57" s="50"/>
      <c r="AF57" s="50"/>
      <c r="AG57" s="50"/>
      <c r="AI57" s="41"/>
      <c r="AJ57" s="41"/>
      <c r="AK57" s="41"/>
      <c r="AL57" s="53">
        <f t="shared" si="9"/>
        <v>0</v>
      </c>
    </row>
    <row r="58" spans="1:38" s="40" customFormat="1" ht="50.1" hidden="1" customHeight="1" x14ac:dyDescent="0.2">
      <c r="A58" s="44" t="s">
        <v>98</v>
      </c>
      <c r="B58" s="30">
        <f>'[1]تقرير حركة يومية'!F58</f>
        <v>0</v>
      </c>
      <c r="C58" s="30">
        <f t="shared" si="1"/>
        <v>0</v>
      </c>
      <c r="D58" s="30"/>
      <c r="E58" s="45">
        <f t="shared" si="3"/>
        <v>0</v>
      </c>
      <c r="F58" s="30">
        <f>'[1]تقرير حركة يومية'!I58</f>
        <v>0</v>
      </c>
      <c r="G58" s="46">
        <f t="shared" si="4"/>
        <v>0</v>
      </c>
      <c r="H58" s="30"/>
      <c r="I58" s="30"/>
      <c r="J58" s="30"/>
      <c r="K58" s="30"/>
      <c r="L58" s="30">
        <f t="shared" si="5"/>
        <v>0</v>
      </c>
      <c r="M58" s="30">
        <f>'[1]تقرير حركة يومية'!N58</f>
        <v>50</v>
      </c>
      <c r="N58" s="30">
        <f t="shared" si="6"/>
        <v>0</v>
      </c>
      <c r="O58" s="30">
        <f t="shared" si="2"/>
        <v>0</v>
      </c>
      <c r="P58" s="47">
        <f t="shared" si="7"/>
        <v>0</v>
      </c>
      <c r="Q58" s="48" t="str">
        <f t="shared" si="10"/>
        <v>_</v>
      </c>
      <c r="R58" s="49" t="str">
        <f t="shared" si="8"/>
        <v>_</v>
      </c>
      <c r="S58" s="54"/>
      <c r="T58" s="50"/>
      <c r="U58" s="50"/>
      <c r="V58" s="50"/>
      <c r="W58" s="50"/>
      <c r="X58" s="50"/>
      <c r="Y58" s="52"/>
      <c r="Z58" s="33"/>
      <c r="AA58" s="50"/>
      <c r="AB58" s="50"/>
      <c r="AC58" s="50"/>
      <c r="AD58" s="50"/>
      <c r="AE58" s="50"/>
      <c r="AF58" s="50"/>
      <c r="AG58" s="50"/>
      <c r="AI58" s="50"/>
      <c r="AJ58" s="50"/>
      <c r="AK58" s="50"/>
      <c r="AL58" s="53">
        <f t="shared" si="9"/>
        <v>0</v>
      </c>
    </row>
    <row r="59" spans="1:38" s="40" customFormat="1" ht="63.75" customHeight="1" x14ac:dyDescent="0.2">
      <c r="A59" s="44" t="s">
        <v>99</v>
      </c>
      <c r="B59" s="30">
        <f>'[1]تقرير حركة يومية'!F59</f>
        <v>0</v>
      </c>
      <c r="C59" s="30">
        <f t="shared" si="1"/>
        <v>0</v>
      </c>
      <c r="D59" s="30">
        <v>-6</v>
      </c>
      <c r="E59" s="45">
        <f t="shared" si="3"/>
        <v>0</v>
      </c>
      <c r="F59" s="30">
        <f>'[1]تقرير حركة يومية'!I59</f>
        <v>4</v>
      </c>
      <c r="G59" s="46">
        <f t="shared" si="4"/>
        <v>6</v>
      </c>
      <c r="H59" s="30"/>
      <c r="I59" s="30"/>
      <c r="J59" s="30"/>
      <c r="K59" s="30"/>
      <c r="L59" s="30">
        <f t="shared" si="5"/>
        <v>10</v>
      </c>
      <c r="M59" s="30">
        <f>'[1]تقرير حركة يومية'!N59</f>
        <v>60</v>
      </c>
      <c r="N59" s="30">
        <f t="shared" si="6"/>
        <v>600</v>
      </c>
      <c r="O59" s="30">
        <f t="shared" si="2"/>
        <v>0</v>
      </c>
      <c r="P59" s="47">
        <f t="shared" si="7"/>
        <v>-600</v>
      </c>
      <c r="Q59" s="48">
        <f t="shared" si="10"/>
        <v>-10</v>
      </c>
      <c r="R59" s="49" t="str">
        <f t="shared" si="8"/>
        <v>_</v>
      </c>
      <c r="S59" s="54"/>
      <c r="T59" s="50">
        <v>6</v>
      </c>
      <c r="U59" s="50"/>
      <c r="V59" s="50"/>
      <c r="W59" s="50"/>
      <c r="X59" s="50"/>
      <c r="Y59" s="52"/>
      <c r="Z59" s="33"/>
      <c r="AA59" s="50"/>
      <c r="AB59" s="50"/>
      <c r="AC59" s="50"/>
      <c r="AD59" s="50"/>
      <c r="AE59" s="50"/>
      <c r="AF59" s="50"/>
      <c r="AG59" s="50"/>
      <c r="AI59" s="50"/>
      <c r="AJ59" s="50"/>
      <c r="AK59" s="50"/>
      <c r="AL59" s="53">
        <f t="shared" si="9"/>
        <v>0</v>
      </c>
    </row>
    <row r="60" spans="1:38" s="40" customFormat="1" ht="50.1" customHeight="1" x14ac:dyDescent="0.2">
      <c r="A60" s="44" t="s">
        <v>100</v>
      </c>
      <c r="B60" s="30">
        <f>'[1]تقرير حركة يومية'!F60</f>
        <v>0</v>
      </c>
      <c r="C60" s="30">
        <f t="shared" si="1"/>
        <v>0</v>
      </c>
      <c r="D60" s="30">
        <v>-10</v>
      </c>
      <c r="E60" s="45">
        <f t="shared" si="3"/>
        <v>0</v>
      </c>
      <c r="F60" s="30">
        <f>'[1]تقرير حركة يومية'!I60</f>
        <v>3</v>
      </c>
      <c r="G60" s="46">
        <f t="shared" si="4"/>
        <v>10</v>
      </c>
      <c r="H60" s="30"/>
      <c r="I60" s="30"/>
      <c r="J60" s="30"/>
      <c r="K60" s="30"/>
      <c r="L60" s="30">
        <f t="shared" si="5"/>
        <v>13</v>
      </c>
      <c r="M60" s="30">
        <f>'[1]تقرير حركة يومية'!N60</f>
        <v>60</v>
      </c>
      <c r="N60" s="30">
        <f t="shared" si="6"/>
        <v>780</v>
      </c>
      <c r="O60" s="30">
        <f t="shared" si="2"/>
        <v>0</v>
      </c>
      <c r="P60" s="47">
        <f t="shared" si="7"/>
        <v>-780</v>
      </c>
      <c r="Q60" s="48">
        <f t="shared" si="10"/>
        <v>-13</v>
      </c>
      <c r="R60" s="49" t="str">
        <f t="shared" si="8"/>
        <v>_</v>
      </c>
      <c r="S60" s="54"/>
      <c r="T60" s="50">
        <v>10</v>
      </c>
      <c r="U60" s="50"/>
      <c r="V60" s="50"/>
      <c r="W60" s="50"/>
      <c r="X60" s="50"/>
      <c r="Y60" s="52"/>
      <c r="Z60" s="33"/>
      <c r="AA60" s="50"/>
      <c r="AB60" s="50"/>
      <c r="AC60" s="50"/>
      <c r="AD60" s="50"/>
      <c r="AE60" s="50"/>
      <c r="AF60" s="50"/>
      <c r="AG60" s="50"/>
      <c r="AI60" s="41"/>
      <c r="AJ60" s="41"/>
      <c r="AK60" s="41"/>
      <c r="AL60" s="53">
        <f t="shared" si="9"/>
        <v>0</v>
      </c>
    </row>
    <row r="61" spans="1:38" s="40" customFormat="1" ht="50.1" customHeight="1" x14ac:dyDescent="0.2">
      <c r="A61" s="44" t="s">
        <v>101</v>
      </c>
      <c r="B61" s="30">
        <f>'[1]تقرير حركة يومية'!F61</f>
        <v>0</v>
      </c>
      <c r="C61" s="30">
        <f t="shared" si="1"/>
        <v>0</v>
      </c>
      <c r="D61" s="30">
        <v>-14</v>
      </c>
      <c r="E61" s="45">
        <f t="shared" si="3"/>
        <v>0</v>
      </c>
      <c r="F61" s="30">
        <f>'[1]تقرير حركة يومية'!I61</f>
        <v>10</v>
      </c>
      <c r="G61" s="46">
        <f t="shared" si="4"/>
        <v>14</v>
      </c>
      <c r="H61" s="30"/>
      <c r="I61" s="30"/>
      <c r="J61" s="30"/>
      <c r="K61" s="30"/>
      <c r="L61" s="30">
        <f t="shared" si="5"/>
        <v>24</v>
      </c>
      <c r="M61" s="30">
        <f>'[1]تقرير حركة يومية'!N61</f>
        <v>60</v>
      </c>
      <c r="N61" s="30">
        <f t="shared" si="6"/>
        <v>1440</v>
      </c>
      <c r="O61" s="30">
        <f t="shared" si="2"/>
        <v>0</v>
      </c>
      <c r="P61" s="47">
        <f t="shared" si="7"/>
        <v>-1440</v>
      </c>
      <c r="Q61" s="48">
        <f t="shared" si="10"/>
        <v>-24</v>
      </c>
      <c r="R61" s="49" t="str">
        <f t="shared" si="8"/>
        <v>_</v>
      </c>
      <c r="S61" s="54"/>
      <c r="T61" s="50">
        <v>14</v>
      </c>
      <c r="U61" s="50"/>
      <c r="V61" s="50"/>
      <c r="W61" s="50"/>
      <c r="X61" s="50"/>
      <c r="Y61" s="52"/>
      <c r="Z61" s="33"/>
      <c r="AA61" s="50"/>
      <c r="AB61" s="50"/>
      <c r="AC61" s="50"/>
      <c r="AD61" s="50"/>
      <c r="AE61" s="50"/>
      <c r="AF61" s="50"/>
      <c r="AG61" s="50"/>
      <c r="AI61" s="50"/>
      <c r="AJ61" s="50"/>
      <c r="AK61" s="50"/>
      <c r="AL61" s="53">
        <f t="shared" si="9"/>
        <v>0</v>
      </c>
    </row>
    <row r="62" spans="1:38" s="40" customFormat="1" ht="50.1" hidden="1" customHeight="1" x14ac:dyDescent="0.2">
      <c r="A62" s="44" t="s">
        <v>102</v>
      </c>
      <c r="B62" s="30">
        <f>'[1]تقرير حركة يومية'!F62</f>
        <v>0</v>
      </c>
      <c r="C62" s="30">
        <f t="shared" si="1"/>
        <v>0</v>
      </c>
      <c r="D62" s="30"/>
      <c r="E62" s="45">
        <f t="shared" si="3"/>
        <v>0</v>
      </c>
      <c r="F62" s="30">
        <f>'[1]تقرير حركة يومية'!I62</f>
        <v>0</v>
      </c>
      <c r="G62" s="46">
        <f t="shared" si="4"/>
        <v>0</v>
      </c>
      <c r="H62" s="30"/>
      <c r="I62" s="30"/>
      <c r="J62" s="30"/>
      <c r="K62" s="30"/>
      <c r="L62" s="30">
        <f t="shared" si="5"/>
        <v>0</v>
      </c>
      <c r="M62" s="30">
        <f>'[1]تقرير حركة يومية'!N62</f>
        <v>60</v>
      </c>
      <c r="N62" s="30">
        <f t="shared" si="6"/>
        <v>0</v>
      </c>
      <c r="O62" s="30">
        <f t="shared" si="2"/>
        <v>0</v>
      </c>
      <c r="P62" s="47">
        <f t="shared" si="7"/>
        <v>0</v>
      </c>
      <c r="Q62" s="48" t="str">
        <f t="shared" si="10"/>
        <v>_</v>
      </c>
      <c r="R62" s="49" t="str">
        <f t="shared" si="8"/>
        <v>_</v>
      </c>
      <c r="S62" s="54"/>
      <c r="T62" s="50"/>
      <c r="U62" s="50"/>
      <c r="V62" s="50"/>
      <c r="W62" s="50"/>
      <c r="X62" s="50"/>
      <c r="Y62" s="52"/>
      <c r="Z62" s="33"/>
      <c r="AA62" s="50"/>
      <c r="AB62" s="50"/>
      <c r="AC62" s="50"/>
      <c r="AD62" s="50"/>
      <c r="AE62" s="50"/>
      <c r="AF62" s="50"/>
      <c r="AG62" s="50"/>
      <c r="AI62" s="50"/>
      <c r="AJ62" s="50"/>
      <c r="AK62" s="50"/>
      <c r="AL62" s="53">
        <f t="shared" si="9"/>
        <v>0</v>
      </c>
    </row>
    <row r="63" spans="1:38" s="40" customFormat="1" ht="50.1" hidden="1" customHeight="1" x14ac:dyDescent="0.2">
      <c r="A63" s="44" t="s">
        <v>103</v>
      </c>
      <c r="B63" s="30">
        <f>'[1]تقرير حركة يومية'!F63</f>
        <v>0</v>
      </c>
      <c r="C63" s="30">
        <f t="shared" si="1"/>
        <v>0</v>
      </c>
      <c r="D63" s="30"/>
      <c r="E63" s="45">
        <f t="shared" si="3"/>
        <v>0</v>
      </c>
      <c r="F63" s="30">
        <f>'[1]تقرير حركة يومية'!I63</f>
        <v>0</v>
      </c>
      <c r="G63" s="46">
        <f t="shared" si="4"/>
        <v>0</v>
      </c>
      <c r="H63" s="30"/>
      <c r="I63" s="30"/>
      <c r="J63" s="30"/>
      <c r="K63" s="30"/>
      <c r="L63" s="30">
        <f t="shared" si="5"/>
        <v>0</v>
      </c>
      <c r="M63" s="30">
        <f>'[1]تقرير حركة يومية'!N63</f>
        <v>1</v>
      </c>
      <c r="N63" s="30">
        <f t="shared" si="6"/>
        <v>0</v>
      </c>
      <c r="O63" s="30">
        <f t="shared" si="2"/>
        <v>0</v>
      </c>
      <c r="P63" s="47">
        <f t="shared" si="7"/>
        <v>0</v>
      </c>
      <c r="Q63" s="48" t="str">
        <f t="shared" si="10"/>
        <v>_</v>
      </c>
      <c r="R63" s="49" t="str">
        <f t="shared" si="8"/>
        <v>_</v>
      </c>
      <c r="S63" s="54"/>
      <c r="T63" s="50"/>
      <c r="U63" s="50"/>
      <c r="V63" s="50"/>
      <c r="W63" s="50"/>
      <c r="X63" s="50"/>
      <c r="Y63" s="52"/>
      <c r="Z63" s="33"/>
      <c r="AA63" s="50"/>
      <c r="AB63" s="50"/>
      <c r="AC63" s="50"/>
      <c r="AD63" s="50"/>
      <c r="AE63" s="50"/>
      <c r="AF63" s="50"/>
      <c r="AG63" s="50"/>
      <c r="AI63" s="41"/>
      <c r="AJ63" s="41"/>
      <c r="AK63" s="41"/>
      <c r="AL63" s="53">
        <f t="shared" si="9"/>
        <v>0</v>
      </c>
    </row>
    <row r="64" spans="1:38" s="40" customFormat="1" ht="50.1" hidden="1" customHeight="1" x14ac:dyDescent="0.2">
      <c r="A64" s="44" t="s">
        <v>104</v>
      </c>
      <c r="B64" s="30">
        <f>'[1]تقرير حركة يومية'!F64</f>
        <v>0</v>
      </c>
      <c r="C64" s="30">
        <f t="shared" si="1"/>
        <v>30</v>
      </c>
      <c r="D64" s="30">
        <v>30</v>
      </c>
      <c r="E64" s="45">
        <f>B64+C64-D64-G64</f>
        <v>0</v>
      </c>
      <c r="F64" s="30">
        <f>'[1]تقرير حركة يومية'!I64</f>
        <v>0</v>
      </c>
      <c r="G64" s="46">
        <f t="shared" si="4"/>
        <v>0</v>
      </c>
      <c r="H64" s="30"/>
      <c r="I64" s="30"/>
      <c r="J64" s="30"/>
      <c r="K64" s="30"/>
      <c r="L64" s="30">
        <f t="shared" si="5"/>
        <v>0</v>
      </c>
      <c r="M64" s="30">
        <f>'[1]تقرير حركة يومية'!N64</f>
        <v>1</v>
      </c>
      <c r="N64" s="30">
        <f t="shared" si="6"/>
        <v>0</v>
      </c>
      <c r="O64" s="30">
        <f t="shared" si="2"/>
        <v>0</v>
      </c>
      <c r="P64" s="47">
        <f t="shared" si="7"/>
        <v>0</v>
      </c>
      <c r="Q64" s="48" t="str">
        <f t="shared" si="10"/>
        <v>_</v>
      </c>
      <c r="R64" s="49" t="str">
        <f t="shared" si="8"/>
        <v>_</v>
      </c>
      <c r="S64" s="54"/>
      <c r="T64" s="50"/>
      <c r="U64" s="50"/>
      <c r="V64" s="50"/>
      <c r="W64" s="50"/>
      <c r="X64" s="50"/>
      <c r="Y64" s="52"/>
      <c r="Z64" s="33"/>
      <c r="AA64" s="50"/>
      <c r="AB64" s="50">
        <v>30</v>
      </c>
      <c r="AC64" s="50"/>
      <c r="AD64" s="50"/>
      <c r="AE64" s="50"/>
      <c r="AF64" s="50"/>
      <c r="AG64" s="50"/>
      <c r="AI64" s="50"/>
      <c r="AJ64" s="50"/>
      <c r="AK64" s="50"/>
      <c r="AL64" s="53">
        <f t="shared" si="9"/>
        <v>0</v>
      </c>
    </row>
    <row r="65" spans="1:38" s="40" customFormat="1" ht="50.1" hidden="1" customHeight="1" x14ac:dyDescent="0.2">
      <c r="A65" s="44" t="s">
        <v>105</v>
      </c>
      <c r="B65" s="30">
        <f>'[1]تقرير حركة يومية'!F65</f>
        <v>0</v>
      </c>
      <c r="C65" s="30">
        <f t="shared" si="1"/>
        <v>0</v>
      </c>
      <c r="D65" s="30"/>
      <c r="E65" s="45">
        <f t="shared" si="3"/>
        <v>0</v>
      </c>
      <c r="F65" s="30">
        <f>'[1]تقرير حركة يومية'!I65</f>
        <v>0</v>
      </c>
      <c r="G65" s="46">
        <f t="shared" si="4"/>
        <v>0</v>
      </c>
      <c r="H65" s="30"/>
      <c r="I65" s="30"/>
      <c r="J65" s="30"/>
      <c r="K65" s="30"/>
      <c r="L65" s="30">
        <f t="shared" si="5"/>
        <v>0</v>
      </c>
      <c r="M65" s="30">
        <f>'[1]تقرير حركة يومية'!N65</f>
        <v>220</v>
      </c>
      <c r="N65" s="30">
        <f t="shared" si="6"/>
        <v>0</v>
      </c>
      <c r="O65" s="30">
        <f t="shared" si="2"/>
        <v>0</v>
      </c>
      <c r="P65" s="47">
        <f t="shared" si="7"/>
        <v>0</v>
      </c>
      <c r="Q65" s="48" t="str">
        <f t="shared" si="10"/>
        <v>_</v>
      </c>
      <c r="R65" s="49" t="str">
        <f t="shared" si="8"/>
        <v>_</v>
      </c>
      <c r="S65" s="70"/>
      <c r="T65" s="50"/>
      <c r="U65" s="50"/>
      <c r="V65" s="50"/>
      <c r="W65" s="50"/>
      <c r="X65" s="50"/>
      <c r="Y65" s="52"/>
      <c r="Z65" s="33"/>
      <c r="AA65" s="50"/>
      <c r="AB65" s="50"/>
      <c r="AC65" s="50"/>
      <c r="AD65" s="50"/>
      <c r="AE65" s="50"/>
      <c r="AF65" s="50"/>
      <c r="AG65" s="50"/>
      <c r="AI65" s="50"/>
      <c r="AJ65" s="50"/>
      <c r="AK65" s="50"/>
      <c r="AL65" s="53">
        <f t="shared" si="9"/>
        <v>0</v>
      </c>
    </row>
    <row r="66" spans="1:38" s="40" customFormat="1" ht="50.1" hidden="1" customHeight="1" x14ac:dyDescent="0.2">
      <c r="A66" s="44" t="s">
        <v>106</v>
      </c>
      <c r="B66" s="30">
        <f>'[1]تقرير حركة يومية'!F66</f>
        <v>0</v>
      </c>
      <c r="C66" s="30">
        <f t="shared" si="1"/>
        <v>0</v>
      </c>
      <c r="D66" s="30"/>
      <c r="E66" s="45">
        <f t="shared" si="3"/>
        <v>0</v>
      </c>
      <c r="F66" s="30">
        <f>'[1]تقرير حركة يومية'!I66</f>
        <v>0</v>
      </c>
      <c r="G66" s="46">
        <f t="shared" si="4"/>
        <v>0</v>
      </c>
      <c r="H66" s="30"/>
      <c r="I66" s="30"/>
      <c r="J66" s="30"/>
      <c r="K66" s="30"/>
      <c r="L66" s="30">
        <f t="shared" si="5"/>
        <v>0</v>
      </c>
      <c r="M66" s="30">
        <f>'[1]تقرير حركة يومية'!N66</f>
        <v>280</v>
      </c>
      <c r="N66" s="30">
        <f t="shared" si="6"/>
        <v>0</v>
      </c>
      <c r="O66" s="30">
        <f t="shared" si="2"/>
        <v>0</v>
      </c>
      <c r="P66" s="47">
        <f t="shared" si="7"/>
        <v>0</v>
      </c>
      <c r="Q66" s="48" t="str">
        <f t="shared" si="10"/>
        <v>_</v>
      </c>
      <c r="R66" s="49" t="str">
        <f t="shared" si="8"/>
        <v>_</v>
      </c>
      <c r="S66" s="54"/>
      <c r="T66" s="50"/>
      <c r="U66" s="50"/>
      <c r="V66" s="50"/>
      <c r="W66" s="50"/>
      <c r="X66" s="50"/>
      <c r="Y66" s="52"/>
      <c r="Z66" s="33"/>
      <c r="AA66" s="50"/>
      <c r="AB66" s="50"/>
      <c r="AC66" s="50"/>
      <c r="AD66" s="50"/>
      <c r="AE66" s="50"/>
      <c r="AF66" s="50"/>
      <c r="AG66" s="50"/>
      <c r="AI66" s="41"/>
      <c r="AJ66" s="41"/>
      <c r="AK66" s="41"/>
      <c r="AL66" s="53">
        <f t="shared" si="9"/>
        <v>0</v>
      </c>
    </row>
    <row r="67" spans="1:38" s="40" customFormat="1" ht="50.1" customHeight="1" x14ac:dyDescent="0.2">
      <c r="A67" s="44" t="s">
        <v>107</v>
      </c>
      <c r="B67" s="30">
        <f>'[1]تقرير حركة يومية'!F67</f>
        <v>0</v>
      </c>
      <c r="C67" s="30">
        <f t="shared" si="1"/>
        <v>58.325000000000003</v>
      </c>
      <c r="D67" s="30"/>
      <c r="E67" s="45">
        <f>B67+C67-D67-G67</f>
        <v>0</v>
      </c>
      <c r="F67" s="30">
        <f>'[1]تقرير حركة يومية'!I67</f>
        <v>175.75</v>
      </c>
      <c r="G67" s="46">
        <f t="shared" si="4"/>
        <v>58.325000000000003</v>
      </c>
      <c r="H67" s="30"/>
      <c r="I67" s="30"/>
      <c r="J67" s="30"/>
      <c r="K67" s="30"/>
      <c r="L67" s="30">
        <f t="shared" si="5"/>
        <v>234.07499999999999</v>
      </c>
      <c r="M67" s="30">
        <f>'[1]تقرير حركة يومية'!N67</f>
        <v>205</v>
      </c>
      <c r="N67" s="30">
        <f t="shared" si="6"/>
        <v>47985.375</v>
      </c>
      <c r="O67" s="30">
        <f t="shared" si="2"/>
        <v>0</v>
      </c>
      <c r="P67" s="47">
        <f t="shared" si="7"/>
        <v>-47985.375</v>
      </c>
      <c r="Q67" s="48">
        <f>IF(P67&lt;0,P67/M67,"_")</f>
        <v>-234.07499999999999</v>
      </c>
      <c r="R67" s="49" t="str">
        <f t="shared" si="8"/>
        <v>_</v>
      </c>
      <c r="S67" s="54"/>
      <c r="T67" s="50">
        <v>58.325000000000003</v>
      </c>
      <c r="U67" s="50"/>
      <c r="V67" s="50"/>
      <c r="W67" s="50"/>
      <c r="X67" s="50"/>
      <c r="Y67" s="52"/>
      <c r="Z67" s="33"/>
      <c r="AA67" s="50"/>
      <c r="AB67" s="50">
        <f>26.7-3+21.8+18.35-3.175-2.35</f>
        <v>58.325000000000003</v>
      </c>
      <c r="AC67" s="50"/>
      <c r="AD67" s="50"/>
      <c r="AE67" s="50"/>
      <c r="AF67" s="50"/>
      <c r="AG67" s="50"/>
      <c r="AI67" s="50"/>
      <c r="AJ67" s="50"/>
      <c r="AK67" s="50"/>
      <c r="AL67" s="53">
        <f t="shared" si="9"/>
        <v>0</v>
      </c>
    </row>
    <row r="68" spans="1:38" s="40" customFormat="1" ht="50.1" customHeight="1" x14ac:dyDescent="0.2">
      <c r="A68" s="44" t="s">
        <v>108</v>
      </c>
      <c r="B68" s="30">
        <f>'[1]تقرير حركة يومية'!F68</f>
        <v>0</v>
      </c>
      <c r="C68" s="30">
        <f t="shared" si="1"/>
        <v>3.8250000000000002</v>
      </c>
      <c r="D68" s="30"/>
      <c r="E68" s="45">
        <f t="shared" si="3"/>
        <v>0</v>
      </c>
      <c r="F68" s="30">
        <f>'[1]تقرير حركة يومية'!I68</f>
        <v>7.5</v>
      </c>
      <c r="G68" s="46">
        <f t="shared" si="4"/>
        <v>3.8250000000000002</v>
      </c>
      <c r="H68" s="30"/>
      <c r="I68" s="30"/>
      <c r="J68" s="30"/>
      <c r="K68" s="30"/>
      <c r="L68" s="30">
        <f t="shared" si="5"/>
        <v>11.324999999999999</v>
      </c>
      <c r="M68" s="30">
        <f>'[1]تقرير حركة يومية'!N68</f>
        <v>308</v>
      </c>
      <c r="N68" s="30">
        <f t="shared" si="6"/>
        <v>3488.1</v>
      </c>
      <c r="O68" s="30">
        <f t="shared" si="2"/>
        <v>0</v>
      </c>
      <c r="P68" s="47">
        <f t="shared" si="7"/>
        <v>-3488.1</v>
      </c>
      <c r="Q68" s="48">
        <f t="shared" si="10"/>
        <v>-11.324999999999999</v>
      </c>
      <c r="R68" s="49" t="str">
        <f t="shared" si="8"/>
        <v>_</v>
      </c>
      <c r="S68" s="54"/>
      <c r="T68" s="50">
        <v>3.8250000000000002</v>
      </c>
      <c r="U68" s="50"/>
      <c r="V68" s="50"/>
      <c r="W68" s="50"/>
      <c r="X68" s="50"/>
      <c r="Y68" s="52"/>
      <c r="Z68" s="33"/>
      <c r="AA68" s="50"/>
      <c r="AB68" s="50">
        <f>4.825-1</f>
        <v>3.8250000000000002</v>
      </c>
      <c r="AC68" s="50"/>
      <c r="AD68" s="50"/>
      <c r="AE68" s="50"/>
      <c r="AF68" s="50"/>
      <c r="AG68" s="50"/>
      <c r="AI68" s="50"/>
      <c r="AJ68" s="50"/>
      <c r="AK68" s="50"/>
      <c r="AL68" s="53">
        <f t="shared" si="9"/>
        <v>0</v>
      </c>
    </row>
    <row r="69" spans="1:38" s="40" customFormat="1" ht="50.1" hidden="1" customHeight="1" x14ac:dyDescent="0.2">
      <c r="A69" s="44" t="s">
        <v>109</v>
      </c>
      <c r="B69" s="30">
        <f>'[1]تقرير حركة يومية'!F69</f>
        <v>0</v>
      </c>
      <c r="C69" s="30">
        <f t="shared" si="1"/>
        <v>0</v>
      </c>
      <c r="D69" s="50"/>
      <c r="E69" s="45">
        <f t="shared" si="3"/>
        <v>0</v>
      </c>
      <c r="F69" s="30">
        <f>'[1]تقرير حركة يومية'!I69</f>
        <v>0</v>
      </c>
      <c r="G69" s="46">
        <f t="shared" si="4"/>
        <v>0</v>
      </c>
      <c r="H69" s="30"/>
      <c r="I69" s="30"/>
      <c r="J69" s="30"/>
      <c r="K69" s="30"/>
      <c r="L69" s="30">
        <f t="shared" si="5"/>
        <v>0</v>
      </c>
      <c r="M69" s="30">
        <f>'[1]تقرير حركة يومية'!N69</f>
        <v>1</v>
      </c>
      <c r="N69" s="30">
        <f t="shared" si="6"/>
        <v>0</v>
      </c>
      <c r="O69" s="30">
        <f t="shared" si="2"/>
        <v>0</v>
      </c>
      <c r="P69" s="47">
        <f t="shared" si="7"/>
        <v>0</v>
      </c>
      <c r="Q69" s="48" t="str">
        <f t="shared" si="10"/>
        <v>_</v>
      </c>
      <c r="R69" s="49" t="str">
        <f t="shared" si="8"/>
        <v>_</v>
      </c>
      <c r="S69" s="54"/>
      <c r="T69" s="50"/>
      <c r="U69" s="50"/>
      <c r="V69" s="50"/>
      <c r="W69" s="50"/>
      <c r="X69" s="50"/>
      <c r="Y69" s="52"/>
      <c r="Z69" s="33"/>
      <c r="AA69" s="50"/>
      <c r="AB69" s="50"/>
      <c r="AC69" s="50"/>
      <c r="AD69" s="50"/>
      <c r="AE69" s="50"/>
      <c r="AF69" s="50"/>
      <c r="AG69" s="50"/>
      <c r="AI69" s="41"/>
      <c r="AJ69" s="41"/>
      <c r="AK69" s="41"/>
      <c r="AL69" s="53">
        <f t="shared" si="9"/>
        <v>0</v>
      </c>
    </row>
    <row r="70" spans="1:38" s="40" customFormat="1" ht="50.1" hidden="1" customHeight="1" x14ac:dyDescent="0.2">
      <c r="A70" s="44" t="s">
        <v>110</v>
      </c>
      <c r="B70" s="30">
        <f>'[1]تقرير حركة يومية'!F70</f>
        <v>0</v>
      </c>
      <c r="C70" s="30">
        <f t="shared" si="1"/>
        <v>0</v>
      </c>
      <c r="D70" s="50"/>
      <c r="E70" s="45">
        <f t="shared" si="3"/>
        <v>0</v>
      </c>
      <c r="F70" s="30">
        <f>'[1]تقرير حركة يومية'!I70</f>
        <v>0</v>
      </c>
      <c r="G70" s="46">
        <f t="shared" si="4"/>
        <v>0</v>
      </c>
      <c r="H70" s="30"/>
      <c r="I70" s="30"/>
      <c r="J70" s="30"/>
      <c r="K70" s="30"/>
      <c r="L70" s="30">
        <f t="shared" si="5"/>
        <v>0</v>
      </c>
      <c r="M70" s="30">
        <f>'[1]تقرير حركة يومية'!N70</f>
        <v>1</v>
      </c>
      <c r="N70" s="30">
        <f t="shared" si="6"/>
        <v>0</v>
      </c>
      <c r="O70" s="30">
        <f t="shared" si="2"/>
        <v>0</v>
      </c>
      <c r="P70" s="47">
        <f t="shared" si="7"/>
        <v>0</v>
      </c>
      <c r="Q70" s="48" t="str">
        <f t="shared" si="10"/>
        <v>_</v>
      </c>
      <c r="R70" s="49" t="str">
        <f t="shared" si="8"/>
        <v>_</v>
      </c>
      <c r="S70" s="54"/>
      <c r="T70" s="50"/>
      <c r="U70" s="50"/>
      <c r="V70" s="50"/>
      <c r="W70" s="50"/>
      <c r="X70" s="50"/>
      <c r="Y70" s="52"/>
      <c r="Z70" s="33"/>
      <c r="AA70" s="50"/>
      <c r="AB70" s="50"/>
      <c r="AC70" s="50"/>
      <c r="AD70" s="50"/>
      <c r="AE70" s="50"/>
      <c r="AF70" s="50"/>
      <c r="AG70" s="50"/>
      <c r="AI70" s="50"/>
      <c r="AJ70" s="50"/>
      <c r="AK70" s="50"/>
      <c r="AL70" s="53">
        <f t="shared" si="9"/>
        <v>0</v>
      </c>
    </row>
    <row r="71" spans="1:38" s="40" customFormat="1" ht="50.1" hidden="1" customHeight="1" x14ac:dyDescent="0.2">
      <c r="A71" s="44" t="s">
        <v>111</v>
      </c>
      <c r="B71" s="30">
        <f>'[1]تقرير حركة يومية'!F71</f>
        <v>0</v>
      </c>
      <c r="C71" s="30">
        <f t="shared" si="1"/>
        <v>0</v>
      </c>
      <c r="D71" s="30"/>
      <c r="E71" s="45">
        <f t="shared" si="3"/>
        <v>0</v>
      </c>
      <c r="F71" s="30">
        <f>'[1]تقرير حركة يومية'!I71</f>
        <v>0</v>
      </c>
      <c r="G71" s="46">
        <f t="shared" si="4"/>
        <v>0</v>
      </c>
      <c r="H71" s="30"/>
      <c r="I71" s="30"/>
      <c r="J71" s="30"/>
      <c r="K71" s="30"/>
      <c r="L71" s="30">
        <f t="shared" si="5"/>
        <v>0</v>
      </c>
      <c r="M71" s="30">
        <f>'[1]تقرير حركة يومية'!N71</f>
        <v>1</v>
      </c>
      <c r="N71" s="30">
        <f t="shared" si="6"/>
        <v>0</v>
      </c>
      <c r="O71" s="30">
        <f t="shared" si="2"/>
        <v>0</v>
      </c>
      <c r="P71" s="47">
        <f t="shared" si="7"/>
        <v>0</v>
      </c>
      <c r="Q71" s="48" t="str">
        <f t="shared" si="10"/>
        <v>_</v>
      </c>
      <c r="R71" s="49" t="str">
        <f t="shared" si="8"/>
        <v>_</v>
      </c>
      <c r="S71" s="54"/>
      <c r="T71" s="50"/>
      <c r="U71" s="50"/>
      <c r="V71" s="50"/>
      <c r="W71" s="50"/>
      <c r="X71" s="50"/>
      <c r="Y71" s="52"/>
      <c r="Z71" s="33"/>
      <c r="AA71" s="50"/>
      <c r="AB71" s="50"/>
      <c r="AC71" s="50"/>
      <c r="AD71" s="50"/>
      <c r="AE71" s="50"/>
      <c r="AF71" s="50"/>
      <c r="AG71" s="50"/>
      <c r="AI71" s="50"/>
      <c r="AJ71" s="50"/>
      <c r="AK71" s="50"/>
      <c r="AL71" s="53">
        <f t="shared" si="9"/>
        <v>0</v>
      </c>
    </row>
    <row r="72" spans="1:38" s="40" customFormat="1" ht="50.1" customHeight="1" x14ac:dyDescent="0.2">
      <c r="A72" s="44" t="s">
        <v>112</v>
      </c>
      <c r="B72" s="30">
        <f>'[1]تقرير حركة يومية'!F72</f>
        <v>0</v>
      </c>
      <c r="C72" s="30">
        <f t="shared" si="1"/>
        <v>81.75</v>
      </c>
      <c r="D72" s="30"/>
      <c r="E72" s="45">
        <f t="shared" si="3"/>
        <v>0</v>
      </c>
      <c r="F72" s="30">
        <f>'[1]تقرير حركة يومية'!I72</f>
        <v>0</v>
      </c>
      <c r="G72" s="46">
        <f t="shared" si="4"/>
        <v>81.75</v>
      </c>
      <c r="H72" s="30"/>
      <c r="I72" s="30"/>
      <c r="J72" s="30"/>
      <c r="K72" s="30"/>
      <c r="L72" s="30">
        <f t="shared" si="5"/>
        <v>81.75</v>
      </c>
      <c r="M72" s="30">
        <f>'[1]تقرير حركة يومية'!N72</f>
        <v>1</v>
      </c>
      <c r="N72" s="30">
        <f t="shared" si="6"/>
        <v>81.75</v>
      </c>
      <c r="O72" s="30">
        <f t="shared" si="2"/>
        <v>0</v>
      </c>
      <c r="P72" s="47">
        <f t="shared" si="7"/>
        <v>-81.75</v>
      </c>
      <c r="Q72" s="48">
        <f t="shared" si="10"/>
        <v>-81.75</v>
      </c>
      <c r="R72" s="49" t="str">
        <f t="shared" si="8"/>
        <v>_</v>
      </c>
      <c r="S72" s="54"/>
      <c r="T72" s="50">
        <v>81.75</v>
      </c>
      <c r="U72" s="50"/>
      <c r="V72" s="50"/>
      <c r="W72" s="50"/>
      <c r="X72" s="50"/>
      <c r="Y72" s="52"/>
      <c r="Z72" s="33"/>
      <c r="AA72" s="50">
        <f>45.95-6.6</f>
        <v>39.35</v>
      </c>
      <c r="AB72" s="50">
        <f>49-6.6</f>
        <v>42.4</v>
      </c>
      <c r="AC72" s="50"/>
      <c r="AD72" s="50"/>
      <c r="AE72" s="50"/>
      <c r="AF72" s="50"/>
      <c r="AG72" s="50"/>
      <c r="AI72" s="41"/>
      <c r="AJ72" s="41"/>
      <c r="AK72" s="41"/>
      <c r="AL72" s="53">
        <f t="shared" si="9"/>
        <v>0</v>
      </c>
    </row>
    <row r="73" spans="1:38" s="40" customFormat="1" ht="50.1" hidden="1" customHeight="1" x14ac:dyDescent="0.2">
      <c r="A73" s="44" t="s">
        <v>113</v>
      </c>
      <c r="B73" s="30">
        <f>'[1]تقرير حركة يومية'!F73</f>
        <v>85</v>
      </c>
      <c r="C73" s="30">
        <f t="shared" ref="C73:C137" si="11">SUM(AA73:AG73)</f>
        <v>50</v>
      </c>
      <c r="D73" s="50">
        <v>13</v>
      </c>
      <c r="E73" s="45">
        <f t="shared" si="3"/>
        <v>122</v>
      </c>
      <c r="F73" s="30">
        <f>'[1]تقرير حركة يومية'!I73</f>
        <v>0</v>
      </c>
      <c r="G73" s="46">
        <f t="shared" si="4"/>
        <v>0</v>
      </c>
      <c r="H73" s="30"/>
      <c r="I73" s="30"/>
      <c r="J73" s="30"/>
      <c r="K73" s="30"/>
      <c r="L73" s="30">
        <f t="shared" si="5"/>
        <v>0</v>
      </c>
      <c r="M73" s="30">
        <f>'[1]تقرير حركة يومية'!N73</f>
        <v>1</v>
      </c>
      <c r="N73" s="30">
        <f t="shared" si="6"/>
        <v>0</v>
      </c>
      <c r="O73" s="30">
        <f t="shared" si="2"/>
        <v>0</v>
      </c>
      <c r="P73" s="47">
        <f t="shared" si="7"/>
        <v>0</v>
      </c>
      <c r="Q73" s="48" t="str">
        <f t="shared" si="10"/>
        <v>_</v>
      </c>
      <c r="R73" s="49" t="str">
        <f t="shared" si="8"/>
        <v>_</v>
      </c>
      <c r="S73" s="54"/>
      <c r="T73" s="50"/>
      <c r="U73" s="50"/>
      <c r="V73" s="50"/>
      <c r="W73" s="50"/>
      <c r="X73" s="50"/>
      <c r="Y73" s="52"/>
      <c r="Z73" s="33"/>
      <c r="AA73" s="50"/>
      <c r="AB73" s="50">
        <v>50</v>
      </c>
      <c r="AC73" s="50"/>
      <c r="AD73" s="50"/>
      <c r="AE73" s="50"/>
      <c r="AF73" s="50"/>
      <c r="AG73" s="50"/>
      <c r="AI73" s="50"/>
      <c r="AJ73" s="50"/>
      <c r="AK73" s="50"/>
      <c r="AL73" s="53">
        <f t="shared" si="9"/>
        <v>0</v>
      </c>
    </row>
    <row r="74" spans="1:38" s="40" customFormat="1" ht="50.1" hidden="1" customHeight="1" x14ac:dyDescent="0.2">
      <c r="A74" s="71" t="s">
        <v>114</v>
      </c>
      <c r="B74" s="30">
        <f>'[1]تقرير حركة يومية'!F74</f>
        <v>0</v>
      </c>
      <c r="C74" s="30">
        <f t="shared" si="11"/>
        <v>0</v>
      </c>
      <c r="D74" s="30"/>
      <c r="E74" s="45">
        <f t="shared" si="3"/>
        <v>0</v>
      </c>
      <c r="F74" s="30">
        <f>'[1]تقرير حركة يومية'!I74</f>
        <v>0.2</v>
      </c>
      <c r="G74" s="46">
        <f t="shared" si="4"/>
        <v>0</v>
      </c>
      <c r="H74" s="30"/>
      <c r="I74" s="30"/>
      <c r="J74" s="30"/>
      <c r="K74" s="30"/>
      <c r="L74" s="30">
        <f t="shared" si="5"/>
        <v>0.2</v>
      </c>
      <c r="M74" s="30">
        <f>'[1]تقرير حركة يومية'!N74</f>
        <v>1</v>
      </c>
      <c r="N74" s="30">
        <f t="shared" si="6"/>
        <v>0.2</v>
      </c>
      <c r="O74" s="30">
        <f t="shared" ref="O74:O133" si="12">AL74-I74</f>
        <v>0</v>
      </c>
      <c r="P74" s="47">
        <f t="shared" si="7"/>
        <v>-0.2</v>
      </c>
      <c r="Q74" s="48">
        <f t="shared" si="10"/>
        <v>-0.2</v>
      </c>
      <c r="R74" s="49" t="str">
        <f t="shared" si="8"/>
        <v>_</v>
      </c>
      <c r="S74" s="54"/>
      <c r="T74" s="50"/>
      <c r="U74" s="50"/>
      <c r="V74" s="50"/>
      <c r="W74" s="50"/>
      <c r="X74" s="50"/>
      <c r="Y74" s="52"/>
      <c r="Z74" s="33"/>
      <c r="AA74" s="50"/>
      <c r="AB74" s="50"/>
      <c r="AC74" s="50"/>
      <c r="AD74" s="50"/>
      <c r="AE74" s="50"/>
      <c r="AF74" s="50"/>
      <c r="AG74" s="50"/>
      <c r="AI74" s="50"/>
      <c r="AJ74" s="50"/>
      <c r="AK74" s="50"/>
      <c r="AL74" s="53">
        <f t="shared" ref="AL74:AL138" si="13">AK74+AJ74+AI74</f>
        <v>0</v>
      </c>
    </row>
    <row r="75" spans="1:38" s="40" customFormat="1" ht="50.1" hidden="1" customHeight="1" x14ac:dyDescent="0.2">
      <c r="A75" s="71" t="s">
        <v>115</v>
      </c>
      <c r="B75" s="30">
        <f>'[1]تقرير حركة يومية'!F75</f>
        <v>0</v>
      </c>
      <c r="C75" s="30">
        <f t="shared" si="11"/>
        <v>0</v>
      </c>
      <c r="D75" s="30"/>
      <c r="E75" s="45">
        <f t="shared" ref="E75:E133" si="14">B75+C75-D75-G75</f>
        <v>0</v>
      </c>
      <c r="F75" s="30">
        <f>'[1]تقرير حركة يومية'!I75</f>
        <v>0</v>
      </c>
      <c r="G75" s="46">
        <f t="shared" ref="G75:G133" si="15">SUM(T75:X75)-Y75</f>
        <v>0</v>
      </c>
      <c r="H75" s="30"/>
      <c r="I75" s="30"/>
      <c r="J75" s="30"/>
      <c r="K75" s="30"/>
      <c r="L75" s="30">
        <f t="shared" ref="L75:L140" si="16">G75+F75-H75-J75-K75</f>
        <v>0</v>
      </c>
      <c r="M75" s="30">
        <f>'[1]تقرير حركة يومية'!N75</f>
        <v>1</v>
      </c>
      <c r="N75" s="30">
        <f t="shared" ref="N75:N138" si="17">L75*M75</f>
        <v>0</v>
      </c>
      <c r="O75" s="30">
        <f t="shared" si="12"/>
        <v>0</v>
      </c>
      <c r="P75" s="47">
        <f t="shared" ref="P75:P138" si="18">O75-N75</f>
        <v>0</v>
      </c>
      <c r="Q75" s="48" t="str">
        <f t="shared" ref="Q75:Q138" si="19">IF(P75&lt;0,P75/M75,"_")</f>
        <v>_</v>
      </c>
      <c r="R75" s="49" t="str">
        <f t="shared" ref="R75:R117" si="20">IF(P75&gt;0,P75/M75,"_")</f>
        <v>_</v>
      </c>
      <c r="S75" s="54"/>
      <c r="T75" s="50"/>
      <c r="U75" s="50"/>
      <c r="V75" s="50"/>
      <c r="W75" s="50"/>
      <c r="X75" s="50"/>
      <c r="Y75" s="52"/>
      <c r="Z75" s="33"/>
      <c r="AA75" s="50"/>
      <c r="AB75" s="50"/>
      <c r="AC75" s="50"/>
      <c r="AD75" s="50"/>
      <c r="AE75" s="50"/>
      <c r="AF75" s="50"/>
      <c r="AG75" s="50"/>
      <c r="AI75" s="41"/>
      <c r="AJ75" s="41"/>
      <c r="AK75" s="41"/>
      <c r="AL75" s="53">
        <f t="shared" si="13"/>
        <v>0</v>
      </c>
    </row>
    <row r="76" spans="1:38" s="40" customFormat="1" ht="50.1" hidden="1" customHeight="1" x14ac:dyDescent="0.2">
      <c r="A76" s="44" t="s">
        <v>116</v>
      </c>
      <c r="B76" s="30">
        <f>'[1]تقرير حركة يومية'!F76</f>
        <v>0</v>
      </c>
      <c r="C76" s="30">
        <f t="shared" si="11"/>
        <v>0</v>
      </c>
      <c r="D76" s="30"/>
      <c r="E76" s="45">
        <f t="shared" si="14"/>
        <v>0</v>
      </c>
      <c r="F76" s="30">
        <f>'[1]تقرير حركة يومية'!I76</f>
        <v>2.4</v>
      </c>
      <c r="G76" s="46">
        <f t="shared" si="15"/>
        <v>0</v>
      </c>
      <c r="H76" s="30"/>
      <c r="I76" s="30"/>
      <c r="J76" s="30"/>
      <c r="K76" s="30"/>
      <c r="L76" s="30">
        <f t="shared" si="16"/>
        <v>2.4</v>
      </c>
      <c r="M76" s="30">
        <f>'[1]تقرير حركة يومية'!N76</f>
        <v>1</v>
      </c>
      <c r="N76" s="30">
        <f t="shared" si="17"/>
        <v>2.4</v>
      </c>
      <c r="O76" s="30">
        <f t="shared" si="12"/>
        <v>0</v>
      </c>
      <c r="P76" s="47">
        <f t="shared" si="18"/>
        <v>-2.4</v>
      </c>
      <c r="Q76" s="48">
        <f t="shared" si="19"/>
        <v>-2.4</v>
      </c>
      <c r="R76" s="49" t="str">
        <f t="shared" si="20"/>
        <v>_</v>
      </c>
      <c r="S76" s="54"/>
      <c r="T76" s="50"/>
      <c r="U76" s="50"/>
      <c r="V76" s="50"/>
      <c r="W76" s="50"/>
      <c r="X76" s="50"/>
      <c r="Y76" s="52"/>
      <c r="Z76" s="33"/>
      <c r="AA76" s="50"/>
      <c r="AB76" s="50"/>
      <c r="AC76" s="50"/>
      <c r="AD76" s="50"/>
      <c r="AE76" s="50"/>
      <c r="AF76" s="50"/>
      <c r="AG76" s="50"/>
      <c r="AI76" s="50"/>
      <c r="AJ76" s="50"/>
      <c r="AK76" s="50"/>
      <c r="AL76" s="53">
        <f t="shared" si="13"/>
        <v>0</v>
      </c>
    </row>
    <row r="77" spans="1:38" s="40" customFormat="1" ht="50.1" hidden="1" customHeight="1" x14ac:dyDescent="0.2">
      <c r="A77" s="44" t="s">
        <v>117</v>
      </c>
      <c r="B77" s="30">
        <f>'[1]تقرير حركة يومية'!F77</f>
        <v>0</v>
      </c>
      <c r="C77" s="30">
        <f t="shared" si="11"/>
        <v>0</v>
      </c>
      <c r="D77" s="30"/>
      <c r="E77" s="45">
        <f t="shared" si="14"/>
        <v>0</v>
      </c>
      <c r="F77" s="30">
        <f>'[1]تقرير حركة يومية'!I77</f>
        <v>2.2999999999999998</v>
      </c>
      <c r="G77" s="46">
        <f t="shared" si="15"/>
        <v>0</v>
      </c>
      <c r="H77" s="30"/>
      <c r="I77" s="30"/>
      <c r="J77" s="30"/>
      <c r="K77" s="30"/>
      <c r="L77" s="30">
        <f t="shared" si="16"/>
        <v>2.2999999999999998</v>
      </c>
      <c r="M77" s="30">
        <f>'[1]تقرير حركة يومية'!N77</f>
        <v>1</v>
      </c>
      <c r="N77" s="30">
        <f t="shared" si="17"/>
        <v>2.2999999999999998</v>
      </c>
      <c r="O77" s="30">
        <f t="shared" si="12"/>
        <v>0</v>
      </c>
      <c r="P77" s="47">
        <f t="shared" si="18"/>
        <v>-2.2999999999999998</v>
      </c>
      <c r="Q77" s="48">
        <f t="shared" si="19"/>
        <v>-2.2999999999999998</v>
      </c>
      <c r="R77" s="49" t="str">
        <f t="shared" si="20"/>
        <v>_</v>
      </c>
      <c r="S77" s="54"/>
      <c r="T77" s="50"/>
      <c r="U77" s="50"/>
      <c r="V77" s="50"/>
      <c r="W77" s="50"/>
      <c r="X77" s="50"/>
      <c r="Y77" s="52"/>
      <c r="Z77" s="33"/>
      <c r="AA77" s="50"/>
      <c r="AB77" s="50"/>
      <c r="AC77" s="50"/>
      <c r="AD77" s="50"/>
      <c r="AE77" s="50"/>
      <c r="AF77" s="50"/>
      <c r="AG77" s="50"/>
      <c r="AI77" s="50"/>
      <c r="AJ77" s="50"/>
      <c r="AK77" s="50"/>
      <c r="AL77" s="53">
        <f t="shared" si="13"/>
        <v>0</v>
      </c>
    </row>
    <row r="78" spans="1:38" s="40" customFormat="1" ht="50.1" hidden="1" customHeight="1" x14ac:dyDescent="0.2">
      <c r="A78" s="44" t="s">
        <v>118</v>
      </c>
      <c r="B78" s="30">
        <f>'[1]تقرير حركة يومية'!F78</f>
        <v>0</v>
      </c>
      <c r="C78" s="30">
        <f t="shared" si="11"/>
        <v>0</v>
      </c>
      <c r="D78" s="30"/>
      <c r="E78" s="45">
        <f t="shared" si="14"/>
        <v>0</v>
      </c>
      <c r="F78" s="30">
        <f>'[1]تقرير حركة يومية'!I78</f>
        <v>2</v>
      </c>
      <c r="G78" s="46">
        <f t="shared" si="15"/>
        <v>0</v>
      </c>
      <c r="H78" s="30"/>
      <c r="I78" s="30"/>
      <c r="J78" s="30"/>
      <c r="K78" s="30"/>
      <c r="L78" s="30">
        <f t="shared" si="16"/>
        <v>2</v>
      </c>
      <c r="M78" s="30">
        <f>'[1]تقرير حركة يومية'!N78</f>
        <v>1</v>
      </c>
      <c r="N78" s="30">
        <f t="shared" si="17"/>
        <v>2</v>
      </c>
      <c r="O78" s="30">
        <f t="shared" si="12"/>
        <v>0</v>
      </c>
      <c r="P78" s="47">
        <f t="shared" si="18"/>
        <v>-2</v>
      </c>
      <c r="Q78" s="48">
        <f t="shared" si="19"/>
        <v>-2</v>
      </c>
      <c r="R78" s="49" t="str">
        <f t="shared" si="20"/>
        <v>_</v>
      </c>
      <c r="S78" s="54"/>
      <c r="T78" s="50"/>
      <c r="U78" s="50"/>
      <c r="V78" s="50"/>
      <c r="W78" s="50"/>
      <c r="X78" s="50"/>
      <c r="Y78" s="52"/>
      <c r="Z78" s="33"/>
      <c r="AA78" s="50"/>
      <c r="AB78" s="50"/>
      <c r="AC78" s="50"/>
      <c r="AD78" s="50"/>
      <c r="AE78" s="50"/>
      <c r="AF78" s="50"/>
      <c r="AG78" s="50"/>
      <c r="AI78" s="41"/>
      <c r="AJ78" s="41"/>
      <c r="AK78" s="41"/>
      <c r="AL78" s="53">
        <f t="shared" si="13"/>
        <v>0</v>
      </c>
    </row>
    <row r="79" spans="1:38" s="40" customFormat="1" ht="50.1" hidden="1" customHeight="1" x14ac:dyDescent="0.2">
      <c r="A79" s="44" t="s">
        <v>119</v>
      </c>
      <c r="B79" s="30">
        <f>'[1]تقرير حركة يومية'!F79</f>
        <v>0</v>
      </c>
      <c r="C79" s="30">
        <f t="shared" si="11"/>
        <v>0</v>
      </c>
      <c r="D79" s="30"/>
      <c r="E79" s="45">
        <f t="shared" si="14"/>
        <v>0</v>
      </c>
      <c r="F79" s="30">
        <f>'[1]تقرير حركة يومية'!I79</f>
        <v>4</v>
      </c>
      <c r="G79" s="46">
        <f t="shared" si="15"/>
        <v>0</v>
      </c>
      <c r="H79" s="30"/>
      <c r="I79" s="30"/>
      <c r="J79" s="30"/>
      <c r="K79" s="30"/>
      <c r="L79" s="30">
        <f t="shared" si="16"/>
        <v>4</v>
      </c>
      <c r="M79" s="30">
        <f>'[1]تقرير حركة يومية'!N79</f>
        <v>25</v>
      </c>
      <c r="N79" s="30">
        <f t="shared" si="17"/>
        <v>100</v>
      </c>
      <c r="O79" s="30">
        <f t="shared" si="12"/>
        <v>0</v>
      </c>
      <c r="P79" s="47">
        <f t="shared" si="18"/>
        <v>-100</v>
      </c>
      <c r="Q79" s="48">
        <f t="shared" si="19"/>
        <v>-4</v>
      </c>
      <c r="R79" s="49" t="str">
        <f t="shared" si="20"/>
        <v>_</v>
      </c>
      <c r="S79" s="54"/>
      <c r="T79" s="50"/>
      <c r="U79" s="50"/>
      <c r="V79" s="50"/>
      <c r="W79" s="50"/>
      <c r="X79" s="50"/>
      <c r="Y79" s="52"/>
      <c r="Z79" s="33"/>
      <c r="AA79" s="50"/>
      <c r="AB79" s="50"/>
      <c r="AC79" s="50"/>
      <c r="AD79" s="50"/>
      <c r="AE79" s="50"/>
      <c r="AF79" s="50"/>
      <c r="AG79" s="50"/>
      <c r="AI79" s="50"/>
      <c r="AJ79" s="50"/>
      <c r="AK79" s="50"/>
      <c r="AL79" s="53">
        <f t="shared" si="13"/>
        <v>0</v>
      </c>
    </row>
    <row r="80" spans="1:38" s="40" customFormat="1" ht="50.1" hidden="1" customHeight="1" x14ac:dyDescent="0.2">
      <c r="A80" s="44" t="s">
        <v>120</v>
      </c>
      <c r="B80" s="30">
        <f>'[1]تقرير حركة يومية'!F80</f>
        <v>87</v>
      </c>
      <c r="C80" s="30">
        <f t="shared" si="11"/>
        <v>45</v>
      </c>
      <c r="D80" s="30">
        <v>30</v>
      </c>
      <c r="E80" s="45">
        <f>B80+C80-D80-G80</f>
        <v>102</v>
      </c>
      <c r="F80" s="30">
        <f>'[1]تقرير حركة يومية'!I80</f>
        <v>0</v>
      </c>
      <c r="G80" s="46">
        <f t="shared" si="15"/>
        <v>0</v>
      </c>
      <c r="H80" s="30"/>
      <c r="I80" s="30"/>
      <c r="J80" s="30"/>
      <c r="K80" s="30"/>
      <c r="L80" s="30">
        <f t="shared" si="16"/>
        <v>0</v>
      </c>
      <c r="M80" s="30">
        <f>'[1]تقرير حركة يومية'!N80</f>
        <v>25</v>
      </c>
      <c r="N80" s="30">
        <f t="shared" si="17"/>
        <v>0</v>
      </c>
      <c r="O80" s="30">
        <f t="shared" si="12"/>
        <v>0</v>
      </c>
      <c r="P80" s="47">
        <f t="shared" si="18"/>
        <v>0</v>
      </c>
      <c r="Q80" s="48" t="str">
        <f t="shared" si="19"/>
        <v>_</v>
      </c>
      <c r="R80" s="49" t="str">
        <f t="shared" si="20"/>
        <v>_</v>
      </c>
      <c r="S80" s="54"/>
      <c r="T80" s="50"/>
      <c r="U80" s="50"/>
      <c r="V80" s="50"/>
      <c r="W80" s="50"/>
      <c r="X80" s="50"/>
      <c r="Y80" s="52"/>
      <c r="Z80" s="33"/>
      <c r="AA80" s="50"/>
      <c r="AB80" s="50">
        <v>45</v>
      </c>
      <c r="AC80" s="50"/>
      <c r="AD80" s="50"/>
      <c r="AE80" s="50"/>
      <c r="AF80" s="50"/>
      <c r="AG80" s="50"/>
      <c r="AI80" s="50"/>
      <c r="AJ80" s="50"/>
      <c r="AK80" s="50"/>
      <c r="AL80" s="53">
        <f t="shared" si="13"/>
        <v>0</v>
      </c>
    </row>
    <row r="81" spans="1:38" s="40" customFormat="1" ht="50.1" hidden="1" customHeight="1" x14ac:dyDescent="0.2">
      <c r="A81" s="44" t="s">
        <v>121</v>
      </c>
      <c r="B81" s="30">
        <f>'[1]تقرير حركة يومية'!F81</f>
        <v>0</v>
      </c>
      <c r="C81" s="30">
        <f t="shared" si="11"/>
        <v>0</v>
      </c>
      <c r="D81" s="30"/>
      <c r="E81" s="45">
        <f t="shared" si="14"/>
        <v>0</v>
      </c>
      <c r="F81" s="30">
        <f>'[1]تقرير حركة يومية'!I81</f>
        <v>0</v>
      </c>
      <c r="G81" s="46">
        <f t="shared" si="15"/>
        <v>0</v>
      </c>
      <c r="H81" s="30"/>
      <c r="I81" s="30"/>
      <c r="J81" s="30"/>
      <c r="K81" s="30"/>
      <c r="L81" s="30">
        <f t="shared" si="16"/>
        <v>0</v>
      </c>
      <c r="M81" s="30">
        <f>'[1]تقرير حركة يومية'!N81</f>
        <v>1</v>
      </c>
      <c r="N81" s="30">
        <f t="shared" si="17"/>
        <v>0</v>
      </c>
      <c r="O81" s="30">
        <f t="shared" si="12"/>
        <v>0</v>
      </c>
      <c r="P81" s="47">
        <f t="shared" si="18"/>
        <v>0</v>
      </c>
      <c r="Q81" s="48" t="str">
        <f t="shared" si="19"/>
        <v>_</v>
      </c>
      <c r="R81" s="49" t="str">
        <f t="shared" si="20"/>
        <v>_</v>
      </c>
      <c r="S81" s="54"/>
      <c r="T81" s="50"/>
      <c r="U81" s="50"/>
      <c r="V81" s="50"/>
      <c r="W81" s="50"/>
      <c r="X81" s="50"/>
      <c r="Y81" s="52"/>
      <c r="Z81" s="33"/>
      <c r="AA81" s="50"/>
      <c r="AB81" s="50"/>
      <c r="AC81" s="50"/>
      <c r="AD81" s="50"/>
      <c r="AE81" s="50"/>
      <c r="AF81" s="50"/>
      <c r="AG81" s="50"/>
      <c r="AI81" s="41"/>
      <c r="AJ81" s="41"/>
      <c r="AK81" s="41"/>
      <c r="AL81" s="53">
        <f t="shared" si="13"/>
        <v>0</v>
      </c>
    </row>
    <row r="82" spans="1:38" s="40" customFormat="1" ht="50.1" hidden="1" customHeight="1" x14ac:dyDescent="0.2">
      <c r="A82" s="44" t="s">
        <v>122</v>
      </c>
      <c r="B82" s="30">
        <f>'[1]تقرير حركة يومية'!F82</f>
        <v>0</v>
      </c>
      <c r="C82" s="30">
        <f t="shared" si="11"/>
        <v>0</v>
      </c>
      <c r="D82" s="30"/>
      <c r="E82" s="45">
        <f t="shared" si="14"/>
        <v>0</v>
      </c>
      <c r="F82" s="30">
        <f>'[1]تقرير حركة يومية'!I82</f>
        <v>0</v>
      </c>
      <c r="G82" s="46">
        <f t="shared" si="15"/>
        <v>0</v>
      </c>
      <c r="H82" s="30"/>
      <c r="I82" s="30"/>
      <c r="J82" s="30"/>
      <c r="K82" s="30"/>
      <c r="L82" s="30">
        <f t="shared" si="16"/>
        <v>0</v>
      </c>
      <c r="M82" s="30">
        <f>'[1]تقرير حركة يومية'!N82</f>
        <v>1</v>
      </c>
      <c r="N82" s="30">
        <f t="shared" si="17"/>
        <v>0</v>
      </c>
      <c r="O82" s="30">
        <f t="shared" si="12"/>
        <v>0</v>
      </c>
      <c r="P82" s="47">
        <f t="shared" si="18"/>
        <v>0</v>
      </c>
      <c r="Q82" s="48" t="str">
        <f t="shared" si="19"/>
        <v>_</v>
      </c>
      <c r="R82" s="49" t="str">
        <f t="shared" si="20"/>
        <v>_</v>
      </c>
      <c r="S82" s="54"/>
      <c r="T82" s="50"/>
      <c r="U82" s="50"/>
      <c r="V82" s="50"/>
      <c r="W82" s="50"/>
      <c r="X82" s="50"/>
      <c r="Y82" s="52"/>
      <c r="Z82" s="33"/>
      <c r="AA82" s="50"/>
      <c r="AB82" s="50"/>
      <c r="AC82" s="50"/>
      <c r="AD82" s="50"/>
      <c r="AE82" s="50"/>
      <c r="AF82" s="50"/>
      <c r="AG82" s="50"/>
      <c r="AI82" s="50"/>
      <c r="AJ82" s="50"/>
      <c r="AK82" s="50"/>
      <c r="AL82" s="53">
        <f t="shared" si="13"/>
        <v>0</v>
      </c>
    </row>
    <row r="83" spans="1:38" s="40" customFormat="1" ht="50.1" hidden="1" customHeight="1" x14ac:dyDescent="0.2">
      <c r="A83" s="44" t="s">
        <v>123</v>
      </c>
      <c r="B83" s="30">
        <f>'[1]تقرير حركة يومية'!F83</f>
        <v>0</v>
      </c>
      <c r="C83" s="30">
        <f t="shared" si="11"/>
        <v>0</v>
      </c>
      <c r="D83" s="30"/>
      <c r="E83" s="45">
        <f t="shared" si="14"/>
        <v>0</v>
      </c>
      <c r="F83" s="30">
        <f>'[1]تقرير حركة يومية'!I83</f>
        <v>11</v>
      </c>
      <c r="G83" s="46">
        <f t="shared" si="15"/>
        <v>0</v>
      </c>
      <c r="H83" s="30"/>
      <c r="I83" s="30"/>
      <c r="J83" s="30"/>
      <c r="K83" s="30"/>
      <c r="L83" s="30">
        <f t="shared" si="16"/>
        <v>11</v>
      </c>
      <c r="M83" s="30">
        <f>'[1]تقرير حركة يومية'!N83</f>
        <v>60</v>
      </c>
      <c r="N83" s="30">
        <f t="shared" si="17"/>
        <v>660</v>
      </c>
      <c r="O83" s="30">
        <f t="shared" si="12"/>
        <v>0</v>
      </c>
      <c r="P83" s="47">
        <f t="shared" si="18"/>
        <v>-660</v>
      </c>
      <c r="Q83" s="48">
        <f t="shared" si="19"/>
        <v>-11</v>
      </c>
      <c r="R83" s="49" t="str">
        <f t="shared" si="20"/>
        <v>_</v>
      </c>
      <c r="S83" s="54"/>
      <c r="T83" s="50"/>
      <c r="U83" s="50"/>
      <c r="V83" s="50"/>
      <c r="W83" s="50"/>
      <c r="X83" s="50"/>
      <c r="Y83" s="52"/>
      <c r="Z83" s="33"/>
      <c r="AA83" s="50"/>
      <c r="AB83" s="50"/>
      <c r="AC83" s="50"/>
      <c r="AD83" s="50"/>
      <c r="AE83" s="50"/>
      <c r="AF83" s="50"/>
      <c r="AG83" s="50"/>
      <c r="AI83" s="50"/>
      <c r="AJ83" s="50"/>
      <c r="AK83" s="50"/>
      <c r="AL83" s="53">
        <f t="shared" si="13"/>
        <v>0</v>
      </c>
    </row>
    <row r="84" spans="1:38" s="40" customFormat="1" ht="50.1" hidden="1" customHeight="1" x14ac:dyDescent="0.2">
      <c r="A84" s="44" t="s">
        <v>124</v>
      </c>
      <c r="B84" s="30">
        <f>'[1]تقرير حركة يومية'!F84</f>
        <v>0</v>
      </c>
      <c r="C84" s="30">
        <f t="shared" si="11"/>
        <v>0</v>
      </c>
      <c r="D84" s="30"/>
      <c r="E84" s="45">
        <f t="shared" si="14"/>
        <v>0</v>
      </c>
      <c r="F84" s="30">
        <f>'[1]تقرير حركة يومية'!I84</f>
        <v>1.165</v>
      </c>
      <c r="G84" s="46">
        <f t="shared" si="15"/>
        <v>0</v>
      </c>
      <c r="H84" s="30"/>
      <c r="I84" s="30"/>
      <c r="J84" s="30"/>
      <c r="K84" s="30"/>
      <c r="L84" s="30">
        <f t="shared" si="16"/>
        <v>1.165</v>
      </c>
      <c r="M84" s="30">
        <f>'[1]تقرير حركة يومية'!N84</f>
        <v>190</v>
      </c>
      <c r="N84" s="30">
        <f t="shared" si="17"/>
        <v>221.35</v>
      </c>
      <c r="O84" s="30">
        <f t="shared" si="12"/>
        <v>0</v>
      </c>
      <c r="P84" s="47">
        <f t="shared" si="18"/>
        <v>-221.35</v>
      </c>
      <c r="Q84" s="48">
        <f t="shared" si="19"/>
        <v>-1.165</v>
      </c>
      <c r="R84" s="49" t="str">
        <f t="shared" si="20"/>
        <v>_</v>
      </c>
      <c r="S84" s="54"/>
      <c r="T84" s="50"/>
      <c r="U84" s="50"/>
      <c r="V84" s="50"/>
      <c r="W84" s="50"/>
      <c r="X84" s="50"/>
      <c r="Y84" s="52"/>
      <c r="Z84" s="33"/>
      <c r="AA84" s="50"/>
      <c r="AB84" s="50"/>
      <c r="AC84" s="50"/>
      <c r="AD84" s="50"/>
      <c r="AE84" s="50"/>
      <c r="AF84" s="50"/>
      <c r="AG84" s="50"/>
      <c r="AI84" s="41"/>
      <c r="AJ84" s="41"/>
      <c r="AK84" s="41"/>
      <c r="AL84" s="53">
        <f t="shared" si="13"/>
        <v>0</v>
      </c>
    </row>
    <row r="85" spans="1:38" s="40" customFormat="1" ht="50.1" hidden="1" customHeight="1" x14ac:dyDescent="0.2">
      <c r="A85" s="44" t="s">
        <v>125</v>
      </c>
      <c r="B85" s="30">
        <f>'[1]تقرير حركة يومية'!F85</f>
        <v>0</v>
      </c>
      <c r="C85" s="30">
        <f t="shared" si="11"/>
        <v>0</v>
      </c>
      <c r="D85" s="30"/>
      <c r="E85" s="45">
        <f t="shared" si="14"/>
        <v>0</v>
      </c>
      <c r="F85" s="30">
        <f>'[1]تقرير حركة يومية'!I85</f>
        <v>0</v>
      </c>
      <c r="G85" s="46">
        <f t="shared" si="15"/>
        <v>0</v>
      </c>
      <c r="H85" s="30"/>
      <c r="I85" s="30"/>
      <c r="J85" s="30"/>
      <c r="K85" s="30"/>
      <c r="L85" s="30">
        <f t="shared" si="16"/>
        <v>0</v>
      </c>
      <c r="M85" s="30">
        <f>'[1]تقرير حركة يومية'!N85</f>
        <v>137.5</v>
      </c>
      <c r="N85" s="30">
        <f t="shared" si="17"/>
        <v>0</v>
      </c>
      <c r="O85" s="30">
        <f t="shared" si="12"/>
        <v>0</v>
      </c>
      <c r="P85" s="47">
        <f t="shared" si="18"/>
        <v>0</v>
      </c>
      <c r="Q85" s="48" t="str">
        <f t="shared" si="19"/>
        <v>_</v>
      </c>
      <c r="R85" s="49" t="str">
        <f t="shared" si="20"/>
        <v>_</v>
      </c>
      <c r="S85" s="54"/>
      <c r="T85" s="50"/>
      <c r="U85" s="50"/>
      <c r="V85" s="50"/>
      <c r="W85" s="50"/>
      <c r="X85" s="50"/>
      <c r="Y85" s="52"/>
      <c r="Z85" s="33"/>
      <c r="AA85" s="50"/>
      <c r="AB85" s="50"/>
      <c r="AC85" s="50"/>
      <c r="AD85" s="50"/>
      <c r="AE85" s="50"/>
      <c r="AF85" s="50"/>
      <c r="AG85" s="50"/>
      <c r="AI85" s="50"/>
      <c r="AJ85" s="50"/>
      <c r="AK85" s="50"/>
      <c r="AL85" s="53">
        <f t="shared" si="13"/>
        <v>0</v>
      </c>
    </row>
    <row r="86" spans="1:38" s="40" customFormat="1" ht="50.1" hidden="1" customHeight="1" x14ac:dyDescent="0.2">
      <c r="A86" s="44" t="s">
        <v>126</v>
      </c>
      <c r="B86" s="30">
        <f>'[1]تقرير حركة يومية'!F86</f>
        <v>0</v>
      </c>
      <c r="C86" s="30">
        <f t="shared" si="11"/>
        <v>6.66</v>
      </c>
      <c r="D86" s="30"/>
      <c r="E86" s="45">
        <f t="shared" si="14"/>
        <v>6.66</v>
      </c>
      <c r="F86" s="30">
        <f>'[1]تقرير حركة يومية'!I86</f>
        <v>5.88</v>
      </c>
      <c r="G86" s="46">
        <f t="shared" si="15"/>
        <v>0</v>
      </c>
      <c r="H86" s="30"/>
      <c r="I86" s="30"/>
      <c r="J86" s="30"/>
      <c r="K86" s="30"/>
      <c r="L86" s="30">
        <f t="shared" si="16"/>
        <v>5.88</v>
      </c>
      <c r="M86" s="30">
        <f>'[1]تقرير حركة يومية'!N86</f>
        <v>290</v>
      </c>
      <c r="N86" s="30">
        <f t="shared" si="17"/>
        <v>1705.2</v>
      </c>
      <c r="O86" s="30">
        <f t="shared" si="12"/>
        <v>0</v>
      </c>
      <c r="P86" s="47">
        <f t="shared" si="18"/>
        <v>-1705.2</v>
      </c>
      <c r="Q86" s="48">
        <f t="shared" si="19"/>
        <v>-5.88</v>
      </c>
      <c r="R86" s="49" t="str">
        <f t="shared" si="20"/>
        <v>_</v>
      </c>
      <c r="S86" s="54"/>
      <c r="T86" s="50"/>
      <c r="U86" s="50"/>
      <c r="V86" s="50"/>
      <c r="W86" s="50"/>
      <c r="X86" s="50"/>
      <c r="Y86" s="52"/>
      <c r="Z86" s="33"/>
      <c r="AA86" s="50"/>
      <c r="AB86" s="50"/>
      <c r="AC86" s="50">
        <v>6.66</v>
      </c>
      <c r="AD86" s="50"/>
      <c r="AE86" s="50"/>
      <c r="AF86" s="50"/>
      <c r="AG86" s="50"/>
      <c r="AI86" s="50"/>
      <c r="AJ86" s="50"/>
      <c r="AK86" s="50"/>
      <c r="AL86" s="53">
        <f t="shared" si="13"/>
        <v>0</v>
      </c>
    </row>
    <row r="87" spans="1:38" s="40" customFormat="1" ht="50.1" hidden="1" customHeight="1" x14ac:dyDescent="0.2">
      <c r="A87" s="72" t="s">
        <v>127</v>
      </c>
      <c r="B87" s="30">
        <f>'[1]تقرير حركة يومية'!F87</f>
        <v>0</v>
      </c>
      <c r="C87" s="30">
        <f t="shared" si="11"/>
        <v>0</v>
      </c>
      <c r="D87" s="30"/>
      <c r="E87" s="45">
        <f t="shared" si="14"/>
        <v>0</v>
      </c>
      <c r="F87" s="30">
        <f>'[1]تقرير حركة يومية'!I87</f>
        <v>0</v>
      </c>
      <c r="G87" s="46">
        <f t="shared" si="15"/>
        <v>0</v>
      </c>
      <c r="H87" s="30"/>
      <c r="I87" s="30"/>
      <c r="J87" s="30"/>
      <c r="K87" s="30"/>
      <c r="L87" s="30">
        <f t="shared" si="16"/>
        <v>0</v>
      </c>
      <c r="M87" s="30">
        <f>'[1]تقرير حركة يومية'!N87</f>
        <v>150</v>
      </c>
      <c r="N87" s="30">
        <f t="shared" si="17"/>
        <v>0</v>
      </c>
      <c r="O87" s="30">
        <f t="shared" si="12"/>
        <v>0</v>
      </c>
      <c r="P87" s="47">
        <f t="shared" si="18"/>
        <v>0</v>
      </c>
      <c r="Q87" s="48" t="str">
        <f t="shared" si="19"/>
        <v>_</v>
      </c>
      <c r="R87" s="49" t="str">
        <f t="shared" si="20"/>
        <v>_</v>
      </c>
      <c r="S87" s="54"/>
      <c r="T87" s="50"/>
      <c r="U87" s="50"/>
      <c r="V87" s="50"/>
      <c r="W87" s="50"/>
      <c r="X87" s="50"/>
      <c r="Y87" s="52"/>
      <c r="Z87" s="33"/>
      <c r="AA87" s="50"/>
      <c r="AB87" s="50"/>
      <c r="AC87" s="50"/>
      <c r="AD87" s="50"/>
      <c r="AE87" s="50"/>
      <c r="AF87" s="50"/>
      <c r="AG87" s="50"/>
      <c r="AI87" s="41"/>
      <c r="AJ87" s="41"/>
      <c r="AK87" s="41"/>
      <c r="AL87" s="53">
        <f t="shared" si="13"/>
        <v>0</v>
      </c>
    </row>
    <row r="88" spans="1:38" s="40" customFormat="1" ht="50.1" hidden="1" customHeight="1" x14ac:dyDescent="0.2">
      <c r="A88" s="73" t="s">
        <v>128</v>
      </c>
      <c r="B88" s="30">
        <f>'[1]تقرير حركة يومية'!F88</f>
        <v>0</v>
      </c>
      <c r="C88" s="30">
        <f t="shared" si="11"/>
        <v>0</v>
      </c>
      <c r="D88" s="30"/>
      <c r="E88" s="45">
        <f t="shared" si="14"/>
        <v>0</v>
      </c>
      <c r="F88" s="30">
        <f>'[1]تقرير حركة يومية'!I88</f>
        <v>0</v>
      </c>
      <c r="G88" s="46">
        <f t="shared" si="15"/>
        <v>0</v>
      </c>
      <c r="H88" s="30"/>
      <c r="I88" s="30"/>
      <c r="J88" s="30"/>
      <c r="K88" s="30"/>
      <c r="L88" s="30">
        <f t="shared" si="16"/>
        <v>0</v>
      </c>
      <c r="M88" s="30">
        <f>'[1]تقرير حركة يومية'!N88</f>
        <v>135</v>
      </c>
      <c r="N88" s="30">
        <f t="shared" si="17"/>
        <v>0</v>
      </c>
      <c r="O88" s="30">
        <f t="shared" si="12"/>
        <v>0</v>
      </c>
      <c r="P88" s="47">
        <f t="shared" si="18"/>
        <v>0</v>
      </c>
      <c r="Q88" s="48" t="str">
        <f t="shared" si="19"/>
        <v>_</v>
      </c>
      <c r="R88" s="49" t="str">
        <f t="shared" si="20"/>
        <v>_</v>
      </c>
      <c r="S88" s="54"/>
      <c r="T88" s="50"/>
      <c r="U88" s="50"/>
      <c r="V88" s="50"/>
      <c r="W88" s="50"/>
      <c r="X88" s="50"/>
      <c r="Y88" s="52"/>
      <c r="Z88" s="33"/>
      <c r="AA88" s="50"/>
      <c r="AB88" s="50"/>
      <c r="AC88" s="50"/>
      <c r="AD88" s="50"/>
      <c r="AE88" s="50"/>
      <c r="AF88" s="50"/>
      <c r="AG88" s="50"/>
      <c r="AI88" s="50"/>
      <c r="AJ88" s="50"/>
      <c r="AK88" s="50"/>
      <c r="AL88" s="53">
        <f t="shared" si="13"/>
        <v>0</v>
      </c>
    </row>
    <row r="89" spans="1:38" s="40" customFormat="1" ht="50.1" hidden="1" customHeight="1" x14ac:dyDescent="0.2">
      <c r="A89" s="73" t="s">
        <v>129</v>
      </c>
      <c r="B89" s="30">
        <f>'[1]تقرير حركة يومية'!F89</f>
        <v>0</v>
      </c>
      <c r="C89" s="30">
        <f t="shared" si="11"/>
        <v>0</v>
      </c>
      <c r="D89" s="30"/>
      <c r="E89" s="45">
        <f t="shared" si="14"/>
        <v>0</v>
      </c>
      <c r="F89" s="30">
        <f>'[1]تقرير حركة يومية'!I89</f>
        <v>0.67</v>
      </c>
      <c r="G89" s="46">
        <f t="shared" si="15"/>
        <v>0</v>
      </c>
      <c r="H89" s="30"/>
      <c r="I89" s="30"/>
      <c r="J89" s="30"/>
      <c r="K89" s="30"/>
      <c r="L89" s="30">
        <f t="shared" si="16"/>
        <v>0.67</v>
      </c>
      <c r="M89" s="30">
        <f>'[1]تقرير حركة يومية'!N89</f>
        <v>185</v>
      </c>
      <c r="N89" s="30">
        <f t="shared" si="17"/>
        <v>123.95</v>
      </c>
      <c r="O89" s="30">
        <f t="shared" si="12"/>
        <v>0</v>
      </c>
      <c r="P89" s="47">
        <f t="shared" si="18"/>
        <v>-123.95</v>
      </c>
      <c r="Q89" s="48">
        <f t="shared" si="19"/>
        <v>-0.67</v>
      </c>
      <c r="R89" s="49" t="str">
        <f t="shared" si="20"/>
        <v>_</v>
      </c>
      <c r="S89" s="54"/>
      <c r="T89" s="50"/>
      <c r="U89" s="50"/>
      <c r="V89" s="50"/>
      <c r="W89" s="50"/>
      <c r="X89" s="50"/>
      <c r="Y89" s="52"/>
      <c r="Z89" s="33"/>
      <c r="AA89" s="50"/>
      <c r="AB89" s="50"/>
      <c r="AC89" s="50"/>
      <c r="AD89" s="50"/>
      <c r="AE89" s="50"/>
      <c r="AF89" s="50"/>
      <c r="AG89" s="50"/>
      <c r="AI89" s="50"/>
      <c r="AJ89" s="50"/>
      <c r="AK89" s="50"/>
      <c r="AL89" s="53">
        <f t="shared" si="13"/>
        <v>0</v>
      </c>
    </row>
    <row r="90" spans="1:38" s="40" customFormat="1" ht="50.1" hidden="1" customHeight="1" x14ac:dyDescent="0.2">
      <c r="A90" s="74" t="s">
        <v>130</v>
      </c>
      <c r="B90" s="30">
        <f>'[1]تقرير حركة يومية'!F90</f>
        <v>0</v>
      </c>
      <c r="C90" s="30">
        <f t="shared" si="11"/>
        <v>0</v>
      </c>
      <c r="D90" s="30"/>
      <c r="E90" s="45">
        <f t="shared" si="14"/>
        <v>0</v>
      </c>
      <c r="F90" s="30">
        <f>'[1]تقرير حركة يومية'!I90</f>
        <v>1.85</v>
      </c>
      <c r="G90" s="46">
        <f t="shared" si="15"/>
        <v>0</v>
      </c>
      <c r="H90" s="30"/>
      <c r="I90" s="30"/>
      <c r="J90" s="30"/>
      <c r="K90" s="30"/>
      <c r="L90" s="30">
        <f t="shared" si="16"/>
        <v>1.85</v>
      </c>
      <c r="M90" s="30">
        <f>'[1]تقرير حركة يومية'!N90</f>
        <v>175</v>
      </c>
      <c r="N90" s="30">
        <f t="shared" si="17"/>
        <v>323.75</v>
      </c>
      <c r="O90" s="30">
        <f t="shared" si="12"/>
        <v>0</v>
      </c>
      <c r="P90" s="47">
        <f t="shared" si="18"/>
        <v>-323.75</v>
      </c>
      <c r="Q90" s="48">
        <f t="shared" si="19"/>
        <v>-1.85</v>
      </c>
      <c r="R90" s="49" t="str">
        <f t="shared" si="20"/>
        <v>_</v>
      </c>
      <c r="S90" s="54"/>
      <c r="T90" s="50"/>
      <c r="U90" s="50"/>
      <c r="V90" s="50"/>
      <c r="W90" s="50"/>
      <c r="X90" s="50"/>
      <c r="Y90" s="52"/>
      <c r="Z90" s="75"/>
      <c r="AA90" s="50"/>
      <c r="AB90" s="50"/>
      <c r="AC90" s="50"/>
      <c r="AD90" s="50"/>
      <c r="AE90" s="50"/>
      <c r="AF90" s="50"/>
      <c r="AG90" s="50"/>
      <c r="AI90" s="41"/>
      <c r="AJ90" s="41"/>
      <c r="AK90" s="41"/>
      <c r="AL90" s="53">
        <f t="shared" si="13"/>
        <v>0</v>
      </c>
    </row>
    <row r="91" spans="1:38" s="40" customFormat="1" ht="50.1" hidden="1" customHeight="1" x14ac:dyDescent="0.2">
      <c r="A91" s="74" t="s">
        <v>131</v>
      </c>
      <c r="B91" s="30">
        <f>'[1]تقرير حركة يومية'!F91</f>
        <v>0</v>
      </c>
      <c r="C91" s="30">
        <f t="shared" si="11"/>
        <v>0</v>
      </c>
      <c r="D91" s="30"/>
      <c r="E91" s="45">
        <f t="shared" si="14"/>
        <v>0</v>
      </c>
      <c r="F91" s="30">
        <f>'[1]تقرير حركة يومية'!I91</f>
        <v>0</v>
      </c>
      <c r="G91" s="46">
        <f t="shared" si="15"/>
        <v>0</v>
      </c>
      <c r="H91" s="30"/>
      <c r="I91" s="30"/>
      <c r="J91" s="30"/>
      <c r="K91" s="30"/>
      <c r="L91" s="30">
        <f t="shared" si="16"/>
        <v>0</v>
      </c>
      <c r="M91" s="30">
        <f>'[1]تقرير حركة يومية'!N91</f>
        <v>130</v>
      </c>
      <c r="N91" s="30">
        <f t="shared" si="17"/>
        <v>0</v>
      </c>
      <c r="O91" s="30">
        <f t="shared" si="12"/>
        <v>0</v>
      </c>
      <c r="P91" s="47">
        <f t="shared" si="18"/>
        <v>0</v>
      </c>
      <c r="Q91" s="48" t="str">
        <f t="shared" si="19"/>
        <v>_</v>
      </c>
      <c r="R91" s="49" t="str">
        <f t="shared" si="20"/>
        <v>_</v>
      </c>
      <c r="S91" s="54"/>
      <c r="T91" s="50"/>
      <c r="U91" s="50"/>
      <c r="V91" s="50"/>
      <c r="W91" s="50"/>
      <c r="X91" s="50"/>
      <c r="Y91" s="52"/>
      <c r="Z91" s="33"/>
      <c r="AA91" s="50"/>
      <c r="AB91" s="50"/>
      <c r="AC91" s="50"/>
      <c r="AD91" s="50"/>
      <c r="AE91" s="50"/>
      <c r="AF91" s="50"/>
      <c r="AG91" s="50"/>
      <c r="AI91" s="50"/>
      <c r="AJ91" s="50"/>
      <c r="AK91" s="50"/>
      <c r="AL91" s="53">
        <f t="shared" si="13"/>
        <v>0</v>
      </c>
    </row>
    <row r="92" spans="1:38" s="40" customFormat="1" ht="50.1" customHeight="1" x14ac:dyDescent="0.2">
      <c r="A92" s="74" t="s">
        <v>132</v>
      </c>
      <c r="B92" s="30">
        <f>'[1]تقرير حركة يومية'!F92</f>
        <v>0</v>
      </c>
      <c r="C92" s="30">
        <f t="shared" si="11"/>
        <v>10.830000000000002</v>
      </c>
      <c r="D92" s="30">
        <v>0.31</v>
      </c>
      <c r="E92" s="45">
        <f t="shared" si="14"/>
        <v>0</v>
      </c>
      <c r="F92" s="30">
        <f>'[1]تقرير حركة يومية'!I92</f>
        <v>0</v>
      </c>
      <c r="G92" s="46">
        <f t="shared" si="15"/>
        <v>10.52</v>
      </c>
      <c r="H92" s="30"/>
      <c r="I92" s="30"/>
      <c r="J92" s="30"/>
      <c r="K92" s="30"/>
      <c r="L92" s="30">
        <f t="shared" si="16"/>
        <v>10.52</v>
      </c>
      <c r="M92" s="30">
        <f>'[1]تقرير حركة يومية'!N92</f>
        <v>150</v>
      </c>
      <c r="N92" s="30">
        <f t="shared" si="17"/>
        <v>1578</v>
      </c>
      <c r="O92" s="30">
        <f t="shared" si="12"/>
        <v>0</v>
      </c>
      <c r="P92" s="47">
        <f t="shared" si="18"/>
        <v>-1578</v>
      </c>
      <c r="Q92" s="48">
        <f t="shared" si="19"/>
        <v>-10.52</v>
      </c>
      <c r="R92" s="49" t="str">
        <f t="shared" si="20"/>
        <v>_</v>
      </c>
      <c r="S92" s="54"/>
      <c r="T92" s="50">
        <v>10.52</v>
      </c>
      <c r="U92" s="50"/>
      <c r="V92" s="50"/>
      <c r="W92" s="50"/>
      <c r="X92" s="50"/>
      <c r="Y92" s="52"/>
      <c r="Z92" s="33"/>
      <c r="AA92" s="50"/>
      <c r="AB92" s="50">
        <f>2.13+2.2+2.15+2.15+2.2</f>
        <v>10.830000000000002</v>
      </c>
      <c r="AC92" s="50"/>
      <c r="AD92" s="50"/>
      <c r="AE92" s="50"/>
      <c r="AF92" s="50"/>
      <c r="AG92" s="50"/>
      <c r="AI92" s="50"/>
      <c r="AJ92" s="50"/>
      <c r="AK92" s="50"/>
      <c r="AL92" s="53">
        <f t="shared" si="13"/>
        <v>0</v>
      </c>
    </row>
    <row r="93" spans="1:38" s="40" customFormat="1" ht="50.1" hidden="1" customHeight="1" x14ac:dyDescent="0.2">
      <c r="A93" s="74" t="s">
        <v>133</v>
      </c>
      <c r="B93" s="30">
        <f>'[1]تقرير حركة يومية'!F93</f>
        <v>0</v>
      </c>
      <c r="C93" s="30">
        <f t="shared" si="11"/>
        <v>0</v>
      </c>
      <c r="D93" s="30"/>
      <c r="E93" s="45">
        <f t="shared" si="14"/>
        <v>0</v>
      </c>
      <c r="F93" s="30">
        <f>'[1]تقرير حركة يومية'!I93</f>
        <v>0</v>
      </c>
      <c r="G93" s="46">
        <f t="shared" si="15"/>
        <v>0</v>
      </c>
      <c r="H93" s="30"/>
      <c r="I93" s="30"/>
      <c r="J93" s="30"/>
      <c r="K93" s="30"/>
      <c r="L93" s="30">
        <f t="shared" si="16"/>
        <v>0</v>
      </c>
      <c r="M93" s="30">
        <f>'[1]تقرير حركة يومية'!N93</f>
        <v>180</v>
      </c>
      <c r="N93" s="30">
        <f>L93*M93</f>
        <v>0</v>
      </c>
      <c r="O93" s="30">
        <f t="shared" si="12"/>
        <v>0</v>
      </c>
      <c r="P93" s="47">
        <f>O93-N93</f>
        <v>0</v>
      </c>
      <c r="Q93" s="48" t="str">
        <f>IF(P93&lt;0,P93/M93,"_")</f>
        <v>_</v>
      </c>
      <c r="R93" s="49" t="str">
        <f>IF(P93&gt;0,P93/M93,"_")</f>
        <v>_</v>
      </c>
      <c r="S93" s="54"/>
      <c r="T93" s="50"/>
      <c r="U93" s="50"/>
      <c r="V93" s="50"/>
      <c r="W93" s="50"/>
      <c r="X93" s="50"/>
      <c r="Y93" s="52"/>
      <c r="Z93" s="33"/>
      <c r="AA93" s="50"/>
      <c r="AB93" s="50"/>
      <c r="AC93" s="50"/>
      <c r="AD93" s="50"/>
      <c r="AE93" s="50"/>
      <c r="AF93" s="50"/>
      <c r="AG93" s="50"/>
      <c r="AI93" s="41"/>
      <c r="AJ93" s="41"/>
      <c r="AK93" s="41"/>
      <c r="AL93" s="53">
        <f t="shared" si="13"/>
        <v>0</v>
      </c>
    </row>
    <row r="94" spans="1:38" s="40" customFormat="1" ht="50.1" hidden="1" customHeight="1" x14ac:dyDescent="0.2">
      <c r="A94" s="73" t="s">
        <v>134</v>
      </c>
      <c r="B94" s="30">
        <f>'[1]تقرير حركة يومية'!F94</f>
        <v>0</v>
      </c>
      <c r="C94" s="30">
        <f t="shared" si="11"/>
        <v>0</v>
      </c>
      <c r="D94" s="30"/>
      <c r="E94" s="45">
        <f t="shared" si="14"/>
        <v>0</v>
      </c>
      <c r="F94" s="30">
        <f>'[1]تقرير حركة يومية'!I94</f>
        <v>0.68</v>
      </c>
      <c r="G94" s="46">
        <f t="shared" si="15"/>
        <v>0</v>
      </c>
      <c r="H94" s="30"/>
      <c r="I94" s="30"/>
      <c r="J94" s="30"/>
      <c r="K94" s="30"/>
      <c r="L94" s="30">
        <f t="shared" si="16"/>
        <v>0.68</v>
      </c>
      <c r="M94" s="30">
        <f>'[1]تقرير حركة يومية'!N94</f>
        <v>150</v>
      </c>
      <c r="N94" s="30">
        <f>L94*M94</f>
        <v>102.00000000000001</v>
      </c>
      <c r="O94" s="30">
        <f t="shared" si="12"/>
        <v>0</v>
      </c>
      <c r="P94" s="47">
        <f>O94-N94</f>
        <v>-102.00000000000001</v>
      </c>
      <c r="Q94" s="48">
        <f>IF(P94&lt;0,P94/M94,"_")</f>
        <v>-0.68</v>
      </c>
      <c r="R94" s="49" t="str">
        <f>IF(P94&gt;0,P94/M94,"_")</f>
        <v>_</v>
      </c>
      <c r="S94" s="54"/>
      <c r="T94" s="50"/>
      <c r="U94" s="50"/>
      <c r="V94" s="50"/>
      <c r="W94" s="50"/>
      <c r="X94" s="50"/>
      <c r="Y94" s="52"/>
      <c r="Z94" s="33"/>
      <c r="AA94" s="50"/>
      <c r="AB94" s="50"/>
      <c r="AC94" s="50"/>
      <c r="AD94" s="50"/>
      <c r="AE94" s="50"/>
      <c r="AF94" s="50"/>
      <c r="AG94" s="50"/>
      <c r="AI94" s="50"/>
      <c r="AJ94" s="50"/>
      <c r="AK94" s="50"/>
      <c r="AL94" s="53">
        <f t="shared" si="13"/>
        <v>0</v>
      </c>
    </row>
    <row r="95" spans="1:38" s="40" customFormat="1" ht="50.1" customHeight="1" x14ac:dyDescent="0.2">
      <c r="A95" s="44" t="s">
        <v>135</v>
      </c>
      <c r="B95" s="30">
        <f>'[1]تقرير حركة يومية'!F95</f>
        <v>0</v>
      </c>
      <c r="C95" s="30">
        <f t="shared" si="11"/>
        <v>16.05</v>
      </c>
      <c r="D95" s="30"/>
      <c r="E95" s="45">
        <f t="shared" si="14"/>
        <v>0</v>
      </c>
      <c r="F95" s="30">
        <f>'[1]تقرير حركة يومية'!I95</f>
        <v>0</v>
      </c>
      <c r="G95" s="46">
        <f t="shared" si="15"/>
        <v>16.05</v>
      </c>
      <c r="H95" s="30"/>
      <c r="I95" s="30"/>
      <c r="J95" s="30"/>
      <c r="K95" s="30"/>
      <c r="L95" s="30">
        <f t="shared" si="16"/>
        <v>16.05</v>
      </c>
      <c r="M95" s="30">
        <f>'[1]تقرير حركة يومية'!N95</f>
        <v>185</v>
      </c>
      <c r="N95" s="30">
        <f>L95*M95</f>
        <v>2969.25</v>
      </c>
      <c r="O95" s="30">
        <f t="shared" si="12"/>
        <v>0</v>
      </c>
      <c r="P95" s="47">
        <f>O95-N95</f>
        <v>-2969.25</v>
      </c>
      <c r="Q95" s="48">
        <f>IF(P95&lt;0,P95/M95,"_")</f>
        <v>-16.05</v>
      </c>
      <c r="R95" s="49" t="str">
        <f>IF(P95&gt;0,P95/M95,"_")</f>
        <v>_</v>
      </c>
      <c r="S95" s="54"/>
      <c r="T95" s="50">
        <v>16.05</v>
      </c>
      <c r="U95" s="50"/>
      <c r="V95" s="50"/>
      <c r="W95" s="50"/>
      <c r="X95" s="50"/>
      <c r="Y95" s="52"/>
      <c r="Z95" s="33"/>
      <c r="AA95" s="50"/>
      <c r="AB95" s="50">
        <f>2.3+2.3+2.28+2.3+2.27+2.3+2.3</f>
        <v>16.05</v>
      </c>
      <c r="AC95" s="50"/>
      <c r="AD95" s="50"/>
      <c r="AE95" s="50"/>
      <c r="AF95" s="50"/>
      <c r="AG95" s="50"/>
      <c r="AI95" s="50"/>
      <c r="AJ95" s="50"/>
      <c r="AK95" s="50"/>
      <c r="AL95" s="53">
        <f t="shared" si="13"/>
        <v>0</v>
      </c>
    </row>
    <row r="96" spans="1:38" s="40" customFormat="1" ht="50.1" hidden="1" customHeight="1" x14ac:dyDescent="0.2">
      <c r="A96" s="44" t="s">
        <v>136</v>
      </c>
      <c r="B96" s="30">
        <f>'[1]تقرير حركة يومية'!F96</f>
        <v>0</v>
      </c>
      <c r="C96" s="30">
        <f t="shared" si="11"/>
        <v>0</v>
      </c>
      <c r="D96" s="30"/>
      <c r="E96" s="45">
        <f t="shared" si="14"/>
        <v>0</v>
      </c>
      <c r="F96" s="30">
        <f>'[1]تقرير حركة يومية'!I96</f>
        <v>0</v>
      </c>
      <c r="G96" s="46">
        <f t="shared" si="15"/>
        <v>0</v>
      </c>
      <c r="H96" s="30"/>
      <c r="I96" s="30"/>
      <c r="J96" s="30"/>
      <c r="K96" s="30"/>
      <c r="L96" s="30">
        <f t="shared" si="16"/>
        <v>0</v>
      </c>
      <c r="M96" s="30">
        <f>'[1]تقرير حركة يومية'!N96</f>
        <v>280</v>
      </c>
      <c r="N96" s="30">
        <f t="shared" si="17"/>
        <v>0</v>
      </c>
      <c r="O96" s="30">
        <f t="shared" si="12"/>
        <v>0</v>
      </c>
      <c r="P96" s="47">
        <f t="shared" si="18"/>
        <v>0</v>
      </c>
      <c r="Q96" s="48" t="str">
        <f t="shared" si="19"/>
        <v>_</v>
      </c>
      <c r="R96" s="49" t="str">
        <f t="shared" si="20"/>
        <v>_</v>
      </c>
      <c r="S96" s="54"/>
      <c r="T96" s="50"/>
      <c r="U96" s="50"/>
      <c r="V96" s="50"/>
      <c r="W96" s="50"/>
      <c r="X96" s="50"/>
      <c r="Y96" s="52"/>
      <c r="Z96" s="33"/>
      <c r="AA96" s="50"/>
      <c r="AB96" s="50"/>
      <c r="AC96" s="50"/>
      <c r="AD96" s="50"/>
      <c r="AE96" s="50"/>
      <c r="AF96" s="50"/>
      <c r="AG96" s="50"/>
      <c r="AI96" s="41"/>
      <c r="AJ96" s="41"/>
      <c r="AK96" s="41"/>
      <c r="AL96" s="53">
        <f t="shared" si="13"/>
        <v>0</v>
      </c>
    </row>
    <row r="97" spans="1:38" s="40" customFormat="1" ht="50.1" customHeight="1" x14ac:dyDescent="0.2">
      <c r="A97" s="44" t="s">
        <v>137</v>
      </c>
      <c r="B97" s="30">
        <f>'[1]تقرير حركة يومية'!F97</f>
        <v>3.4499999999999957</v>
      </c>
      <c r="C97" s="30">
        <f t="shared" si="11"/>
        <v>46.024999999999991</v>
      </c>
      <c r="D97" s="30"/>
      <c r="E97" s="45">
        <f t="shared" si="14"/>
        <v>30.544999999999987</v>
      </c>
      <c r="F97" s="30">
        <f>'[1]تقرير حركة يومية'!I97</f>
        <v>3.6750000000000003</v>
      </c>
      <c r="G97" s="46">
        <f t="shared" si="15"/>
        <v>18.93</v>
      </c>
      <c r="H97" s="30"/>
      <c r="I97" s="30"/>
      <c r="J97" s="30"/>
      <c r="K97" s="30"/>
      <c r="L97" s="30">
        <f t="shared" si="16"/>
        <v>22.605</v>
      </c>
      <c r="M97" s="30">
        <f>'[1]تقرير حركة يومية'!N97</f>
        <v>230</v>
      </c>
      <c r="N97" s="30">
        <f t="shared" si="17"/>
        <v>5199.1500000000005</v>
      </c>
      <c r="O97" s="30">
        <f t="shared" si="12"/>
        <v>0</v>
      </c>
      <c r="P97" s="47">
        <f t="shared" si="18"/>
        <v>-5199.1500000000005</v>
      </c>
      <c r="Q97" s="48">
        <f t="shared" si="19"/>
        <v>-22.605000000000004</v>
      </c>
      <c r="R97" s="49" t="str">
        <f t="shared" si="20"/>
        <v>_</v>
      </c>
      <c r="S97" s="54"/>
      <c r="T97" s="50">
        <v>18.93</v>
      </c>
      <c r="U97" s="50"/>
      <c r="V97" s="50"/>
      <c r="W97" s="50"/>
      <c r="X97" s="50"/>
      <c r="Y97" s="52"/>
      <c r="Z97" s="33"/>
      <c r="AA97" s="50"/>
      <c r="AB97" s="50">
        <v>15.48</v>
      </c>
      <c r="AC97" s="50">
        <f>0.815+1.4+2.38+1.8+2.3+2+2+1.7+2.38+1.45+1.5+2.76+2.38+1.36+1.9+2.42</f>
        <v>30.544999999999995</v>
      </c>
      <c r="AD97" s="50"/>
      <c r="AE97" s="50"/>
      <c r="AF97" s="50"/>
      <c r="AG97" s="50"/>
      <c r="AI97" s="50"/>
      <c r="AJ97" s="50"/>
      <c r="AK97" s="50"/>
      <c r="AL97" s="53">
        <f t="shared" si="13"/>
        <v>0</v>
      </c>
    </row>
    <row r="98" spans="1:38" s="40" customFormat="1" ht="50.1" hidden="1" customHeight="1" x14ac:dyDescent="0.2">
      <c r="A98" s="44" t="s">
        <v>138</v>
      </c>
      <c r="B98" s="30">
        <f>'[1]تقرير حركة يومية'!F98</f>
        <v>0</v>
      </c>
      <c r="C98" s="30">
        <f t="shared" si="11"/>
        <v>0</v>
      </c>
      <c r="D98" s="30"/>
      <c r="E98" s="45">
        <f t="shared" si="14"/>
        <v>0</v>
      </c>
      <c r="F98" s="30">
        <f>'[1]تقرير حركة يومية'!I98</f>
        <v>0</v>
      </c>
      <c r="G98" s="46">
        <f t="shared" si="15"/>
        <v>0</v>
      </c>
      <c r="H98" s="30"/>
      <c r="I98" s="30"/>
      <c r="J98" s="30"/>
      <c r="K98" s="30"/>
      <c r="L98" s="30">
        <f t="shared" si="16"/>
        <v>0</v>
      </c>
      <c r="M98" s="30">
        <f>'[1]تقرير حركة يومية'!N98</f>
        <v>230</v>
      </c>
      <c r="N98" s="30">
        <f>L98*M98</f>
        <v>0</v>
      </c>
      <c r="O98" s="30">
        <f t="shared" si="12"/>
        <v>0</v>
      </c>
      <c r="P98" s="47">
        <f>O98-N98</f>
        <v>0</v>
      </c>
      <c r="Q98" s="48" t="str">
        <f>IF(P98&lt;0,P98/M98,"_")</f>
        <v>_</v>
      </c>
      <c r="R98" s="49" t="str">
        <f>IF(P98&gt;0,P98/M98,"_")</f>
        <v>_</v>
      </c>
      <c r="S98" s="54"/>
      <c r="T98" s="50"/>
      <c r="U98" s="50"/>
      <c r="V98" s="50"/>
      <c r="W98" s="50"/>
      <c r="X98" s="50"/>
      <c r="Y98" s="52"/>
      <c r="Z98" s="33"/>
      <c r="AA98" s="50"/>
      <c r="AB98" s="50"/>
      <c r="AC98" s="50"/>
      <c r="AD98" s="50"/>
      <c r="AE98" s="50"/>
      <c r="AF98" s="50"/>
      <c r="AG98" s="50"/>
      <c r="AI98" s="50"/>
      <c r="AJ98" s="50"/>
      <c r="AK98" s="50"/>
      <c r="AL98" s="53">
        <f t="shared" si="13"/>
        <v>0</v>
      </c>
    </row>
    <row r="99" spans="1:38" s="40" customFormat="1" ht="50.1" hidden="1" customHeight="1" x14ac:dyDescent="0.2">
      <c r="A99" s="44" t="s">
        <v>139</v>
      </c>
      <c r="B99" s="30">
        <f>'[1]تقرير حركة يومية'!F99</f>
        <v>0</v>
      </c>
      <c r="C99" s="30">
        <f t="shared" si="11"/>
        <v>0</v>
      </c>
      <c r="D99" s="30"/>
      <c r="E99" s="45">
        <f t="shared" si="14"/>
        <v>0</v>
      </c>
      <c r="F99" s="30">
        <f>'[1]تقرير حركة يومية'!I99</f>
        <v>0</v>
      </c>
      <c r="G99" s="46">
        <f t="shared" si="15"/>
        <v>0</v>
      </c>
      <c r="H99" s="30"/>
      <c r="I99" s="30"/>
      <c r="J99" s="30"/>
      <c r="K99" s="30"/>
      <c r="L99" s="30">
        <f t="shared" si="16"/>
        <v>0</v>
      </c>
      <c r="M99" s="30">
        <f>'[1]تقرير حركة يومية'!N99</f>
        <v>210</v>
      </c>
      <c r="N99" s="30">
        <f>L99*M99</f>
        <v>0</v>
      </c>
      <c r="O99" s="30">
        <f t="shared" si="12"/>
        <v>0</v>
      </c>
      <c r="P99" s="47">
        <f>O99-N99</f>
        <v>0</v>
      </c>
      <c r="Q99" s="48" t="str">
        <f>IF(P99&lt;0,P99/M99,"_")</f>
        <v>_</v>
      </c>
      <c r="R99" s="49" t="str">
        <f>IF(P99&gt;0,P99/M99,"_")</f>
        <v>_</v>
      </c>
      <c r="S99" s="54"/>
      <c r="T99" s="50"/>
      <c r="U99" s="50"/>
      <c r="V99" s="50"/>
      <c r="W99" s="50"/>
      <c r="X99" s="50"/>
      <c r="Y99" s="52"/>
      <c r="Z99" s="33"/>
      <c r="AA99" s="50"/>
      <c r="AB99" s="50"/>
      <c r="AC99" s="50"/>
      <c r="AD99" s="50"/>
      <c r="AE99" s="50"/>
      <c r="AF99" s="50"/>
      <c r="AG99" s="50"/>
      <c r="AI99" s="41"/>
      <c r="AJ99" s="41"/>
      <c r="AK99" s="41"/>
      <c r="AL99" s="53">
        <f t="shared" si="13"/>
        <v>0</v>
      </c>
    </row>
    <row r="100" spans="1:38" s="40" customFormat="1" ht="50.1" customHeight="1" x14ac:dyDescent="0.2">
      <c r="A100" s="44" t="s">
        <v>140</v>
      </c>
      <c r="B100" s="30">
        <f>'[1]تقرير حركة يومية'!F100</f>
        <v>0</v>
      </c>
      <c r="C100" s="30">
        <f t="shared" si="11"/>
        <v>4.13</v>
      </c>
      <c r="D100" s="30"/>
      <c r="E100" s="45">
        <f t="shared" si="14"/>
        <v>1.38</v>
      </c>
      <c r="F100" s="30">
        <f>'[1]تقرير حركة يومية'!I100</f>
        <v>1.1850000000000001</v>
      </c>
      <c r="G100" s="46">
        <f t="shared" si="15"/>
        <v>2.75</v>
      </c>
      <c r="H100" s="30"/>
      <c r="I100" s="30"/>
      <c r="J100" s="30"/>
      <c r="K100" s="30"/>
      <c r="L100" s="30">
        <f t="shared" si="16"/>
        <v>3.9350000000000001</v>
      </c>
      <c r="M100" s="30">
        <f>'[1]تقرير حركة يومية'!N100</f>
        <v>325</v>
      </c>
      <c r="N100" s="30">
        <f t="shared" si="17"/>
        <v>1278.875</v>
      </c>
      <c r="O100" s="30">
        <f t="shared" si="12"/>
        <v>0</v>
      </c>
      <c r="P100" s="47">
        <f t="shared" si="18"/>
        <v>-1278.875</v>
      </c>
      <c r="Q100" s="48">
        <f t="shared" si="19"/>
        <v>-3.9350000000000001</v>
      </c>
      <c r="R100" s="49" t="str">
        <f t="shared" si="20"/>
        <v>_</v>
      </c>
      <c r="S100" s="54"/>
      <c r="T100" s="50">
        <v>2.75</v>
      </c>
      <c r="U100" s="50"/>
      <c r="V100" s="50"/>
      <c r="W100" s="50"/>
      <c r="X100" s="50"/>
      <c r="Y100" s="52"/>
      <c r="Z100" s="33"/>
      <c r="AA100" s="50"/>
      <c r="AB100" s="50">
        <f>1.6+1.15</f>
        <v>2.75</v>
      </c>
      <c r="AC100" s="50">
        <v>1.38</v>
      </c>
      <c r="AD100" s="50"/>
      <c r="AE100" s="50"/>
      <c r="AF100" s="50"/>
      <c r="AG100" s="50"/>
      <c r="AI100" s="50"/>
      <c r="AJ100" s="50"/>
      <c r="AK100" s="50"/>
      <c r="AL100" s="53">
        <f t="shared" si="13"/>
        <v>0</v>
      </c>
    </row>
    <row r="101" spans="1:38" s="40" customFormat="1" ht="50.1" hidden="1" customHeight="1" x14ac:dyDescent="0.2">
      <c r="A101" s="44" t="s">
        <v>141</v>
      </c>
      <c r="B101" s="30">
        <f>'[1]تقرير حركة يومية'!F101</f>
        <v>0</v>
      </c>
      <c r="C101" s="30">
        <f t="shared" si="11"/>
        <v>0</v>
      </c>
      <c r="D101" s="30"/>
      <c r="E101" s="45">
        <f t="shared" si="14"/>
        <v>0</v>
      </c>
      <c r="F101" s="30">
        <f>'[1]تقرير حركة يومية'!I101</f>
        <v>0</v>
      </c>
      <c r="G101" s="46">
        <f t="shared" si="15"/>
        <v>0</v>
      </c>
      <c r="H101" s="30"/>
      <c r="I101" s="30"/>
      <c r="J101" s="30"/>
      <c r="K101" s="30"/>
      <c r="L101" s="30">
        <f t="shared" si="16"/>
        <v>0</v>
      </c>
      <c r="M101" s="30">
        <f>'[1]تقرير حركة يومية'!N101</f>
        <v>370</v>
      </c>
      <c r="N101" s="30">
        <f t="shared" si="17"/>
        <v>0</v>
      </c>
      <c r="O101" s="30">
        <f t="shared" si="12"/>
        <v>0</v>
      </c>
      <c r="P101" s="47">
        <f t="shared" si="18"/>
        <v>0</v>
      </c>
      <c r="Q101" s="48" t="str">
        <f t="shared" si="19"/>
        <v>_</v>
      </c>
      <c r="R101" s="49" t="str">
        <f t="shared" si="20"/>
        <v>_</v>
      </c>
      <c r="S101" s="54"/>
      <c r="T101" s="50"/>
      <c r="U101" s="50"/>
      <c r="V101" s="50"/>
      <c r="W101" s="50"/>
      <c r="X101" s="50"/>
      <c r="Y101" s="52"/>
      <c r="Z101" s="33"/>
      <c r="AA101" s="50"/>
      <c r="AB101" s="50"/>
      <c r="AC101" s="50"/>
      <c r="AD101" s="50"/>
      <c r="AE101" s="50"/>
      <c r="AF101" s="50"/>
      <c r="AG101" s="50"/>
      <c r="AI101" s="50"/>
      <c r="AJ101" s="50"/>
      <c r="AK101" s="50"/>
      <c r="AL101" s="53">
        <f t="shared" si="13"/>
        <v>0</v>
      </c>
    </row>
    <row r="102" spans="1:38" s="40" customFormat="1" ht="50.1" hidden="1" customHeight="1" x14ac:dyDescent="0.2">
      <c r="A102" s="44" t="s">
        <v>142</v>
      </c>
      <c r="B102" s="30">
        <f>'[1]تقرير حركة يومية'!F102</f>
        <v>0</v>
      </c>
      <c r="C102" s="30">
        <f t="shared" si="11"/>
        <v>0</v>
      </c>
      <c r="D102" s="30"/>
      <c r="E102" s="45">
        <f t="shared" si="14"/>
        <v>0</v>
      </c>
      <c r="F102" s="30">
        <f>'[1]تقرير حركة يومية'!I102</f>
        <v>0</v>
      </c>
      <c r="G102" s="46">
        <f t="shared" si="15"/>
        <v>0</v>
      </c>
      <c r="H102" s="30"/>
      <c r="I102" s="30"/>
      <c r="J102" s="30"/>
      <c r="K102" s="30"/>
      <c r="L102" s="30">
        <f t="shared" si="16"/>
        <v>0</v>
      </c>
      <c r="M102" s="30">
        <f>'[1]تقرير حركة يومية'!N102</f>
        <v>510</v>
      </c>
      <c r="N102" s="30">
        <f t="shared" si="17"/>
        <v>0</v>
      </c>
      <c r="O102" s="30">
        <f t="shared" si="12"/>
        <v>0</v>
      </c>
      <c r="P102" s="47">
        <f t="shared" si="18"/>
        <v>0</v>
      </c>
      <c r="Q102" s="48" t="str">
        <f t="shared" si="19"/>
        <v>_</v>
      </c>
      <c r="R102" s="49" t="str">
        <f t="shared" si="20"/>
        <v>_</v>
      </c>
      <c r="S102" s="54"/>
      <c r="T102" s="50"/>
      <c r="U102" s="50"/>
      <c r="V102" s="50"/>
      <c r="W102" s="50"/>
      <c r="X102" s="50"/>
      <c r="Y102" s="52"/>
      <c r="Z102" s="33"/>
      <c r="AA102" s="50"/>
      <c r="AB102" s="50"/>
      <c r="AC102" s="50"/>
      <c r="AD102" s="50"/>
      <c r="AE102" s="50"/>
      <c r="AF102" s="50"/>
      <c r="AG102" s="50"/>
      <c r="AI102" s="41"/>
      <c r="AJ102" s="41"/>
      <c r="AK102" s="41"/>
      <c r="AL102" s="53">
        <f t="shared" si="13"/>
        <v>0</v>
      </c>
    </row>
    <row r="103" spans="1:38" s="40" customFormat="1" ht="50.1" customHeight="1" x14ac:dyDescent="0.2">
      <c r="A103" s="44" t="s">
        <v>143</v>
      </c>
      <c r="B103" s="30">
        <f>'[1]تقرير حركة يومية'!F103</f>
        <v>0</v>
      </c>
      <c r="C103" s="30">
        <f t="shared" si="11"/>
        <v>0.69</v>
      </c>
      <c r="D103" s="30"/>
      <c r="E103" s="45">
        <f t="shared" si="14"/>
        <v>0</v>
      </c>
      <c r="F103" s="30">
        <f>'[1]تقرير حركة يومية'!I103</f>
        <v>1.17</v>
      </c>
      <c r="G103" s="46">
        <f t="shared" si="15"/>
        <v>0.69</v>
      </c>
      <c r="H103" s="30"/>
      <c r="I103" s="30"/>
      <c r="J103" s="30"/>
      <c r="K103" s="30"/>
      <c r="L103" s="30">
        <f t="shared" si="16"/>
        <v>1.8599999999999999</v>
      </c>
      <c r="M103" s="30">
        <f>'[1]تقرير حركة يومية'!N103</f>
        <v>200</v>
      </c>
      <c r="N103" s="30">
        <f t="shared" si="17"/>
        <v>372</v>
      </c>
      <c r="O103" s="30">
        <f t="shared" si="12"/>
        <v>0</v>
      </c>
      <c r="P103" s="47">
        <f t="shared" si="18"/>
        <v>-372</v>
      </c>
      <c r="Q103" s="48">
        <f t="shared" si="19"/>
        <v>-1.86</v>
      </c>
      <c r="R103" s="49" t="str">
        <f t="shared" si="20"/>
        <v>_</v>
      </c>
      <c r="S103" s="54"/>
      <c r="T103" s="50">
        <v>0.69</v>
      </c>
      <c r="U103" s="50"/>
      <c r="V103" s="50"/>
      <c r="W103" s="50"/>
      <c r="X103" s="50"/>
      <c r="Y103" s="52"/>
      <c r="Z103" s="33"/>
      <c r="AA103" s="50"/>
      <c r="AB103" s="50">
        <v>0.69</v>
      </c>
      <c r="AC103" s="50"/>
      <c r="AD103" s="50"/>
      <c r="AE103" s="50"/>
      <c r="AF103" s="50"/>
      <c r="AG103" s="50"/>
      <c r="AI103" s="50"/>
      <c r="AJ103" s="50"/>
      <c r="AK103" s="50"/>
      <c r="AL103" s="53">
        <f t="shared" si="13"/>
        <v>0</v>
      </c>
    </row>
    <row r="104" spans="1:38" s="40" customFormat="1" ht="50.1" hidden="1" customHeight="1" x14ac:dyDescent="0.2">
      <c r="A104" s="44" t="s">
        <v>144</v>
      </c>
      <c r="B104" s="30">
        <f>'[1]تقرير حركة يومية'!F104</f>
        <v>0</v>
      </c>
      <c r="C104" s="30">
        <f t="shared" si="11"/>
        <v>0</v>
      </c>
      <c r="D104" s="30"/>
      <c r="E104" s="45">
        <f t="shared" si="14"/>
        <v>0</v>
      </c>
      <c r="F104" s="30">
        <f>'[1]تقرير حركة يومية'!I104</f>
        <v>0</v>
      </c>
      <c r="G104" s="46">
        <f t="shared" si="15"/>
        <v>0</v>
      </c>
      <c r="H104" s="30"/>
      <c r="I104" s="30"/>
      <c r="J104" s="30"/>
      <c r="K104" s="30"/>
      <c r="L104" s="30">
        <f t="shared" si="16"/>
        <v>0</v>
      </c>
      <c r="M104" s="30">
        <f>'[1]تقرير حركة يومية'!N104</f>
        <v>230</v>
      </c>
      <c r="N104" s="30">
        <f t="shared" si="17"/>
        <v>0</v>
      </c>
      <c r="O104" s="30">
        <f t="shared" si="12"/>
        <v>0</v>
      </c>
      <c r="P104" s="47">
        <f t="shared" si="18"/>
        <v>0</v>
      </c>
      <c r="Q104" s="48" t="str">
        <f t="shared" si="19"/>
        <v>_</v>
      </c>
      <c r="R104" s="49" t="str">
        <f t="shared" si="20"/>
        <v>_</v>
      </c>
      <c r="S104" s="54"/>
      <c r="T104" s="50"/>
      <c r="U104" s="50"/>
      <c r="V104" s="50"/>
      <c r="W104" s="50"/>
      <c r="X104" s="50"/>
      <c r="Y104" s="52"/>
      <c r="Z104" s="33"/>
      <c r="AA104" s="50"/>
      <c r="AB104" s="50"/>
      <c r="AC104" s="50"/>
      <c r="AD104" s="50"/>
      <c r="AE104" s="50"/>
      <c r="AF104" s="50"/>
      <c r="AG104" s="50"/>
      <c r="AI104" s="50"/>
      <c r="AJ104" s="50"/>
      <c r="AK104" s="50"/>
      <c r="AL104" s="53">
        <f t="shared" si="13"/>
        <v>0</v>
      </c>
    </row>
    <row r="105" spans="1:38" s="40" customFormat="1" ht="50.1" hidden="1" customHeight="1" x14ac:dyDescent="0.2">
      <c r="A105" s="44" t="s">
        <v>145</v>
      </c>
      <c r="B105" s="30">
        <f>'[1]تقرير حركة يومية'!F105</f>
        <v>0</v>
      </c>
      <c r="C105" s="30">
        <f t="shared" si="11"/>
        <v>0</v>
      </c>
      <c r="D105" s="30"/>
      <c r="E105" s="45">
        <f t="shared" si="14"/>
        <v>0</v>
      </c>
      <c r="F105" s="30">
        <f>'[1]تقرير حركة يومية'!I105</f>
        <v>0</v>
      </c>
      <c r="G105" s="46">
        <f t="shared" si="15"/>
        <v>0</v>
      </c>
      <c r="H105" s="30"/>
      <c r="I105" s="30"/>
      <c r="J105" s="30"/>
      <c r="K105" s="30"/>
      <c r="L105" s="30">
        <f t="shared" si="16"/>
        <v>0</v>
      </c>
      <c r="M105" s="30">
        <f>'[1]تقرير حركة يومية'!N105</f>
        <v>650</v>
      </c>
      <c r="N105" s="30">
        <f t="shared" si="17"/>
        <v>0</v>
      </c>
      <c r="O105" s="30">
        <f t="shared" si="12"/>
        <v>0</v>
      </c>
      <c r="P105" s="47">
        <f t="shared" si="18"/>
        <v>0</v>
      </c>
      <c r="Q105" s="48" t="str">
        <f t="shared" si="19"/>
        <v>_</v>
      </c>
      <c r="R105" s="49" t="str">
        <f t="shared" si="20"/>
        <v>_</v>
      </c>
      <c r="S105" s="54"/>
      <c r="T105" s="50"/>
      <c r="U105" s="50"/>
      <c r="V105" s="50"/>
      <c r="W105" s="50"/>
      <c r="X105" s="50"/>
      <c r="Y105" s="52"/>
      <c r="Z105" s="33"/>
      <c r="AA105" s="50"/>
      <c r="AB105" s="50"/>
      <c r="AC105" s="50"/>
      <c r="AD105" s="50"/>
      <c r="AE105" s="50"/>
      <c r="AF105" s="50"/>
      <c r="AG105" s="50"/>
      <c r="AI105" s="41"/>
      <c r="AJ105" s="41"/>
      <c r="AK105" s="41"/>
      <c r="AL105" s="53">
        <f t="shared" si="13"/>
        <v>0</v>
      </c>
    </row>
    <row r="106" spans="1:38" s="40" customFormat="1" ht="50.1" hidden="1" customHeight="1" x14ac:dyDescent="0.2">
      <c r="A106" s="44" t="s">
        <v>146</v>
      </c>
      <c r="B106" s="30">
        <f>'[1]تقرير حركة يومية'!F106</f>
        <v>0</v>
      </c>
      <c r="C106" s="30">
        <f t="shared" si="11"/>
        <v>0</v>
      </c>
      <c r="D106" s="30"/>
      <c r="E106" s="45">
        <f t="shared" si="14"/>
        <v>0</v>
      </c>
      <c r="F106" s="30">
        <f>'[1]تقرير حركة يومية'!I106</f>
        <v>0</v>
      </c>
      <c r="G106" s="46">
        <f t="shared" si="15"/>
        <v>0</v>
      </c>
      <c r="H106" s="30"/>
      <c r="I106" s="30"/>
      <c r="J106" s="30"/>
      <c r="K106" s="30"/>
      <c r="L106" s="30">
        <f t="shared" si="16"/>
        <v>0</v>
      </c>
      <c r="M106" s="30">
        <f>'[1]تقرير حركة يومية'!N106</f>
        <v>500</v>
      </c>
      <c r="N106" s="30">
        <f t="shared" si="17"/>
        <v>0</v>
      </c>
      <c r="O106" s="30">
        <f t="shared" si="12"/>
        <v>0</v>
      </c>
      <c r="P106" s="47">
        <f t="shared" si="18"/>
        <v>0</v>
      </c>
      <c r="Q106" s="48" t="str">
        <f t="shared" si="19"/>
        <v>_</v>
      </c>
      <c r="R106" s="49" t="str">
        <f t="shared" si="20"/>
        <v>_</v>
      </c>
      <c r="S106" s="54"/>
      <c r="T106" s="50"/>
      <c r="U106" s="50"/>
      <c r="V106" s="50"/>
      <c r="W106" s="50"/>
      <c r="X106" s="50"/>
      <c r="Y106" s="52"/>
      <c r="Z106" s="33"/>
      <c r="AA106" s="50"/>
      <c r="AB106" s="50"/>
      <c r="AC106" s="50"/>
      <c r="AD106" s="50"/>
      <c r="AE106" s="50"/>
      <c r="AF106" s="50"/>
      <c r="AG106" s="50"/>
      <c r="AI106" s="50"/>
      <c r="AJ106" s="50"/>
      <c r="AK106" s="50"/>
      <c r="AL106" s="53">
        <f t="shared" si="13"/>
        <v>0</v>
      </c>
    </row>
    <row r="107" spans="1:38" s="40" customFormat="1" ht="50.1" hidden="1" customHeight="1" x14ac:dyDescent="0.2">
      <c r="A107" s="44" t="s">
        <v>147</v>
      </c>
      <c r="B107" s="30">
        <f>'[1]تقرير حركة يومية'!F107</f>
        <v>0</v>
      </c>
      <c r="C107" s="30">
        <f t="shared" si="11"/>
        <v>0</v>
      </c>
      <c r="D107" s="30"/>
      <c r="E107" s="45">
        <f t="shared" si="14"/>
        <v>0</v>
      </c>
      <c r="F107" s="30">
        <f>'[1]تقرير حركة يومية'!I107</f>
        <v>0</v>
      </c>
      <c r="G107" s="46">
        <f t="shared" si="15"/>
        <v>0</v>
      </c>
      <c r="H107" s="30"/>
      <c r="I107" s="30"/>
      <c r="J107" s="30"/>
      <c r="K107" s="30"/>
      <c r="L107" s="30">
        <f t="shared" si="16"/>
        <v>0</v>
      </c>
      <c r="M107" s="30">
        <f>'[1]تقرير حركة يومية'!N107</f>
        <v>420</v>
      </c>
      <c r="N107" s="30">
        <f t="shared" si="17"/>
        <v>0</v>
      </c>
      <c r="O107" s="30">
        <f t="shared" si="12"/>
        <v>0</v>
      </c>
      <c r="P107" s="47">
        <f t="shared" si="18"/>
        <v>0</v>
      </c>
      <c r="Q107" s="48" t="str">
        <f t="shared" si="19"/>
        <v>_</v>
      </c>
      <c r="R107" s="49" t="str">
        <f t="shared" si="20"/>
        <v>_</v>
      </c>
      <c r="S107" s="54"/>
      <c r="T107" s="50"/>
      <c r="U107" s="50"/>
      <c r="V107" s="50"/>
      <c r="W107" s="50"/>
      <c r="X107" s="50"/>
      <c r="Y107" s="52"/>
      <c r="Z107" s="33"/>
      <c r="AA107" s="50"/>
      <c r="AB107" s="50"/>
      <c r="AC107" s="50"/>
      <c r="AD107" s="50"/>
      <c r="AE107" s="50"/>
      <c r="AF107" s="50"/>
      <c r="AG107" s="50"/>
      <c r="AI107" s="50"/>
      <c r="AJ107" s="50"/>
      <c r="AK107" s="50"/>
      <c r="AL107" s="53">
        <f t="shared" si="13"/>
        <v>0</v>
      </c>
    </row>
    <row r="108" spans="1:38" s="40" customFormat="1" ht="50.1" hidden="1" customHeight="1" x14ac:dyDescent="0.2">
      <c r="A108" s="44" t="s">
        <v>148</v>
      </c>
      <c r="B108" s="30">
        <f>'[1]تقرير حركة يومية'!F108</f>
        <v>0</v>
      </c>
      <c r="C108" s="30">
        <f t="shared" si="11"/>
        <v>1.7</v>
      </c>
      <c r="D108" s="30"/>
      <c r="E108" s="45">
        <f t="shared" si="14"/>
        <v>1.7</v>
      </c>
      <c r="F108" s="30">
        <f>'[1]تقرير حركة يومية'!I108</f>
        <v>2.5</v>
      </c>
      <c r="G108" s="46">
        <f t="shared" si="15"/>
        <v>0</v>
      </c>
      <c r="H108" s="30"/>
      <c r="I108" s="30"/>
      <c r="J108" s="30"/>
      <c r="K108" s="30"/>
      <c r="L108" s="30">
        <f t="shared" si="16"/>
        <v>2.5</v>
      </c>
      <c r="M108" s="30">
        <f>'[1]تقرير حركة يومية'!N108</f>
        <v>200</v>
      </c>
      <c r="N108" s="30">
        <f t="shared" si="17"/>
        <v>500</v>
      </c>
      <c r="O108" s="30">
        <f t="shared" si="12"/>
        <v>0</v>
      </c>
      <c r="P108" s="47">
        <f t="shared" si="18"/>
        <v>-500</v>
      </c>
      <c r="Q108" s="48">
        <f t="shared" si="19"/>
        <v>-2.5</v>
      </c>
      <c r="R108" s="49" t="str">
        <f t="shared" si="20"/>
        <v>_</v>
      </c>
      <c r="S108" s="54"/>
      <c r="T108" s="50"/>
      <c r="U108" s="50"/>
      <c r="V108" s="50"/>
      <c r="W108" s="50"/>
      <c r="X108" s="50"/>
      <c r="Y108" s="52"/>
      <c r="Z108" s="33"/>
      <c r="AA108" s="50"/>
      <c r="AB108" s="50"/>
      <c r="AC108" s="50">
        <v>1.7</v>
      </c>
      <c r="AD108" s="50"/>
      <c r="AE108" s="50"/>
      <c r="AF108" s="50"/>
      <c r="AG108" s="50"/>
      <c r="AI108" s="41"/>
      <c r="AJ108" s="41"/>
      <c r="AK108" s="41"/>
      <c r="AL108" s="53">
        <f t="shared" si="13"/>
        <v>0</v>
      </c>
    </row>
    <row r="109" spans="1:38" s="40" customFormat="1" ht="50.1" hidden="1" customHeight="1" x14ac:dyDescent="0.2">
      <c r="A109" s="44" t="s">
        <v>149</v>
      </c>
      <c r="B109" s="30">
        <f>'[1]تقرير حركة يومية'!F109</f>
        <v>0</v>
      </c>
      <c r="C109" s="30">
        <f t="shared" si="11"/>
        <v>0</v>
      </c>
      <c r="D109" s="30"/>
      <c r="E109" s="45">
        <f t="shared" si="14"/>
        <v>0</v>
      </c>
      <c r="F109" s="30">
        <f>'[1]تقرير حركة يومية'!I109</f>
        <v>0</v>
      </c>
      <c r="G109" s="46">
        <f t="shared" si="15"/>
        <v>0</v>
      </c>
      <c r="H109" s="30"/>
      <c r="I109" s="30"/>
      <c r="J109" s="30"/>
      <c r="K109" s="30"/>
      <c r="L109" s="30">
        <f t="shared" si="16"/>
        <v>0</v>
      </c>
      <c r="M109" s="30">
        <f>'[1]تقرير حركة يومية'!N109</f>
        <v>170</v>
      </c>
      <c r="N109" s="30">
        <f t="shared" si="17"/>
        <v>0</v>
      </c>
      <c r="O109" s="30">
        <f t="shared" si="12"/>
        <v>0</v>
      </c>
      <c r="P109" s="47">
        <f t="shared" si="18"/>
        <v>0</v>
      </c>
      <c r="Q109" s="48" t="str">
        <f t="shared" si="19"/>
        <v>_</v>
      </c>
      <c r="R109" s="49" t="str">
        <f t="shared" si="20"/>
        <v>_</v>
      </c>
      <c r="S109" s="54"/>
      <c r="T109" s="50"/>
      <c r="U109" s="50"/>
      <c r="V109" s="50"/>
      <c r="W109" s="50"/>
      <c r="X109" s="50"/>
      <c r="Y109" s="52"/>
      <c r="Z109" s="33"/>
      <c r="AA109" s="50"/>
      <c r="AB109" s="50"/>
      <c r="AC109" s="50"/>
      <c r="AD109" s="50"/>
      <c r="AE109" s="50"/>
      <c r="AF109" s="50"/>
      <c r="AG109" s="50"/>
      <c r="AI109" s="50"/>
      <c r="AJ109" s="50"/>
      <c r="AK109" s="50"/>
      <c r="AL109" s="53">
        <f t="shared" si="13"/>
        <v>0</v>
      </c>
    </row>
    <row r="110" spans="1:38" s="40" customFormat="1" ht="50.1" hidden="1" customHeight="1" x14ac:dyDescent="0.2">
      <c r="A110" s="44" t="s">
        <v>150</v>
      </c>
      <c r="B110" s="30">
        <f>'[1]تقرير حركة يومية'!F110</f>
        <v>0</v>
      </c>
      <c r="C110" s="30">
        <f t="shared" si="11"/>
        <v>0</v>
      </c>
      <c r="D110" s="30"/>
      <c r="E110" s="45">
        <f t="shared" si="14"/>
        <v>0</v>
      </c>
      <c r="F110" s="30">
        <f>'[1]تقرير حركة يومية'!I110</f>
        <v>3</v>
      </c>
      <c r="G110" s="46">
        <f t="shared" si="15"/>
        <v>0</v>
      </c>
      <c r="H110" s="30"/>
      <c r="I110" s="30"/>
      <c r="J110" s="30"/>
      <c r="K110" s="30"/>
      <c r="L110" s="30">
        <f t="shared" si="16"/>
        <v>3</v>
      </c>
      <c r="M110" s="30">
        <f>'[1]تقرير حركة يومية'!N110</f>
        <v>70</v>
      </c>
      <c r="N110" s="30">
        <f t="shared" si="17"/>
        <v>210</v>
      </c>
      <c r="O110" s="30">
        <f t="shared" si="12"/>
        <v>0</v>
      </c>
      <c r="P110" s="47">
        <f t="shared" si="18"/>
        <v>-210</v>
      </c>
      <c r="Q110" s="48">
        <f t="shared" si="19"/>
        <v>-3</v>
      </c>
      <c r="R110" s="49" t="str">
        <f t="shared" si="20"/>
        <v>_</v>
      </c>
      <c r="S110" s="54"/>
      <c r="T110" s="50"/>
      <c r="U110" s="50"/>
      <c r="V110" s="50"/>
      <c r="W110" s="50"/>
      <c r="X110" s="50"/>
      <c r="Y110" s="52"/>
      <c r="Z110" s="33"/>
      <c r="AA110" s="50"/>
      <c r="AB110" s="50"/>
      <c r="AC110" s="50"/>
      <c r="AD110" s="50"/>
      <c r="AE110" s="50"/>
      <c r="AF110" s="50"/>
      <c r="AG110" s="50"/>
      <c r="AI110" s="50"/>
      <c r="AJ110" s="50"/>
      <c r="AK110" s="50"/>
      <c r="AL110" s="53">
        <f t="shared" si="13"/>
        <v>0</v>
      </c>
    </row>
    <row r="111" spans="1:38" s="40" customFormat="1" ht="50.1" hidden="1" customHeight="1" x14ac:dyDescent="0.2">
      <c r="A111" s="44" t="s">
        <v>151</v>
      </c>
      <c r="B111" s="30">
        <f>'[1]تقرير حركة يومية'!F111</f>
        <v>0</v>
      </c>
      <c r="C111" s="30">
        <f t="shared" si="11"/>
        <v>2</v>
      </c>
      <c r="D111" s="30"/>
      <c r="E111" s="45">
        <f t="shared" si="14"/>
        <v>2</v>
      </c>
      <c r="F111" s="30">
        <f>'[1]تقرير حركة يومية'!I111</f>
        <v>0</v>
      </c>
      <c r="G111" s="46">
        <f t="shared" si="15"/>
        <v>0</v>
      </c>
      <c r="H111" s="30"/>
      <c r="I111" s="30"/>
      <c r="J111" s="30"/>
      <c r="K111" s="30"/>
      <c r="L111" s="30">
        <f t="shared" si="16"/>
        <v>0</v>
      </c>
      <c r="M111" s="30">
        <f>'[1]تقرير حركة يومية'!N111</f>
        <v>130</v>
      </c>
      <c r="N111" s="30">
        <f t="shared" si="17"/>
        <v>0</v>
      </c>
      <c r="O111" s="30">
        <f t="shared" si="12"/>
        <v>0</v>
      </c>
      <c r="P111" s="47">
        <f t="shared" si="18"/>
        <v>0</v>
      </c>
      <c r="Q111" s="48" t="str">
        <f t="shared" si="19"/>
        <v>_</v>
      </c>
      <c r="R111" s="49" t="str">
        <f t="shared" si="20"/>
        <v>_</v>
      </c>
      <c r="S111" s="54"/>
      <c r="T111" s="50"/>
      <c r="U111" s="50"/>
      <c r="V111" s="50"/>
      <c r="W111" s="50"/>
      <c r="X111" s="50"/>
      <c r="Y111" s="52"/>
      <c r="Z111" s="33"/>
      <c r="AA111" s="50"/>
      <c r="AB111" s="50"/>
      <c r="AC111" s="50">
        <v>2</v>
      </c>
      <c r="AD111" s="50"/>
      <c r="AE111" s="50"/>
      <c r="AF111" s="50"/>
      <c r="AG111" s="50"/>
      <c r="AI111" s="41"/>
      <c r="AJ111" s="41"/>
      <c r="AK111" s="41"/>
      <c r="AL111" s="53">
        <f t="shared" si="13"/>
        <v>0</v>
      </c>
    </row>
    <row r="112" spans="1:38" s="40" customFormat="1" ht="50.1" hidden="1" customHeight="1" x14ac:dyDescent="0.2">
      <c r="A112" s="44" t="s">
        <v>152</v>
      </c>
      <c r="B112" s="30">
        <f>'[1]تقرير حركة يومية'!F112</f>
        <v>0</v>
      </c>
      <c r="C112" s="30">
        <f t="shared" si="11"/>
        <v>2</v>
      </c>
      <c r="D112" s="30"/>
      <c r="E112" s="45">
        <f t="shared" si="14"/>
        <v>2</v>
      </c>
      <c r="F112" s="30">
        <f>'[1]تقرير حركة يومية'!I112</f>
        <v>0</v>
      </c>
      <c r="G112" s="46">
        <f t="shared" si="15"/>
        <v>0</v>
      </c>
      <c r="H112" s="30"/>
      <c r="I112" s="30"/>
      <c r="J112" s="30"/>
      <c r="K112" s="30"/>
      <c r="L112" s="30">
        <f t="shared" si="16"/>
        <v>0</v>
      </c>
      <c r="M112" s="30">
        <f>'[1]تقرير حركة يومية'!N112</f>
        <v>155</v>
      </c>
      <c r="N112" s="30">
        <f t="shared" si="17"/>
        <v>0</v>
      </c>
      <c r="O112" s="30">
        <f t="shared" si="12"/>
        <v>0</v>
      </c>
      <c r="P112" s="47">
        <f t="shared" si="18"/>
        <v>0</v>
      </c>
      <c r="Q112" s="48" t="str">
        <f t="shared" si="19"/>
        <v>_</v>
      </c>
      <c r="R112" s="49" t="str">
        <f t="shared" si="20"/>
        <v>_</v>
      </c>
      <c r="S112" s="54"/>
      <c r="T112" s="50"/>
      <c r="U112" s="50"/>
      <c r="V112" s="50"/>
      <c r="W112" s="50"/>
      <c r="X112" s="50"/>
      <c r="Y112" s="52"/>
      <c r="Z112" s="33"/>
      <c r="AA112" s="50"/>
      <c r="AB112" s="50"/>
      <c r="AC112" s="50">
        <v>2</v>
      </c>
      <c r="AD112" s="50"/>
      <c r="AE112" s="50"/>
      <c r="AF112" s="50"/>
      <c r="AG112" s="50"/>
      <c r="AI112" s="50"/>
      <c r="AJ112" s="50"/>
      <c r="AK112" s="50"/>
      <c r="AL112" s="53">
        <f t="shared" si="13"/>
        <v>0</v>
      </c>
    </row>
    <row r="113" spans="1:38" s="40" customFormat="1" ht="50.1" customHeight="1" x14ac:dyDescent="0.2">
      <c r="A113" s="44" t="s">
        <v>153</v>
      </c>
      <c r="B113" s="30">
        <f>'[1]تقرير حركة يومية'!F113</f>
        <v>0</v>
      </c>
      <c r="C113" s="30">
        <f t="shared" si="11"/>
        <v>2</v>
      </c>
      <c r="D113" s="30"/>
      <c r="E113" s="45">
        <f t="shared" si="14"/>
        <v>0</v>
      </c>
      <c r="F113" s="30">
        <f>'[1]تقرير حركة يومية'!I113</f>
        <v>0</v>
      </c>
      <c r="G113" s="46">
        <f t="shared" si="15"/>
        <v>2</v>
      </c>
      <c r="H113" s="30"/>
      <c r="I113" s="30"/>
      <c r="J113" s="30"/>
      <c r="K113" s="30"/>
      <c r="L113" s="30">
        <f t="shared" si="16"/>
        <v>2</v>
      </c>
      <c r="M113" s="30">
        <f>'[1]تقرير حركة يومية'!N113</f>
        <v>135</v>
      </c>
      <c r="N113" s="30">
        <f t="shared" si="17"/>
        <v>270</v>
      </c>
      <c r="O113" s="30">
        <f t="shared" si="12"/>
        <v>0</v>
      </c>
      <c r="P113" s="47">
        <f t="shared" si="18"/>
        <v>-270</v>
      </c>
      <c r="Q113" s="48">
        <f t="shared" si="19"/>
        <v>-2</v>
      </c>
      <c r="R113" s="49" t="str">
        <f t="shared" si="20"/>
        <v>_</v>
      </c>
      <c r="S113" s="54"/>
      <c r="T113" s="50">
        <v>2</v>
      </c>
      <c r="U113" s="50"/>
      <c r="V113" s="50"/>
      <c r="W113" s="50"/>
      <c r="X113" s="50"/>
      <c r="Y113" s="52"/>
      <c r="Z113" s="33"/>
      <c r="AA113" s="50"/>
      <c r="AB113" s="50">
        <v>2</v>
      </c>
      <c r="AC113" s="50"/>
      <c r="AD113" s="50"/>
      <c r="AE113" s="50"/>
      <c r="AF113" s="50"/>
      <c r="AG113" s="50"/>
      <c r="AI113" s="50"/>
      <c r="AJ113" s="50"/>
      <c r="AK113" s="50"/>
      <c r="AL113" s="53">
        <f t="shared" si="13"/>
        <v>0</v>
      </c>
    </row>
    <row r="114" spans="1:38" s="40" customFormat="1" ht="50.1" customHeight="1" x14ac:dyDescent="0.2">
      <c r="A114" s="44" t="s">
        <v>154</v>
      </c>
      <c r="B114" s="30">
        <f>'[1]تقرير حركة يومية'!F114</f>
        <v>0</v>
      </c>
      <c r="C114" s="30">
        <f t="shared" si="11"/>
        <v>2</v>
      </c>
      <c r="D114" s="30"/>
      <c r="E114" s="45">
        <f t="shared" si="14"/>
        <v>0</v>
      </c>
      <c r="F114" s="30">
        <f>'[1]تقرير حركة يومية'!I114</f>
        <v>0</v>
      </c>
      <c r="G114" s="46">
        <f t="shared" si="15"/>
        <v>2</v>
      </c>
      <c r="H114" s="30"/>
      <c r="I114" s="30"/>
      <c r="J114" s="30"/>
      <c r="K114" s="30"/>
      <c r="L114" s="30">
        <f t="shared" si="16"/>
        <v>2</v>
      </c>
      <c r="M114" s="30">
        <f>'[1]تقرير حركة يومية'!N114</f>
        <v>185</v>
      </c>
      <c r="N114" s="30">
        <f t="shared" si="17"/>
        <v>370</v>
      </c>
      <c r="O114" s="30">
        <f t="shared" si="12"/>
        <v>0</v>
      </c>
      <c r="P114" s="47">
        <f t="shared" si="18"/>
        <v>-370</v>
      </c>
      <c r="Q114" s="48">
        <f t="shared" si="19"/>
        <v>-2</v>
      </c>
      <c r="R114" s="49" t="str">
        <f t="shared" si="20"/>
        <v>_</v>
      </c>
      <c r="S114" s="54"/>
      <c r="T114" s="50">
        <v>2</v>
      </c>
      <c r="U114" s="50"/>
      <c r="V114" s="50"/>
      <c r="W114" s="50"/>
      <c r="X114" s="50"/>
      <c r="Y114" s="52"/>
      <c r="Z114" s="33"/>
      <c r="AA114" s="50"/>
      <c r="AB114" s="50">
        <v>2</v>
      </c>
      <c r="AC114" s="50"/>
      <c r="AD114" s="50"/>
      <c r="AE114" s="50"/>
      <c r="AF114" s="50"/>
      <c r="AG114" s="50"/>
      <c r="AI114" s="41"/>
      <c r="AJ114" s="41"/>
      <c r="AK114" s="41"/>
      <c r="AL114" s="53">
        <f t="shared" si="13"/>
        <v>0</v>
      </c>
    </row>
    <row r="115" spans="1:38" s="40" customFormat="1" ht="50.1" hidden="1" customHeight="1" x14ac:dyDescent="0.2">
      <c r="A115" s="76" t="s">
        <v>155</v>
      </c>
      <c r="B115" s="30">
        <f>'[1]تقرير حركة يومية'!F115</f>
        <v>0</v>
      </c>
      <c r="C115" s="30">
        <f t="shared" si="11"/>
        <v>0</v>
      </c>
      <c r="D115" s="30"/>
      <c r="E115" s="45">
        <f t="shared" si="14"/>
        <v>0</v>
      </c>
      <c r="F115" s="30">
        <f>'[1]تقرير حركة يومية'!I115</f>
        <v>0</v>
      </c>
      <c r="G115" s="46">
        <f t="shared" si="15"/>
        <v>0</v>
      </c>
      <c r="H115" s="30"/>
      <c r="I115" s="30"/>
      <c r="J115" s="30"/>
      <c r="K115" s="30"/>
      <c r="L115" s="30">
        <f t="shared" si="16"/>
        <v>0</v>
      </c>
      <c r="M115" s="30">
        <f>'[1]تقرير حركة يومية'!N115</f>
        <v>170</v>
      </c>
      <c r="N115" s="30">
        <f t="shared" si="17"/>
        <v>0</v>
      </c>
      <c r="O115" s="30">
        <f t="shared" si="12"/>
        <v>0</v>
      </c>
      <c r="P115" s="47">
        <f t="shared" si="18"/>
        <v>0</v>
      </c>
      <c r="Q115" s="48" t="str">
        <f t="shared" si="19"/>
        <v>_</v>
      </c>
      <c r="R115" s="49" t="str">
        <f t="shared" si="20"/>
        <v>_</v>
      </c>
      <c r="S115" s="54"/>
      <c r="T115" s="50"/>
      <c r="U115" s="50"/>
      <c r="V115" s="50"/>
      <c r="W115" s="50"/>
      <c r="X115" s="50"/>
      <c r="Y115" s="52"/>
      <c r="Z115" s="33"/>
      <c r="AA115" s="50"/>
      <c r="AB115" s="50"/>
      <c r="AC115" s="50"/>
      <c r="AD115" s="50"/>
      <c r="AE115" s="50"/>
      <c r="AF115" s="50"/>
      <c r="AG115" s="50"/>
      <c r="AI115" s="50"/>
      <c r="AJ115" s="50"/>
      <c r="AK115" s="50"/>
      <c r="AL115" s="53">
        <f t="shared" si="13"/>
        <v>0</v>
      </c>
    </row>
    <row r="116" spans="1:38" s="40" customFormat="1" ht="50.1" hidden="1" customHeight="1" x14ac:dyDescent="0.2">
      <c r="A116" s="77" t="s">
        <v>156</v>
      </c>
      <c r="B116" s="30">
        <f>'[1]تقرير حركة يومية'!F116</f>
        <v>0</v>
      </c>
      <c r="C116" s="30">
        <f t="shared" si="11"/>
        <v>0</v>
      </c>
      <c r="D116" s="30"/>
      <c r="E116" s="45">
        <f t="shared" si="14"/>
        <v>0</v>
      </c>
      <c r="F116" s="30">
        <f>'[1]تقرير حركة يومية'!I116</f>
        <v>0</v>
      </c>
      <c r="G116" s="46">
        <f t="shared" si="15"/>
        <v>0</v>
      </c>
      <c r="H116" s="30"/>
      <c r="I116" s="30"/>
      <c r="J116" s="30"/>
      <c r="K116" s="30"/>
      <c r="L116" s="30">
        <f t="shared" si="16"/>
        <v>0</v>
      </c>
      <c r="M116" s="30">
        <f>'[1]تقرير حركة يومية'!N116</f>
        <v>170</v>
      </c>
      <c r="N116" s="30">
        <f>L116*M116</f>
        <v>0</v>
      </c>
      <c r="O116" s="30">
        <f t="shared" si="12"/>
        <v>0</v>
      </c>
      <c r="P116" s="47">
        <f>O116-N116</f>
        <v>0</v>
      </c>
      <c r="Q116" s="48" t="str">
        <f>IF(P116&lt;0,P116/M116,"_")</f>
        <v>_</v>
      </c>
      <c r="R116" s="49" t="str">
        <f>IF(P116&gt;0,P116/M116,"_")</f>
        <v>_</v>
      </c>
      <c r="S116" s="54"/>
      <c r="T116" s="50"/>
      <c r="U116" s="50"/>
      <c r="V116" s="50"/>
      <c r="W116" s="50"/>
      <c r="X116" s="50"/>
      <c r="Y116" s="52"/>
      <c r="Z116" s="33"/>
      <c r="AA116" s="50"/>
      <c r="AB116" s="50"/>
      <c r="AC116" s="50"/>
      <c r="AD116" s="50"/>
      <c r="AE116" s="50"/>
      <c r="AF116" s="50"/>
      <c r="AG116" s="50"/>
      <c r="AI116" s="50"/>
      <c r="AJ116" s="50"/>
      <c r="AK116" s="50"/>
      <c r="AL116" s="53">
        <f t="shared" si="13"/>
        <v>0</v>
      </c>
    </row>
    <row r="117" spans="1:38" s="40" customFormat="1" ht="50.1" hidden="1" customHeight="1" x14ac:dyDescent="0.2">
      <c r="A117" s="77" t="s">
        <v>157</v>
      </c>
      <c r="B117" s="30">
        <f>'[1]تقرير حركة يومية'!F117</f>
        <v>0</v>
      </c>
      <c r="C117" s="30">
        <f t="shared" si="11"/>
        <v>0</v>
      </c>
      <c r="D117" s="30"/>
      <c r="E117" s="45">
        <f t="shared" si="14"/>
        <v>0</v>
      </c>
      <c r="F117" s="30">
        <f>'[1]تقرير حركة يومية'!I117</f>
        <v>0</v>
      </c>
      <c r="G117" s="46">
        <f t="shared" si="15"/>
        <v>0</v>
      </c>
      <c r="H117" s="30"/>
      <c r="I117" s="30"/>
      <c r="J117" s="30"/>
      <c r="K117" s="30"/>
      <c r="L117" s="30">
        <f t="shared" si="16"/>
        <v>0</v>
      </c>
      <c r="M117" s="30">
        <f>'[1]تقرير حركة يومية'!N117</f>
        <v>170</v>
      </c>
      <c r="N117" s="30">
        <f t="shared" si="17"/>
        <v>0</v>
      </c>
      <c r="O117" s="30">
        <f t="shared" si="12"/>
        <v>0</v>
      </c>
      <c r="P117" s="47">
        <f t="shared" si="18"/>
        <v>0</v>
      </c>
      <c r="Q117" s="48" t="str">
        <f t="shared" si="19"/>
        <v>_</v>
      </c>
      <c r="R117" s="49" t="str">
        <f t="shared" si="20"/>
        <v>_</v>
      </c>
      <c r="S117" s="54"/>
      <c r="T117" s="50"/>
      <c r="U117" s="50"/>
      <c r="V117" s="50"/>
      <c r="W117" s="50"/>
      <c r="X117" s="50"/>
      <c r="Y117" s="52"/>
      <c r="Z117" s="33"/>
      <c r="AA117" s="50"/>
      <c r="AB117" s="50"/>
      <c r="AC117" s="50"/>
      <c r="AD117" s="50"/>
      <c r="AE117" s="50"/>
      <c r="AF117" s="50"/>
      <c r="AG117" s="50"/>
      <c r="AI117" s="41"/>
      <c r="AJ117" s="41"/>
      <c r="AK117" s="41"/>
      <c r="AL117" s="53">
        <f t="shared" si="13"/>
        <v>0</v>
      </c>
    </row>
    <row r="118" spans="1:38" s="40" customFormat="1" ht="50.1" hidden="1" customHeight="1" x14ac:dyDescent="0.2">
      <c r="A118" s="78" t="s">
        <v>158</v>
      </c>
      <c r="B118" s="30">
        <f>'[1]تقرير حركة يومية'!F118</f>
        <v>0</v>
      </c>
      <c r="C118" s="30">
        <f t="shared" si="11"/>
        <v>0</v>
      </c>
      <c r="D118" s="30"/>
      <c r="E118" s="45">
        <f t="shared" si="14"/>
        <v>0</v>
      </c>
      <c r="F118" s="30">
        <f>'[1]تقرير حركة يومية'!I118</f>
        <v>0</v>
      </c>
      <c r="G118" s="46">
        <f t="shared" si="15"/>
        <v>0</v>
      </c>
      <c r="H118" s="30"/>
      <c r="I118" s="30"/>
      <c r="J118" s="30"/>
      <c r="K118" s="30"/>
      <c r="L118" s="30">
        <f t="shared" si="16"/>
        <v>0</v>
      </c>
      <c r="M118" s="30">
        <f>'[1]تقرير حركة يومية'!N118</f>
        <v>170</v>
      </c>
      <c r="N118" s="30">
        <f t="shared" si="17"/>
        <v>0</v>
      </c>
      <c r="O118" s="30">
        <f t="shared" si="12"/>
        <v>0</v>
      </c>
      <c r="P118" s="47">
        <f t="shared" si="18"/>
        <v>0</v>
      </c>
      <c r="Q118" s="48" t="str">
        <f t="shared" si="19"/>
        <v>_</v>
      </c>
      <c r="R118" s="49" t="str">
        <f>IF(P118&gt;0,P118/M118,"_")</f>
        <v>_</v>
      </c>
      <c r="S118" s="54"/>
      <c r="T118" s="50"/>
      <c r="U118" s="50"/>
      <c r="V118" s="50"/>
      <c r="W118" s="50"/>
      <c r="X118" s="50"/>
      <c r="Y118" s="52"/>
      <c r="Z118" s="33"/>
      <c r="AA118" s="50"/>
      <c r="AB118" s="50"/>
      <c r="AC118" s="50"/>
      <c r="AD118" s="50"/>
      <c r="AE118" s="50"/>
      <c r="AF118" s="50"/>
      <c r="AG118" s="50"/>
      <c r="AI118" s="50"/>
      <c r="AJ118" s="50"/>
      <c r="AK118" s="50"/>
      <c r="AL118" s="53">
        <f t="shared" si="13"/>
        <v>0</v>
      </c>
    </row>
    <row r="119" spans="1:38" s="40" customFormat="1" ht="50.1" hidden="1" customHeight="1" x14ac:dyDescent="0.2">
      <c r="A119" s="77" t="s">
        <v>159</v>
      </c>
      <c r="B119" s="30">
        <f>'[1]تقرير حركة يومية'!F119</f>
        <v>0</v>
      </c>
      <c r="C119" s="30">
        <f t="shared" si="11"/>
        <v>0</v>
      </c>
      <c r="D119" s="30"/>
      <c r="E119" s="45">
        <f t="shared" si="14"/>
        <v>0</v>
      </c>
      <c r="F119" s="30">
        <f>'[1]تقرير حركة يومية'!I119</f>
        <v>0</v>
      </c>
      <c r="G119" s="46">
        <f t="shared" si="15"/>
        <v>0</v>
      </c>
      <c r="H119" s="30"/>
      <c r="I119" s="30"/>
      <c r="J119" s="30"/>
      <c r="K119" s="30"/>
      <c r="L119" s="30">
        <f t="shared" si="16"/>
        <v>0</v>
      </c>
      <c r="M119" s="30">
        <f>'[1]تقرير حركة يومية'!N119</f>
        <v>170</v>
      </c>
      <c r="N119" s="30">
        <f t="shared" si="17"/>
        <v>0</v>
      </c>
      <c r="O119" s="30">
        <f t="shared" si="12"/>
        <v>0</v>
      </c>
      <c r="P119" s="47">
        <f t="shared" si="18"/>
        <v>0</v>
      </c>
      <c r="Q119" s="48" t="str">
        <f t="shared" si="19"/>
        <v>_</v>
      </c>
      <c r="R119" s="49" t="str">
        <f>IF(P119&gt;0,P119/M119,"_")</f>
        <v>_</v>
      </c>
      <c r="S119" s="54"/>
      <c r="T119" s="50"/>
      <c r="U119" s="50"/>
      <c r="V119" s="50"/>
      <c r="W119" s="50"/>
      <c r="X119" s="50"/>
      <c r="Y119" s="52"/>
      <c r="Z119" s="33"/>
      <c r="AA119" s="50"/>
      <c r="AB119" s="50"/>
      <c r="AC119" s="50"/>
      <c r="AD119" s="50"/>
      <c r="AE119" s="50"/>
      <c r="AF119" s="50"/>
      <c r="AG119" s="50"/>
      <c r="AI119" s="50"/>
      <c r="AJ119" s="50"/>
      <c r="AK119" s="50"/>
      <c r="AL119" s="53">
        <f t="shared" si="13"/>
        <v>0</v>
      </c>
    </row>
    <row r="120" spans="1:38" s="40" customFormat="1" ht="50.1" hidden="1" customHeight="1" x14ac:dyDescent="0.2">
      <c r="A120" s="44" t="s">
        <v>160</v>
      </c>
      <c r="B120" s="30">
        <f>'[1]تقرير حركة يومية'!F120</f>
        <v>0</v>
      </c>
      <c r="C120" s="30">
        <f t="shared" si="11"/>
        <v>0</v>
      </c>
      <c r="D120" s="30"/>
      <c r="E120" s="45">
        <f t="shared" si="14"/>
        <v>0</v>
      </c>
      <c r="F120" s="30">
        <f>'[1]تقرير حركة يومية'!I120</f>
        <v>0</v>
      </c>
      <c r="G120" s="46">
        <f t="shared" si="15"/>
        <v>0</v>
      </c>
      <c r="H120" s="30"/>
      <c r="I120" s="30"/>
      <c r="J120" s="30"/>
      <c r="K120" s="30"/>
      <c r="L120" s="30">
        <f t="shared" si="16"/>
        <v>0</v>
      </c>
      <c r="M120" s="30">
        <f>'[1]تقرير حركة يومية'!N120</f>
        <v>200</v>
      </c>
      <c r="N120" s="30">
        <f t="shared" si="17"/>
        <v>0</v>
      </c>
      <c r="O120" s="30">
        <f t="shared" si="12"/>
        <v>0</v>
      </c>
      <c r="P120" s="47">
        <f t="shared" si="18"/>
        <v>0</v>
      </c>
      <c r="Q120" s="48" t="str">
        <f t="shared" si="19"/>
        <v>_</v>
      </c>
      <c r="R120" s="49" t="str">
        <f>IF(P120&gt;0,P120/M120,"_")</f>
        <v>_</v>
      </c>
      <c r="S120" s="54"/>
      <c r="T120" s="50"/>
      <c r="U120" s="50"/>
      <c r="V120" s="50"/>
      <c r="W120" s="50"/>
      <c r="X120" s="50"/>
      <c r="Y120" s="52"/>
      <c r="Z120" s="79"/>
      <c r="AA120" s="50"/>
      <c r="AB120" s="50"/>
      <c r="AC120" s="50"/>
      <c r="AD120" s="50"/>
      <c r="AE120" s="50"/>
      <c r="AF120" s="50"/>
      <c r="AG120" s="50"/>
      <c r="AI120" s="41"/>
      <c r="AJ120" s="41"/>
      <c r="AK120" s="41"/>
      <c r="AL120" s="53">
        <f t="shared" si="13"/>
        <v>0</v>
      </c>
    </row>
    <row r="121" spans="1:38" s="40" customFormat="1" ht="50.1" hidden="1" customHeight="1" x14ac:dyDescent="0.2">
      <c r="A121" s="44" t="s">
        <v>161</v>
      </c>
      <c r="B121" s="30">
        <f>'[1]تقرير حركة يومية'!F121</f>
        <v>0</v>
      </c>
      <c r="C121" s="30">
        <f t="shared" si="11"/>
        <v>0</v>
      </c>
      <c r="D121" s="30"/>
      <c r="E121" s="45">
        <f t="shared" si="14"/>
        <v>0</v>
      </c>
      <c r="F121" s="30">
        <f>'[1]تقرير حركة يومية'!I121</f>
        <v>0</v>
      </c>
      <c r="G121" s="46">
        <f t="shared" si="15"/>
        <v>0</v>
      </c>
      <c r="H121" s="30"/>
      <c r="I121" s="30"/>
      <c r="J121" s="30"/>
      <c r="K121" s="30"/>
      <c r="L121" s="30">
        <f t="shared" si="16"/>
        <v>0</v>
      </c>
      <c r="M121" s="30">
        <f>'[1]تقرير حركة يومية'!N121</f>
        <v>40</v>
      </c>
      <c r="N121" s="30">
        <f t="shared" si="17"/>
        <v>0</v>
      </c>
      <c r="O121" s="30">
        <f t="shared" si="12"/>
        <v>0</v>
      </c>
      <c r="P121" s="47">
        <f t="shared" si="18"/>
        <v>0</v>
      </c>
      <c r="Q121" s="48" t="str">
        <f t="shared" si="19"/>
        <v>_</v>
      </c>
      <c r="R121" s="49" t="str">
        <f>IF(P121&gt;0,P121/M121,"_")</f>
        <v>_</v>
      </c>
      <c r="S121" s="54"/>
      <c r="T121" s="50"/>
      <c r="U121" s="50"/>
      <c r="V121" s="50"/>
      <c r="W121" s="50"/>
      <c r="X121" s="50"/>
      <c r="Y121" s="52"/>
      <c r="Z121" s="33"/>
      <c r="AA121" s="50"/>
      <c r="AB121" s="50"/>
      <c r="AC121" s="50"/>
      <c r="AD121" s="50"/>
      <c r="AE121" s="50"/>
      <c r="AF121" s="50"/>
      <c r="AG121" s="50"/>
      <c r="AI121" s="41"/>
      <c r="AJ121" s="41"/>
      <c r="AK121" s="41"/>
      <c r="AL121" s="53">
        <f t="shared" si="13"/>
        <v>0</v>
      </c>
    </row>
    <row r="122" spans="1:38" s="40" customFormat="1" ht="50.1" hidden="1" customHeight="1" x14ac:dyDescent="0.2">
      <c r="A122" s="44" t="s">
        <v>162</v>
      </c>
      <c r="B122" s="30">
        <f>'[1]تقرير حركة يومية'!F122</f>
        <v>0</v>
      </c>
      <c r="C122" s="30">
        <f t="shared" si="11"/>
        <v>5</v>
      </c>
      <c r="D122" s="30"/>
      <c r="E122" s="45">
        <f t="shared" si="14"/>
        <v>5</v>
      </c>
      <c r="F122" s="30">
        <f>'[1]تقرير حركة يومية'!I122</f>
        <v>0</v>
      </c>
      <c r="G122" s="46">
        <f t="shared" si="15"/>
        <v>0</v>
      </c>
      <c r="H122" s="30"/>
      <c r="I122" s="30"/>
      <c r="J122" s="30"/>
      <c r="K122" s="30"/>
      <c r="L122" s="30">
        <f t="shared" si="16"/>
        <v>0</v>
      </c>
      <c r="M122" s="30">
        <f>'[1]تقرير حركة يومية'!N122</f>
        <v>98</v>
      </c>
      <c r="N122" s="30">
        <f t="shared" si="17"/>
        <v>0</v>
      </c>
      <c r="O122" s="30">
        <f t="shared" si="12"/>
        <v>0</v>
      </c>
      <c r="P122" s="47">
        <f t="shared" si="18"/>
        <v>0</v>
      </c>
      <c r="Q122" s="48" t="str">
        <f t="shared" si="19"/>
        <v>_</v>
      </c>
      <c r="R122" s="49" t="str">
        <f t="shared" ref="R122:R133" si="21">IF(P122&gt;0,P122/M122,"_")</f>
        <v>_</v>
      </c>
      <c r="S122" s="54"/>
      <c r="T122" s="50"/>
      <c r="U122" s="50"/>
      <c r="V122" s="50"/>
      <c r="W122" s="50"/>
      <c r="X122" s="50"/>
      <c r="Y122" s="52"/>
      <c r="Z122" s="33"/>
      <c r="AA122" s="50"/>
      <c r="AB122" s="50"/>
      <c r="AC122" s="50">
        <v>5</v>
      </c>
      <c r="AD122" s="50"/>
      <c r="AE122" s="50"/>
      <c r="AF122" s="50"/>
      <c r="AG122" s="50"/>
      <c r="AI122" s="50"/>
      <c r="AJ122" s="50"/>
      <c r="AK122" s="50"/>
      <c r="AL122" s="53">
        <f t="shared" si="13"/>
        <v>0</v>
      </c>
    </row>
    <row r="123" spans="1:38" s="40" customFormat="1" ht="50.1" hidden="1" customHeight="1" x14ac:dyDescent="0.2">
      <c r="A123" s="44" t="s">
        <v>163</v>
      </c>
      <c r="B123" s="30">
        <f>'[1]تقرير حركة يومية'!F123</f>
        <v>0</v>
      </c>
      <c r="C123" s="30">
        <f t="shared" si="11"/>
        <v>0</v>
      </c>
      <c r="D123" s="30"/>
      <c r="E123" s="45">
        <f t="shared" si="14"/>
        <v>0</v>
      </c>
      <c r="F123" s="30">
        <f>'[1]تقرير حركة يومية'!I123</f>
        <v>0</v>
      </c>
      <c r="G123" s="46">
        <f t="shared" si="15"/>
        <v>0</v>
      </c>
      <c r="H123" s="30"/>
      <c r="I123" s="30"/>
      <c r="J123" s="30"/>
      <c r="K123" s="30"/>
      <c r="L123" s="30">
        <f t="shared" si="16"/>
        <v>0</v>
      </c>
      <c r="M123" s="30">
        <f>'[1]تقرير حركة يومية'!N123</f>
        <v>195</v>
      </c>
      <c r="N123" s="30">
        <f t="shared" si="17"/>
        <v>0</v>
      </c>
      <c r="O123" s="30">
        <f t="shared" si="12"/>
        <v>0</v>
      </c>
      <c r="P123" s="47">
        <f t="shared" si="18"/>
        <v>0</v>
      </c>
      <c r="Q123" s="48" t="str">
        <f t="shared" si="19"/>
        <v>_</v>
      </c>
      <c r="R123" s="49" t="str">
        <f t="shared" si="21"/>
        <v>_</v>
      </c>
      <c r="S123" s="54"/>
      <c r="T123" s="50"/>
      <c r="U123" s="50"/>
      <c r="V123" s="50"/>
      <c r="W123" s="50"/>
      <c r="X123" s="50"/>
      <c r="Y123" s="52"/>
      <c r="Z123" s="33"/>
      <c r="AA123" s="50"/>
      <c r="AB123" s="50"/>
      <c r="AC123" s="50"/>
      <c r="AD123" s="50"/>
      <c r="AE123" s="50"/>
      <c r="AF123" s="50"/>
      <c r="AG123" s="50"/>
      <c r="AI123" s="50"/>
      <c r="AJ123" s="50"/>
      <c r="AK123" s="50"/>
      <c r="AL123" s="53">
        <f t="shared" si="13"/>
        <v>0</v>
      </c>
    </row>
    <row r="124" spans="1:38" s="40" customFormat="1" ht="50.1" hidden="1" customHeight="1" x14ac:dyDescent="0.2">
      <c r="A124" s="44" t="s">
        <v>164</v>
      </c>
      <c r="B124" s="30">
        <f>'[1]تقرير حركة يومية'!F124</f>
        <v>0</v>
      </c>
      <c r="C124" s="30">
        <f t="shared" si="11"/>
        <v>5</v>
      </c>
      <c r="D124" s="30"/>
      <c r="E124" s="45">
        <f t="shared" si="14"/>
        <v>5</v>
      </c>
      <c r="F124" s="30">
        <f>'[1]تقرير حركة يومية'!I124</f>
        <v>1</v>
      </c>
      <c r="G124" s="46">
        <f t="shared" si="15"/>
        <v>0</v>
      </c>
      <c r="H124" s="30"/>
      <c r="I124" s="30"/>
      <c r="J124" s="30"/>
      <c r="K124" s="30"/>
      <c r="L124" s="30">
        <f t="shared" si="16"/>
        <v>1</v>
      </c>
      <c r="M124" s="30">
        <f>'[1]تقرير حركة يومية'!N124</f>
        <v>27</v>
      </c>
      <c r="N124" s="30">
        <f t="shared" si="17"/>
        <v>27</v>
      </c>
      <c r="O124" s="30">
        <f t="shared" si="12"/>
        <v>0</v>
      </c>
      <c r="P124" s="47">
        <f t="shared" si="18"/>
        <v>-27</v>
      </c>
      <c r="Q124" s="48">
        <f t="shared" si="19"/>
        <v>-1</v>
      </c>
      <c r="R124" s="49" t="str">
        <f t="shared" si="21"/>
        <v>_</v>
      </c>
      <c r="S124" s="54"/>
      <c r="T124" s="50"/>
      <c r="U124" s="50"/>
      <c r="V124" s="50"/>
      <c r="W124" s="50"/>
      <c r="X124" s="50"/>
      <c r="Y124" s="52"/>
      <c r="Z124" s="33"/>
      <c r="AA124" s="50"/>
      <c r="AB124" s="50"/>
      <c r="AC124" s="50">
        <v>5</v>
      </c>
      <c r="AD124" s="50"/>
      <c r="AE124" s="50"/>
      <c r="AF124" s="50"/>
      <c r="AG124" s="50"/>
      <c r="AI124" s="41"/>
      <c r="AJ124" s="41"/>
      <c r="AK124" s="41"/>
      <c r="AL124" s="53">
        <f t="shared" si="13"/>
        <v>0</v>
      </c>
    </row>
    <row r="125" spans="1:38" s="40" customFormat="1" ht="50.1" hidden="1" customHeight="1" x14ac:dyDescent="0.2">
      <c r="A125" s="44" t="s">
        <v>165</v>
      </c>
      <c r="B125" s="30">
        <f>'[1]تقرير حركة يومية'!F125</f>
        <v>0</v>
      </c>
      <c r="C125" s="30">
        <f t="shared" si="11"/>
        <v>3</v>
      </c>
      <c r="D125" s="30"/>
      <c r="E125" s="45">
        <f t="shared" si="14"/>
        <v>3</v>
      </c>
      <c r="F125" s="30">
        <f>'[1]تقرير حركة يومية'!I125</f>
        <v>0</v>
      </c>
      <c r="G125" s="46">
        <f t="shared" si="15"/>
        <v>0</v>
      </c>
      <c r="H125" s="30"/>
      <c r="I125" s="30"/>
      <c r="J125" s="30"/>
      <c r="K125" s="30"/>
      <c r="L125" s="30">
        <f t="shared" si="16"/>
        <v>0</v>
      </c>
      <c r="M125" s="30">
        <f>'[1]تقرير حركة يومية'!N125</f>
        <v>85</v>
      </c>
      <c r="N125" s="30">
        <f t="shared" si="17"/>
        <v>0</v>
      </c>
      <c r="O125" s="30">
        <f t="shared" si="12"/>
        <v>0</v>
      </c>
      <c r="P125" s="47">
        <f t="shared" si="18"/>
        <v>0</v>
      </c>
      <c r="Q125" s="48" t="str">
        <f t="shared" si="19"/>
        <v>_</v>
      </c>
      <c r="R125" s="49" t="str">
        <f t="shared" si="21"/>
        <v>_</v>
      </c>
      <c r="S125" s="54"/>
      <c r="T125" s="50"/>
      <c r="U125" s="50"/>
      <c r="V125" s="50"/>
      <c r="W125" s="50"/>
      <c r="X125" s="50"/>
      <c r="Y125" s="52"/>
      <c r="Z125" s="33"/>
      <c r="AA125" s="50"/>
      <c r="AB125" s="50"/>
      <c r="AC125" s="50">
        <v>3</v>
      </c>
      <c r="AD125" s="50"/>
      <c r="AE125" s="50"/>
      <c r="AF125" s="50"/>
      <c r="AG125" s="50"/>
      <c r="AI125" s="50"/>
      <c r="AJ125" s="50"/>
      <c r="AK125" s="50"/>
      <c r="AL125" s="53">
        <f t="shared" si="13"/>
        <v>0</v>
      </c>
    </row>
    <row r="126" spans="1:38" s="40" customFormat="1" ht="50.1" hidden="1" customHeight="1" x14ac:dyDescent="0.2">
      <c r="A126" s="44" t="s">
        <v>166</v>
      </c>
      <c r="B126" s="30">
        <f>'[1]تقرير حركة يومية'!F126</f>
        <v>0</v>
      </c>
      <c r="C126" s="30">
        <f t="shared" si="11"/>
        <v>0</v>
      </c>
      <c r="D126" s="30"/>
      <c r="E126" s="45">
        <f t="shared" si="14"/>
        <v>0</v>
      </c>
      <c r="F126" s="30">
        <f>'[1]تقرير حركة يومية'!I126</f>
        <v>2</v>
      </c>
      <c r="G126" s="46">
        <f t="shared" si="15"/>
        <v>0</v>
      </c>
      <c r="H126" s="30"/>
      <c r="I126" s="30"/>
      <c r="J126" s="30"/>
      <c r="K126" s="30"/>
      <c r="L126" s="30">
        <f t="shared" si="16"/>
        <v>2</v>
      </c>
      <c r="M126" s="30">
        <f>'[1]تقرير حركة يومية'!N126</f>
        <v>27</v>
      </c>
      <c r="N126" s="30">
        <f t="shared" si="17"/>
        <v>54</v>
      </c>
      <c r="O126" s="30">
        <f t="shared" si="12"/>
        <v>0</v>
      </c>
      <c r="P126" s="47">
        <f t="shared" si="18"/>
        <v>-54</v>
      </c>
      <c r="Q126" s="48">
        <f t="shared" si="19"/>
        <v>-2</v>
      </c>
      <c r="R126" s="49" t="str">
        <f t="shared" si="21"/>
        <v>_</v>
      </c>
      <c r="S126" s="54"/>
      <c r="T126" s="50"/>
      <c r="U126" s="50"/>
      <c r="V126" s="50"/>
      <c r="W126" s="50"/>
      <c r="X126" s="50"/>
      <c r="Y126" s="52"/>
      <c r="Z126" s="33"/>
      <c r="AA126" s="50"/>
      <c r="AB126" s="50"/>
      <c r="AC126" s="50"/>
      <c r="AD126" s="50"/>
      <c r="AE126" s="50"/>
      <c r="AF126" s="50"/>
      <c r="AG126" s="50"/>
      <c r="AI126" s="50"/>
      <c r="AJ126" s="50"/>
      <c r="AK126" s="50"/>
      <c r="AL126" s="53">
        <f t="shared" si="13"/>
        <v>0</v>
      </c>
    </row>
    <row r="127" spans="1:38" s="40" customFormat="1" ht="50.1" hidden="1" customHeight="1" x14ac:dyDescent="0.2">
      <c r="A127" s="44" t="s">
        <v>167</v>
      </c>
      <c r="B127" s="30">
        <f>'[1]تقرير حركة يومية'!F127</f>
        <v>0</v>
      </c>
      <c r="C127" s="30">
        <f t="shared" si="11"/>
        <v>0</v>
      </c>
      <c r="D127" s="30"/>
      <c r="E127" s="45">
        <f t="shared" si="14"/>
        <v>0</v>
      </c>
      <c r="F127" s="30">
        <f>'[1]تقرير حركة يومية'!I127</f>
        <v>0</v>
      </c>
      <c r="G127" s="46">
        <f t="shared" si="15"/>
        <v>0</v>
      </c>
      <c r="H127" s="30"/>
      <c r="I127" s="30"/>
      <c r="J127" s="30"/>
      <c r="K127" s="30"/>
      <c r="L127" s="30">
        <f t="shared" si="16"/>
        <v>0</v>
      </c>
      <c r="M127" s="30">
        <f>'[1]تقرير حركة يومية'!N127</f>
        <v>60</v>
      </c>
      <c r="N127" s="30">
        <f t="shared" si="17"/>
        <v>0</v>
      </c>
      <c r="O127" s="30">
        <f t="shared" si="12"/>
        <v>0</v>
      </c>
      <c r="P127" s="47">
        <f t="shared" si="18"/>
        <v>0</v>
      </c>
      <c r="Q127" s="48" t="str">
        <f t="shared" si="19"/>
        <v>_</v>
      </c>
      <c r="R127" s="49" t="str">
        <f t="shared" si="21"/>
        <v>_</v>
      </c>
      <c r="S127" s="54"/>
      <c r="T127" s="50"/>
      <c r="U127" s="50"/>
      <c r="V127" s="50"/>
      <c r="W127" s="50"/>
      <c r="X127" s="50"/>
      <c r="Y127" s="52"/>
      <c r="Z127" s="33"/>
      <c r="AA127" s="50"/>
      <c r="AB127" s="50"/>
      <c r="AC127" s="50"/>
      <c r="AD127" s="50"/>
      <c r="AE127" s="50"/>
      <c r="AF127" s="50"/>
      <c r="AG127" s="50"/>
      <c r="AI127" s="41"/>
      <c r="AJ127" s="41"/>
      <c r="AK127" s="41"/>
      <c r="AL127" s="53">
        <f t="shared" si="13"/>
        <v>0</v>
      </c>
    </row>
    <row r="128" spans="1:38" s="40" customFormat="1" ht="50.1" hidden="1" customHeight="1" x14ac:dyDescent="0.2">
      <c r="A128" s="44" t="s">
        <v>168</v>
      </c>
      <c r="B128" s="30">
        <f>'[1]تقرير حركة يومية'!F128</f>
        <v>0</v>
      </c>
      <c r="C128" s="30">
        <f t="shared" si="11"/>
        <v>0</v>
      </c>
      <c r="D128" s="30"/>
      <c r="E128" s="45">
        <f t="shared" si="14"/>
        <v>0</v>
      </c>
      <c r="F128" s="30">
        <f>'[1]تقرير حركة يومية'!I128</f>
        <v>3</v>
      </c>
      <c r="G128" s="46">
        <f t="shared" si="15"/>
        <v>0</v>
      </c>
      <c r="H128" s="30"/>
      <c r="I128" s="30"/>
      <c r="J128" s="30"/>
      <c r="K128" s="30"/>
      <c r="L128" s="30">
        <f t="shared" si="16"/>
        <v>3</v>
      </c>
      <c r="M128" s="30">
        <f>'[1]تقرير حركة يومية'!N128</f>
        <v>50</v>
      </c>
      <c r="N128" s="30">
        <f t="shared" si="17"/>
        <v>150</v>
      </c>
      <c r="O128" s="30">
        <f t="shared" si="12"/>
        <v>0</v>
      </c>
      <c r="P128" s="47">
        <f t="shared" si="18"/>
        <v>-150</v>
      </c>
      <c r="Q128" s="48">
        <f t="shared" si="19"/>
        <v>-3</v>
      </c>
      <c r="R128" s="49" t="str">
        <f t="shared" si="21"/>
        <v>_</v>
      </c>
      <c r="S128" s="54"/>
      <c r="T128" s="50"/>
      <c r="U128" s="50"/>
      <c r="V128" s="50"/>
      <c r="W128" s="50"/>
      <c r="X128" s="50"/>
      <c r="Y128" s="52"/>
      <c r="Z128" s="33"/>
      <c r="AA128" s="50"/>
      <c r="AB128" s="50"/>
      <c r="AC128" s="50"/>
      <c r="AD128" s="50"/>
      <c r="AE128" s="50"/>
      <c r="AF128" s="50"/>
      <c r="AG128" s="50"/>
      <c r="AI128" s="50"/>
      <c r="AJ128" s="50"/>
      <c r="AK128" s="50"/>
      <c r="AL128" s="53">
        <f t="shared" si="13"/>
        <v>0</v>
      </c>
    </row>
    <row r="129" spans="1:38" s="40" customFormat="1" ht="50.1" customHeight="1" x14ac:dyDescent="0.2">
      <c r="A129" s="44" t="s">
        <v>169</v>
      </c>
      <c r="B129" s="30">
        <f>'[1]تقرير حركة يومية'!F129</f>
        <v>0</v>
      </c>
      <c r="C129" s="30">
        <f t="shared" si="11"/>
        <v>15</v>
      </c>
      <c r="D129" s="30"/>
      <c r="E129" s="45">
        <f t="shared" si="14"/>
        <v>0</v>
      </c>
      <c r="F129" s="30">
        <f>'[1]تقرير حركة يومية'!I129</f>
        <v>2</v>
      </c>
      <c r="G129" s="46">
        <f t="shared" si="15"/>
        <v>15</v>
      </c>
      <c r="H129" s="30"/>
      <c r="I129" s="30"/>
      <c r="J129" s="30"/>
      <c r="K129" s="30"/>
      <c r="L129" s="30">
        <f t="shared" si="16"/>
        <v>17</v>
      </c>
      <c r="M129" s="30">
        <f>'[1]تقرير حركة يومية'!N129</f>
        <v>95</v>
      </c>
      <c r="N129" s="30">
        <f t="shared" si="17"/>
        <v>1615</v>
      </c>
      <c r="O129" s="30">
        <f t="shared" si="12"/>
        <v>0</v>
      </c>
      <c r="P129" s="47">
        <f t="shared" si="18"/>
        <v>-1615</v>
      </c>
      <c r="Q129" s="48">
        <f t="shared" si="19"/>
        <v>-17</v>
      </c>
      <c r="R129" s="49" t="str">
        <f t="shared" si="21"/>
        <v>_</v>
      </c>
      <c r="S129" s="54"/>
      <c r="T129" s="50">
        <v>15</v>
      </c>
      <c r="U129" s="50"/>
      <c r="V129" s="50"/>
      <c r="W129" s="50"/>
      <c r="X129" s="50"/>
      <c r="Y129" s="52"/>
      <c r="Z129" s="33"/>
      <c r="AA129" s="50">
        <v>10</v>
      </c>
      <c r="AB129" s="50">
        <v>5</v>
      </c>
      <c r="AC129" s="50"/>
      <c r="AD129" s="50"/>
      <c r="AE129" s="50"/>
      <c r="AF129" s="50"/>
      <c r="AG129" s="50"/>
      <c r="AI129" s="50"/>
      <c r="AJ129" s="50"/>
      <c r="AK129" s="50"/>
      <c r="AL129" s="53">
        <f t="shared" si="13"/>
        <v>0</v>
      </c>
    </row>
    <row r="130" spans="1:38" s="40" customFormat="1" ht="50.1" hidden="1" customHeight="1" x14ac:dyDescent="0.2">
      <c r="A130" s="44" t="s">
        <v>170</v>
      </c>
      <c r="B130" s="30">
        <f>'[1]تقرير حركة يومية'!F130</f>
        <v>0</v>
      </c>
      <c r="C130" s="30">
        <f t="shared" si="11"/>
        <v>0</v>
      </c>
      <c r="D130" s="30"/>
      <c r="E130" s="45">
        <f t="shared" si="14"/>
        <v>0</v>
      </c>
      <c r="F130" s="30">
        <f>'[1]تقرير حركة يومية'!I130</f>
        <v>7</v>
      </c>
      <c r="G130" s="46">
        <f t="shared" si="15"/>
        <v>0</v>
      </c>
      <c r="H130" s="30"/>
      <c r="I130" s="30"/>
      <c r="J130" s="30"/>
      <c r="K130" s="30"/>
      <c r="L130" s="30">
        <f t="shared" si="16"/>
        <v>7</v>
      </c>
      <c r="M130" s="30">
        <f>'[1]تقرير حركة يومية'!N130</f>
        <v>110</v>
      </c>
      <c r="N130" s="30">
        <f t="shared" si="17"/>
        <v>770</v>
      </c>
      <c r="O130" s="30">
        <f t="shared" si="12"/>
        <v>0</v>
      </c>
      <c r="P130" s="47">
        <f t="shared" si="18"/>
        <v>-770</v>
      </c>
      <c r="Q130" s="48">
        <f t="shared" si="19"/>
        <v>-7</v>
      </c>
      <c r="R130" s="49" t="str">
        <f t="shared" si="21"/>
        <v>_</v>
      </c>
      <c r="S130" s="54"/>
      <c r="T130" s="50"/>
      <c r="U130" s="50"/>
      <c r="V130" s="50"/>
      <c r="W130" s="50"/>
      <c r="X130" s="50"/>
      <c r="Y130" s="52"/>
      <c r="Z130" s="33"/>
      <c r="AA130" s="50"/>
      <c r="AB130" s="50"/>
      <c r="AC130" s="50"/>
      <c r="AD130" s="50"/>
      <c r="AE130" s="50"/>
      <c r="AF130" s="50"/>
      <c r="AG130" s="50"/>
      <c r="AI130" s="41"/>
      <c r="AJ130" s="41"/>
      <c r="AK130" s="41"/>
      <c r="AL130" s="53">
        <f t="shared" si="13"/>
        <v>0</v>
      </c>
    </row>
    <row r="131" spans="1:38" s="40" customFormat="1" ht="50.1" hidden="1" customHeight="1" x14ac:dyDescent="0.2">
      <c r="A131" s="44" t="s">
        <v>171</v>
      </c>
      <c r="B131" s="30">
        <f>'[1]تقرير حركة يومية'!F131</f>
        <v>0</v>
      </c>
      <c r="C131" s="30">
        <f t="shared" si="11"/>
        <v>0</v>
      </c>
      <c r="D131" s="30"/>
      <c r="E131" s="45">
        <f t="shared" si="14"/>
        <v>0</v>
      </c>
      <c r="F131" s="30">
        <f>'[1]تقرير حركة يومية'!I131</f>
        <v>0</v>
      </c>
      <c r="G131" s="46">
        <f t="shared" si="15"/>
        <v>0</v>
      </c>
      <c r="H131" s="30"/>
      <c r="I131" s="30"/>
      <c r="J131" s="30"/>
      <c r="K131" s="30"/>
      <c r="L131" s="30">
        <f t="shared" si="16"/>
        <v>0</v>
      </c>
      <c r="M131" s="30">
        <f>'[1]تقرير حركة يومية'!N131</f>
        <v>110</v>
      </c>
      <c r="N131" s="30">
        <f t="shared" si="17"/>
        <v>0</v>
      </c>
      <c r="O131" s="30">
        <f t="shared" si="12"/>
        <v>0</v>
      </c>
      <c r="P131" s="47">
        <f t="shared" si="18"/>
        <v>0</v>
      </c>
      <c r="Q131" s="48" t="str">
        <f t="shared" si="19"/>
        <v>_</v>
      </c>
      <c r="R131" s="49" t="str">
        <f t="shared" si="21"/>
        <v>_</v>
      </c>
      <c r="S131" s="54"/>
      <c r="T131" s="50"/>
      <c r="U131" s="50"/>
      <c r="V131" s="50"/>
      <c r="W131" s="50"/>
      <c r="X131" s="50"/>
      <c r="Y131" s="52"/>
      <c r="Z131" s="33"/>
      <c r="AA131" s="50"/>
      <c r="AB131" s="50"/>
      <c r="AC131" s="50"/>
      <c r="AD131" s="50"/>
      <c r="AE131" s="50"/>
      <c r="AF131" s="50"/>
      <c r="AG131" s="50"/>
      <c r="AI131" s="50"/>
      <c r="AJ131" s="50"/>
      <c r="AK131" s="50"/>
      <c r="AL131" s="53">
        <f t="shared" si="13"/>
        <v>0</v>
      </c>
    </row>
    <row r="132" spans="1:38" s="40" customFormat="1" ht="50.1" hidden="1" customHeight="1" x14ac:dyDescent="0.2">
      <c r="A132" s="44" t="s">
        <v>172</v>
      </c>
      <c r="B132" s="30">
        <f>'[1]تقرير حركة يومية'!F132</f>
        <v>0</v>
      </c>
      <c r="C132" s="30">
        <f t="shared" si="11"/>
        <v>0</v>
      </c>
      <c r="D132" s="30"/>
      <c r="E132" s="45">
        <f t="shared" si="14"/>
        <v>0</v>
      </c>
      <c r="F132" s="30">
        <f>'[1]تقرير حركة يومية'!I132</f>
        <v>22</v>
      </c>
      <c r="G132" s="46">
        <f t="shared" si="15"/>
        <v>0</v>
      </c>
      <c r="H132" s="30"/>
      <c r="I132" s="30"/>
      <c r="J132" s="30"/>
      <c r="K132" s="30"/>
      <c r="L132" s="30">
        <f t="shared" si="16"/>
        <v>22</v>
      </c>
      <c r="M132" s="30">
        <f>'[1]تقرير حركة يومية'!N132</f>
        <v>120</v>
      </c>
      <c r="N132" s="30">
        <f t="shared" si="17"/>
        <v>2640</v>
      </c>
      <c r="O132" s="30">
        <f t="shared" si="12"/>
        <v>0</v>
      </c>
      <c r="P132" s="47">
        <f t="shared" si="18"/>
        <v>-2640</v>
      </c>
      <c r="Q132" s="48">
        <f t="shared" si="19"/>
        <v>-22</v>
      </c>
      <c r="R132" s="49" t="str">
        <f t="shared" si="21"/>
        <v>_</v>
      </c>
      <c r="S132" s="54"/>
      <c r="T132" s="50"/>
      <c r="U132" s="50"/>
      <c r="V132" s="50"/>
      <c r="W132" s="50"/>
      <c r="X132" s="50"/>
      <c r="Y132" s="52"/>
      <c r="Z132" s="33"/>
      <c r="AA132" s="50"/>
      <c r="AB132" s="50"/>
      <c r="AC132" s="50"/>
      <c r="AD132" s="50"/>
      <c r="AE132" s="50"/>
      <c r="AF132" s="50"/>
      <c r="AG132" s="50"/>
      <c r="AI132" s="50"/>
      <c r="AJ132" s="50"/>
      <c r="AK132" s="50"/>
      <c r="AL132" s="53">
        <f t="shared" si="13"/>
        <v>0</v>
      </c>
    </row>
    <row r="133" spans="1:38" s="40" customFormat="1" ht="50.1" customHeight="1" x14ac:dyDescent="0.2">
      <c r="A133" s="44" t="s">
        <v>173</v>
      </c>
      <c r="B133" s="30">
        <f>'[1]تقرير حركة يومية'!F133</f>
        <v>0</v>
      </c>
      <c r="C133" s="30">
        <f t="shared" si="11"/>
        <v>10</v>
      </c>
      <c r="D133" s="30"/>
      <c r="E133" s="45">
        <f t="shared" si="14"/>
        <v>0</v>
      </c>
      <c r="F133" s="30">
        <f>'[1]تقرير حركة يومية'!I133</f>
        <v>16</v>
      </c>
      <c r="G133" s="46">
        <f t="shared" si="15"/>
        <v>10</v>
      </c>
      <c r="H133" s="30"/>
      <c r="I133" s="30"/>
      <c r="J133" s="30"/>
      <c r="K133" s="30"/>
      <c r="L133" s="30">
        <f t="shared" si="16"/>
        <v>26</v>
      </c>
      <c r="M133" s="30">
        <f>'[1]تقرير حركة يومية'!N133</f>
        <v>150</v>
      </c>
      <c r="N133" s="30">
        <f t="shared" si="17"/>
        <v>3900</v>
      </c>
      <c r="O133" s="30">
        <f t="shared" si="12"/>
        <v>0</v>
      </c>
      <c r="P133" s="47">
        <f t="shared" si="18"/>
        <v>-3900</v>
      </c>
      <c r="Q133" s="48">
        <f t="shared" si="19"/>
        <v>-26</v>
      </c>
      <c r="R133" s="49" t="str">
        <f t="shared" si="21"/>
        <v>_</v>
      </c>
      <c r="S133" s="54"/>
      <c r="T133" s="50">
        <v>10</v>
      </c>
      <c r="U133" s="50"/>
      <c r="V133" s="50"/>
      <c r="W133" s="50"/>
      <c r="X133" s="50"/>
      <c r="Y133" s="52"/>
      <c r="Z133" s="33"/>
      <c r="AA133" s="50">
        <v>10</v>
      </c>
      <c r="AB133" s="50"/>
      <c r="AC133" s="50"/>
      <c r="AD133" s="50"/>
      <c r="AE133" s="50"/>
      <c r="AF133" s="50"/>
      <c r="AG133" s="50"/>
      <c r="AI133" s="41"/>
      <c r="AJ133" s="41"/>
      <c r="AK133" s="41"/>
      <c r="AL133" s="53">
        <f t="shared" si="13"/>
        <v>0</v>
      </c>
    </row>
    <row r="134" spans="1:38" s="40" customFormat="1" ht="50.1" hidden="1" customHeight="1" x14ac:dyDescent="0.2">
      <c r="A134" s="44" t="s">
        <v>174</v>
      </c>
      <c r="B134" s="30">
        <f>'[1]تقرير حركة يومية'!F134</f>
        <v>0</v>
      </c>
      <c r="C134" s="30">
        <f t="shared" si="11"/>
        <v>0</v>
      </c>
      <c r="D134" s="30"/>
      <c r="E134" s="45">
        <f>B134+C134-D134-G134</f>
        <v>0</v>
      </c>
      <c r="F134" s="30">
        <f>'[1]تقرير حركة يومية'!I134</f>
        <v>1</v>
      </c>
      <c r="G134" s="46">
        <f>SUM(T134:X134)-Y134</f>
        <v>0</v>
      </c>
      <c r="H134" s="30"/>
      <c r="I134" s="30"/>
      <c r="J134" s="30"/>
      <c r="K134" s="30"/>
      <c r="L134" s="30">
        <f t="shared" si="16"/>
        <v>1</v>
      </c>
      <c r="M134" s="30">
        <v>35</v>
      </c>
      <c r="N134" s="30">
        <f t="shared" si="17"/>
        <v>35</v>
      </c>
      <c r="O134" s="30">
        <f>AL134-I134</f>
        <v>0</v>
      </c>
      <c r="P134" s="47">
        <f t="shared" si="18"/>
        <v>-35</v>
      </c>
      <c r="Q134" s="48">
        <f t="shared" si="19"/>
        <v>-1</v>
      </c>
      <c r="R134" s="49" t="str">
        <f>IF(P134&gt;0,P134/M134,"_")</f>
        <v>_</v>
      </c>
      <c r="S134" s="54"/>
      <c r="T134" s="50"/>
      <c r="U134" s="50"/>
      <c r="V134" s="50"/>
      <c r="W134" s="50"/>
      <c r="X134" s="50"/>
      <c r="Y134" s="52"/>
      <c r="Z134" s="33"/>
      <c r="AA134" s="50"/>
      <c r="AB134" s="50"/>
      <c r="AC134" s="50"/>
      <c r="AD134" s="50"/>
      <c r="AE134" s="50"/>
      <c r="AF134" s="50"/>
      <c r="AG134" s="50"/>
      <c r="AI134" s="41"/>
      <c r="AJ134" s="41"/>
      <c r="AK134" s="41"/>
      <c r="AL134" s="53"/>
    </row>
    <row r="135" spans="1:38" s="40" customFormat="1" ht="50.1" hidden="1" customHeight="1" x14ac:dyDescent="0.2">
      <c r="A135" s="44" t="s">
        <v>175</v>
      </c>
      <c r="B135" s="30">
        <f>'[1]تقرير حركة يومية'!F135</f>
        <v>0</v>
      </c>
      <c r="C135" s="30">
        <f t="shared" si="11"/>
        <v>0</v>
      </c>
      <c r="D135" s="30"/>
      <c r="E135" s="45">
        <f>B135+C135-D135-G135</f>
        <v>0</v>
      </c>
      <c r="F135" s="30">
        <f>'[1]تقرير حركة يومية'!I135</f>
        <v>29</v>
      </c>
      <c r="G135" s="46">
        <f>SUM(T135:X135)-Y135</f>
        <v>0</v>
      </c>
      <c r="H135" s="30"/>
      <c r="I135" s="30"/>
      <c r="J135" s="30"/>
      <c r="K135" s="30"/>
      <c r="L135" s="30">
        <f t="shared" si="16"/>
        <v>29</v>
      </c>
      <c r="M135" s="30">
        <f>'[1]تقرير حركة يومية'!N135</f>
        <v>150</v>
      </c>
      <c r="N135" s="30">
        <f t="shared" si="17"/>
        <v>4350</v>
      </c>
      <c r="O135" s="30">
        <f>AL135-I135</f>
        <v>0</v>
      </c>
      <c r="P135" s="47">
        <f t="shared" si="18"/>
        <v>-4350</v>
      </c>
      <c r="Q135" s="48">
        <f t="shared" si="19"/>
        <v>-29</v>
      </c>
      <c r="R135" s="49" t="str">
        <f>IF(P135&gt;0,P135/M135,"_")</f>
        <v>_</v>
      </c>
      <c r="S135" s="54"/>
      <c r="T135" s="50"/>
      <c r="U135" s="50"/>
      <c r="V135" s="50"/>
      <c r="W135" s="50"/>
      <c r="X135" s="50"/>
      <c r="Y135" s="52"/>
      <c r="Z135" s="33"/>
      <c r="AA135" s="50"/>
      <c r="AB135" s="50"/>
      <c r="AC135" s="50"/>
      <c r="AD135" s="50"/>
      <c r="AE135" s="50"/>
      <c r="AF135" s="50"/>
      <c r="AG135" s="50"/>
      <c r="AI135" s="50"/>
      <c r="AJ135" s="50"/>
      <c r="AK135" s="50"/>
      <c r="AL135" s="53">
        <f t="shared" si="13"/>
        <v>0</v>
      </c>
    </row>
    <row r="136" spans="1:38" s="40" customFormat="1" ht="50.1" hidden="1" customHeight="1" x14ac:dyDescent="0.2">
      <c r="A136" s="44" t="s">
        <v>176</v>
      </c>
      <c r="B136" s="30">
        <f>'[1]تقرير حركة يومية'!F136</f>
        <v>0</v>
      </c>
      <c r="C136" s="30">
        <f t="shared" si="11"/>
        <v>0</v>
      </c>
      <c r="D136" s="30"/>
      <c r="E136" s="45">
        <f t="shared" ref="E136:E199" si="22">B136+C136-D136-G136</f>
        <v>0</v>
      </c>
      <c r="F136" s="30">
        <f>'[1]تقرير حركة يومية'!I136</f>
        <v>0</v>
      </c>
      <c r="G136" s="46">
        <f t="shared" ref="G136:G199" si="23">SUM(T136:X136)-Y136</f>
        <v>0</v>
      </c>
      <c r="H136" s="30"/>
      <c r="I136" s="30"/>
      <c r="J136" s="30"/>
      <c r="K136" s="30"/>
      <c r="L136" s="30">
        <f t="shared" si="16"/>
        <v>0</v>
      </c>
      <c r="M136" s="30">
        <f>'[1]تقرير حركة يومية'!N136</f>
        <v>60</v>
      </c>
      <c r="N136" s="30">
        <f t="shared" si="17"/>
        <v>0</v>
      </c>
      <c r="O136" s="30">
        <f t="shared" ref="O136:O199" si="24">AL136-I136</f>
        <v>0</v>
      </c>
      <c r="P136" s="47">
        <f t="shared" si="18"/>
        <v>0</v>
      </c>
      <c r="Q136" s="48" t="str">
        <f t="shared" si="19"/>
        <v>_</v>
      </c>
      <c r="R136" s="49" t="str">
        <f t="shared" ref="R136:R167" si="25">IF(P136&gt;0,P136/M136,"_")</f>
        <v>_</v>
      </c>
      <c r="S136" s="54"/>
      <c r="T136" s="50"/>
      <c r="U136" s="50"/>
      <c r="V136" s="50"/>
      <c r="W136" s="50"/>
      <c r="X136" s="50"/>
      <c r="Y136" s="52"/>
      <c r="Z136" s="33"/>
      <c r="AA136" s="50"/>
      <c r="AB136" s="50"/>
      <c r="AC136" s="50"/>
      <c r="AD136" s="50"/>
      <c r="AE136" s="50"/>
      <c r="AF136" s="50"/>
      <c r="AG136" s="50"/>
      <c r="AI136" s="50"/>
      <c r="AJ136" s="50"/>
      <c r="AK136" s="50"/>
      <c r="AL136" s="53">
        <f t="shared" si="13"/>
        <v>0</v>
      </c>
    </row>
    <row r="137" spans="1:38" s="40" customFormat="1" ht="50.1" customHeight="1" x14ac:dyDescent="0.2">
      <c r="A137" s="44" t="s">
        <v>177</v>
      </c>
      <c r="B137" s="30">
        <f>'[1]تقرير حركة يومية'!F137</f>
        <v>0</v>
      </c>
      <c r="C137" s="30">
        <f t="shared" si="11"/>
        <v>5</v>
      </c>
      <c r="D137" s="30"/>
      <c r="E137" s="45">
        <f t="shared" si="22"/>
        <v>0</v>
      </c>
      <c r="F137" s="30">
        <f>'[1]تقرير حركة يومية'!I137</f>
        <v>3</v>
      </c>
      <c r="G137" s="46">
        <f t="shared" si="23"/>
        <v>5</v>
      </c>
      <c r="H137" s="30"/>
      <c r="I137" s="30"/>
      <c r="J137" s="30"/>
      <c r="K137" s="30"/>
      <c r="L137" s="30">
        <f t="shared" si="16"/>
        <v>8</v>
      </c>
      <c r="M137" s="30">
        <f>'[1]تقرير حركة يومية'!N137</f>
        <v>55</v>
      </c>
      <c r="N137" s="30">
        <f t="shared" si="17"/>
        <v>440</v>
      </c>
      <c r="O137" s="30">
        <f t="shared" si="24"/>
        <v>0</v>
      </c>
      <c r="P137" s="47">
        <f t="shared" si="18"/>
        <v>-440</v>
      </c>
      <c r="Q137" s="48">
        <f t="shared" si="19"/>
        <v>-8</v>
      </c>
      <c r="R137" s="49" t="str">
        <f t="shared" si="25"/>
        <v>_</v>
      </c>
      <c r="S137" s="54"/>
      <c r="T137" s="50">
        <v>5</v>
      </c>
      <c r="U137" s="50"/>
      <c r="V137" s="50"/>
      <c r="W137" s="50"/>
      <c r="X137" s="50"/>
      <c r="Y137" s="52"/>
      <c r="Z137" s="33"/>
      <c r="AA137" s="50">
        <v>5</v>
      </c>
      <c r="AB137" s="50"/>
      <c r="AC137" s="50"/>
      <c r="AD137" s="50"/>
      <c r="AE137" s="50"/>
      <c r="AF137" s="50"/>
      <c r="AG137" s="50"/>
      <c r="AI137" s="41"/>
      <c r="AJ137" s="41"/>
      <c r="AK137" s="41"/>
      <c r="AL137" s="53">
        <f t="shared" si="13"/>
        <v>0</v>
      </c>
    </row>
    <row r="138" spans="1:38" s="40" customFormat="1" ht="50.1" hidden="1" customHeight="1" x14ac:dyDescent="0.2">
      <c r="A138" s="44" t="s">
        <v>178</v>
      </c>
      <c r="B138" s="30">
        <f>'[1]تقرير حركة يومية'!F138</f>
        <v>0</v>
      </c>
      <c r="C138" s="30">
        <f t="shared" ref="C138:C201" si="26">SUM(AA138:AG138)</f>
        <v>0</v>
      </c>
      <c r="D138" s="30"/>
      <c r="E138" s="45">
        <f t="shared" si="22"/>
        <v>0</v>
      </c>
      <c r="F138" s="30">
        <f>'[1]تقرير حركة يومية'!I138</f>
        <v>0</v>
      </c>
      <c r="G138" s="46">
        <f t="shared" si="23"/>
        <v>0</v>
      </c>
      <c r="H138" s="30"/>
      <c r="I138" s="30"/>
      <c r="J138" s="30"/>
      <c r="K138" s="30"/>
      <c r="L138" s="30">
        <f t="shared" si="16"/>
        <v>0</v>
      </c>
      <c r="M138" s="30">
        <f>'[1]تقرير حركة يومية'!N138</f>
        <v>150</v>
      </c>
      <c r="N138" s="30">
        <f t="shared" si="17"/>
        <v>0</v>
      </c>
      <c r="O138" s="30">
        <f t="shared" si="24"/>
        <v>0</v>
      </c>
      <c r="P138" s="47">
        <f t="shared" si="18"/>
        <v>0</v>
      </c>
      <c r="Q138" s="48" t="str">
        <f t="shared" si="19"/>
        <v>_</v>
      </c>
      <c r="R138" s="49" t="str">
        <f t="shared" si="25"/>
        <v>_</v>
      </c>
      <c r="S138" s="54"/>
      <c r="T138" s="50"/>
      <c r="U138" s="50"/>
      <c r="V138" s="50"/>
      <c r="W138" s="50"/>
      <c r="X138" s="50"/>
      <c r="Y138" s="52"/>
      <c r="Z138" s="33"/>
      <c r="AA138" s="50"/>
      <c r="AB138" s="50"/>
      <c r="AC138" s="50"/>
      <c r="AD138" s="50"/>
      <c r="AE138" s="50"/>
      <c r="AF138" s="50"/>
      <c r="AG138" s="50"/>
      <c r="AI138" s="50"/>
      <c r="AJ138" s="50"/>
      <c r="AK138" s="50"/>
      <c r="AL138" s="53">
        <f t="shared" si="13"/>
        <v>0</v>
      </c>
    </row>
    <row r="139" spans="1:38" s="40" customFormat="1" ht="50.1" hidden="1" customHeight="1" x14ac:dyDescent="0.2">
      <c r="A139" s="44" t="s">
        <v>179</v>
      </c>
      <c r="B139" s="30">
        <f>'[1]تقرير حركة يومية'!F139</f>
        <v>0</v>
      </c>
      <c r="C139" s="30">
        <f t="shared" si="26"/>
        <v>0</v>
      </c>
      <c r="D139" s="30"/>
      <c r="E139" s="45">
        <f t="shared" si="22"/>
        <v>0</v>
      </c>
      <c r="F139" s="30">
        <f>'[1]تقرير حركة يومية'!I139</f>
        <v>10</v>
      </c>
      <c r="G139" s="46">
        <f t="shared" si="23"/>
        <v>0</v>
      </c>
      <c r="H139" s="30"/>
      <c r="I139" s="30"/>
      <c r="J139" s="30"/>
      <c r="K139" s="30"/>
      <c r="L139" s="30">
        <f t="shared" si="16"/>
        <v>10</v>
      </c>
      <c r="M139" s="30">
        <f>'[1]تقرير حركة يومية'!N139</f>
        <v>135</v>
      </c>
      <c r="N139" s="30">
        <f t="shared" ref="N139:N202" si="27">L139*M139</f>
        <v>1350</v>
      </c>
      <c r="O139" s="30">
        <f t="shared" si="24"/>
        <v>0</v>
      </c>
      <c r="P139" s="47">
        <f t="shared" ref="P139:P202" si="28">O139-N139</f>
        <v>-1350</v>
      </c>
      <c r="Q139" s="48">
        <f t="shared" ref="Q139:Q202" si="29">IF(P139&lt;0,P139/M139,"_")</f>
        <v>-10</v>
      </c>
      <c r="R139" s="49" t="str">
        <f t="shared" si="25"/>
        <v>_</v>
      </c>
      <c r="S139" s="54"/>
      <c r="T139" s="50"/>
      <c r="U139" s="50"/>
      <c r="V139" s="50"/>
      <c r="W139" s="50"/>
      <c r="X139" s="50"/>
      <c r="Y139" s="52"/>
      <c r="Z139" s="33"/>
      <c r="AA139" s="50"/>
      <c r="AB139" s="50"/>
      <c r="AC139" s="50"/>
      <c r="AD139" s="50"/>
      <c r="AE139" s="50"/>
      <c r="AF139" s="50"/>
      <c r="AG139" s="50"/>
      <c r="AI139" s="50"/>
      <c r="AJ139" s="50"/>
      <c r="AK139" s="50"/>
      <c r="AL139" s="53">
        <f t="shared" ref="AL139:AL192" si="30">AK139+AJ139+AI139</f>
        <v>0</v>
      </c>
    </row>
    <row r="140" spans="1:38" s="40" customFormat="1" ht="50.1" hidden="1" customHeight="1" x14ac:dyDescent="0.2">
      <c r="A140" s="44" t="s">
        <v>180</v>
      </c>
      <c r="B140" s="30">
        <f>'[1]تقرير حركة يومية'!F140</f>
        <v>0</v>
      </c>
      <c r="C140" s="30">
        <f t="shared" si="26"/>
        <v>0</v>
      </c>
      <c r="D140" s="30"/>
      <c r="E140" s="45">
        <f t="shared" si="22"/>
        <v>0</v>
      </c>
      <c r="F140" s="30">
        <f>'[1]تقرير حركة يومية'!I140</f>
        <v>7</v>
      </c>
      <c r="G140" s="46">
        <f t="shared" si="23"/>
        <v>0</v>
      </c>
      <c r="H140" s="30"/>
      <c r="I140" s="30"/>
      <c r="J140" s="30"/>
      <c r="K140" s="30"/>
      <c r="L140" s="30">
        <f t="shared" si="16"/>
        <v>7</v>
      </c>
      <c r="M140" s="30">
        <f>'[1]تقرير حركة يومية'!N140</f>
        <v>145</v>
      </c>
      <c r="N140" s="30">
        <f t="shared" si="27"/>
        <v>1015</v>
      </c>
      <c r="O140" s="30">
        <f t="shared" si="24"/>
        <v>0</v>
      </c>
      <c r="P140" s="47">
        <f t="shared" si="28"/>
        <v>-1015</v>
      </c>
      <c r="Q140" s="48">
        <f t="shared" si="29"/>
        <v>-7</v>
      </c>
      <c r="R140" s="49" t="str">
        <f t="shared" si="25"/>
        <v>_</v>
      </c>
      <c r="S140" s="54"/>
      <c r="T140" s="50"/>
      <c r="U140" s="50"/>
      <c r="V140" s="50"/>
      <c r="W140" s="50"/>
      <c r="X140" s="50"/>
      <c r="Y140" s="52"/>
      <c r="Z140" s="33"/>
      <c r="AA140" s="50"/>
      <c r="AB140" s="50"/>
      <c r="AC140" s="50"/>
      <c r="AD140" s="50"/>
      <c r="AE140" s="50"/>
      <c r="AF140" s="50"/>
      <c r="AG140" s="50"/>
      <c r="AI140" s="41"/>
      <c r="AJ140" s="41"/>
      <c r="AK140" s="41"/>
      <c r="AL140" s="53">
        <f t="shared" si="30"/>
        <v>0</v>
      </c>
    </row>
    <row r="141" spans="1:38" s="40" customFormat="1" ht="50.1" hidden="1" customHeight="1" x14ac:dyDescent="0.2">
      <c r="A141" s="44" t="s">
        <v>181</v>
      </c>
      <c r="B141" s="30">
        <f>'[1]تقرير حركة يومية'!F141</f>
        <v>0</v>
      </c>
      <c r="C141" s="30">
        <f t="shared" si="26"/>
        <v>0</v>
      </c>
      <c r="D141" s="30"/>
      <c r="E141" s="45">
        <f t="shared" si="22"/>
        <v>0</v>
      </c>
      <c r="F141" s="30">
        <f>'[1]تقرير حركة يومية'!I141</f>
        <v>0</v>
      </c>
      <c r="G141" s="46">
        <f t="shared" si="23"/>
        <v>0</v>
      </c>
      <c r="H141" s="30"/>
      <c r="I141" s="30"/>
      <c r="J141" s="30"/>
      <c r="K141" s="30"/>
      <c r="L141" s="30">
        <f t="shared" ref="L141:L204" si="31">G141+F141-H141-J141-K141</f>
        <v>0</v>
      </c>
      <c r="M141" s="30">
        <f>'[1]تقرير حركة يومية'!N141</f>
        <v>195</v>
      </c>
      <c r="N141" s="30">
        <f t="shared" si="27"/>
        <v>0</v>
      </c>
      <c r="O141" s="30">
        <f t="shared" si="24"/>
        <v>0</v>
      </c>
      <c r="P141" s="47">
        <f t="shared" si="28"/>
        <v>0</v>
      </c>
      <c r="Q141" s="48" t="str">
        <f t="shared" si="29"/>
        <v>_</v>
      </c>
      <c r="R141" s="49" t="str">
        <f t="shared" si="25"/>
        <v>_</v>
      </c>
      <c r="S141" s="54"/>
      <c r="T141" s="50"/>
      <c r="U141" s="50"/>
      <c r="V141" s="50"/>
      <c r="W141" s="50"/>
      <c r="X141" s="50"/>
      <c r="Y141" s="52"/>
      <c r="Z141" s="33"/>
      <c r="AA141" s="50"/>
      <c r="AB141" s="50"/>
      <c r="AC141" s="50"/>
      <c r="AD141" s="50"/>
      <c r="AE141" s="50"/>
      <c r="AF141" s="50"/>
      <c r="AG141" s="50"/>
      <c r="AI141" s="50"/>
      <c r="AJ141" s="50"/>
      <c r="AK141" s="50"/>
      <c r="AL141" s="53">
        <f t="shared" si="30"/>
        <v>0</v>
      </c>
    </row>
    <row r="142" spans="1:38" s="40" customFormat="1" ht="50.1" hidden="1" customHeight="1" x14ac:dyDescent="0.2">
      <c r="A142" s="44" t="s">
        <v>182</v>
      </c>
      <c r="B142" s="30">
        <f>'[1]تقرير حركة يومية'!F142</f>
        <v>0</v>
      </c>
      <c r="C142" s="30">
        <f t="shared" si="26"/>
        <v>0</v>
      </c>
      <c r="D142" s="30"/>
      <c r="E142" s="45">
        <f t="shared" si="22"/>
        <v>0</v>
      </c>
      <c r="F142" s="30">
        <f>'[1]تقرير حركة يومية'!I142</f>
        <v>1</v>
      </c>
      <c r="G142" s="46">
        <f t="shared" si="23"/>
        <v>0</v>
      </c>
      <c r="H142" s="30"/>
      <c r="I142" s="30"/>
      <c r="J142" s="30"/>
      <c r="K142" s="30"/>
      <c r="L142" s="30">
        <f t="shared" si="31"/>
        <v>1</v>
      </c>
      <c r="M142" s="30">
        <f>'[1]تقرير حركة يومية'!N142</f>
        <v>145</v>
      </c>
      <c r="N142" s="30">
        <f t="shared" si="27"/>
        <v>145</v>
      </c>
      <c r="O142" s="30">
        <f t="shared" si="24"/>
        <v>0</v>
      </c>
      <c r="P142" s="47">
        <f t="shared" si="28"/>
        <v>-145</v>
      </c>
      <c r="Q142" s="48">
        <f t="shared" si="29"/>
        <v>-1</v>
      </c>
      <c r="R142" s="49" t="str">
        <f t="shared" si="25"/>
        <v>_</v>
      </c>
      <c r="S142" s="54"/>
      <c r="T142" s="50"/>
      <c r="U142" s="50"/>
      <c r="V142" s="50"/>
      <c r="W142" s="50"/>
      <c r="X142" s="50"/>
      <c r="Y142" s="52"/>
      <c r="Z142" s="33"/>
      <c r="AA142" s="50"/>
      <c r="AB142" s="50"/>
      <c r="AC142" s="50"/>
      <c r="AD142" s="50"/>
      <c r="AE142" s="50"/>
      <c r="AF142" s="50"/>
      <c r="AG142" s="50"/>
      <c r="AI142" s="50"/>
      <c r="AJ142" s="50"/>
      <c r="AK142" s="50"/>
      <c r="AL142" s="53">
        <f t="shared" si="30"/>
        <v>0</v>
      </c>
    </row>
    <row r="143" spans="1:38" s="40" customFormat="1" ht="50.1" hidden="1" customHeight="1" x14ac:dyDescent="0.2">
      <c r="A143" s="44" t="s">
        <v>183</v>
      </c>
      <c r="B143" s="30">
        <f>'[1]تقرير حركة يومية'!F143</f>
        <v>0</v>
      </c>
      <c r="C143" s="30">
        <f t="shared" si="26"/>
        <v>0</v>
      </c>
      <c r="D143" s="30"/>
      <c r="E143" s="45">
        <f t="shared" si="22"/>
        <v>0</v>
      </c>
      <c r="F143" s="30">
        <f>'[1]تقرير حركة يومية'!I143</f>
        <v>3</v>
      </c>
      <c r="G143" s="46">
        <f t="shared" si="23"/>
        <v>0</v>
      </c>
      <c r="H143" s="30"/>
      <c r="I143" s="30"/>
      <c r="J143" s="30"/>
      <c r="K143" s="30"/>
      <c r="L143" s="30">
        <f t="shared" si="31"/>
        <v>3</v>
      </c>
      <c r="M143" s="30">
        <f>'[1]تقرير حركة يومية'!N143</f>
        <v>115</v>
      </c>
      <c r="N143" s="30">
        <f t="shared" si="27"/>
        <v>345</v>
      </c>
      <c r="O143" s="30">
        <f t="shared" si="24"/>
        <v>0</v>
      </c>
      <c r="P143" s="47">
        <f t="shared" si="28"/>
        <v>-345</v>
      </c>
      <c r="Q143" s="48">
        <f t="shared" si="29"/>
        <v>-3</v>
      </c>
      <c r="R143" s="49" t="str">
        <f t="shared" si="25"/>
        <v>_</v>
      </c>
      <c r="S143" s="54"/>
      <c r="T143" s="50"/>
      <c r="U143" s="50"/>
      <c r="V143" s="50"/>
      <c r="W143" s="50"/>
      <c r="X143" s="50"/>
      <c r="Y143" s="52"/>
      <c r="Z143" s="33"/>
      <c r="AA143" s="50"/>
      <c r="AB143" s="50"/>
      <c r="AC143" s="50"/>
      <c r="AD143" s="50"/>
      <c r="AE143" s="50"/>
      <c r="AF143" s="50"/>
      <c r="AG143" s="50"/>
      <c r="AI143" s="41"/>
      <c r="AJ143" s="41"/>
      <c r="AK143" s="41"/>
      <c r="AL143" s="53">
        <f t="shared" si="30"/>
        <v>0</v>
      </c>
    </row>
    <row r="144" spans="1:38" s="82" customFormat="1" ht="50.1" hidden="1" customHeight="1" x14ac:dyDescent="0.2">
      <c r="A144" s="44" t="s">
        <v>184</v>
      </c>
      <c r="B144" s="30">
        <f>'[1]تقرير حركة يومية'!F144</f>
        <v>0</v>
      </c>
      <c r="C144" s="30">
        <f t="shared" si="26"/>
        <v>0</v>
      </c>
      <c r="D144" s="59"/>
      <c r="E144" s="45">
        <f t="shared" si="22"/>
        <v>0</v>
      </c>
      <c r="F144" s="30">
        <f>'[1]تقرير حركة يومية'!I144</f>
        <v>14970</v>
      </c>
      <c r="G144" s="46">
        <f t="shared" si="23"/>
        <v>0</v>
      </c>
      <c r="H144" s="59"/>
      <c r="I144" s="59"/>
      <c r="J144" s="59"/>
      <c r="K144" s="59"/>
      <c r="L144" s="30">
        <f t="shared" si="31"/>
        <v>14970</v>
      </c>
      <c r="M144" s="30">
        <f>'[1]تقرير حركة يومية'!N144</f>
        <v>1</v>
      </c>
      <c r="N144" s="30">
        <f t="shared" si="27"/>
        <v>14970</v>
      </c>
      <c r="O144" s="30">
        <f t="shared" si="24"/>
        <v>0</v>
      </c>
      <c r="P144" s="47">
        <f t="shared" si="28"/>
        <v>-14970</v>
      </c>
      <c r="Q144" s="48">
        <f t="shared" si="29"/>
        <v>-14970</v>
      </c>
      <c r="R144" s="49" t="str">
        <f t="shared" si="25"/>
        <v>_</v>
      </c>
      <c r="S144" s="6"/>
      <c r="T144" s="20"/>
      <c r="U144" s="20"/>
      <c r="V144" s="20"/>
      <c r="W144" s="20"/>
      <c r="X144" s="20"/>
      <c r="Y144" s="80"/>
      <c r="Z144" s="81"/>
      <c r="AA144" s="20"/>
      <c r="AB144" s="20"/>
      <c r="AC144" s="20"/>
      <c r="AD144" s="20"/>
      <c r="AE144" s="20"/>
      <c r="AF144" s="20"/>
      <c r="AG144" s="20"/>
      <c r="AI144" s="50"/>
      <c r="AJ144" s="50"/>
      <c r="AK144" s="50"/>
      <c r="AL144" s="53">
        <f t="shared" si="30"/>
        <v>0</v>
      </c>
    </row>
    <row r="145" spans="1:38" s="40" customFormat="1" ht="50.1" hidden="1" customHeight="1" x14ac:dyDescent="0.2">
      <c r="A145" s="44" t="s">
        <v>185</v>
      </c>
      <c r="B145" s="30">
        <f>'[1]تقرير حركة يومية'!F145</f>
        <v>0</v>
      </c>
      <c r="C145" s="30">
        <f t="shared" si="26"/>
        <v>0</v>
      </c>
      <c r="D145" s="30"/>
      <c r="E145" s="45">
        <f t="shared" si="22"/>
        <v>0</v>
      </c>
      <c r="F145" s="30">
        <f>'[1]تقرير حركة يومية'!I145</f>
        <v>4</v>
      </c>
      <c r="G145" s="46">
        <f t="shared" si="23"/>
        <v>0</v>
      </c>
      <c r="H145" s="30"/>
      <c r="I145" s="30"/>
      <c r="J145" s="30"/>
      <c r="K145" s="30"/>
      <c r="L145" s="30">
        <f t="shared" si="31"/>
        <v>4</v>
      </c>
      <c r="M145" s="30">
        <f>'[1]تقرير حركة يومية'!N145</f>
        <v>400</v>
      </c>
      <c r="N145" s="30">
        <f t="shared" si="27"/>
        <v>1600</v>
      </c>
      <c r="O145" s="30">
        <f t="shared" si="24"/>
        <v>0</v>
      </c>
      <c r="P145" s="47">
        <f t="shared" si="28"/>
        <v>-1600</v>
      </c>
      <c r="Q145" s="48">
        <f t="shared" si="29"/>
        <v>-4</v>
      </c>
      <c r="R145" s="49" t="str">
        <f t="shared" si="25"/>
        <v>_</v>
      </c>
      <c r="S145" s="54"/>
      <c r="T145" s="50"/>
      <c r="U145" s="50"/>
      <c r="V145" s="50"/>
      <c r="W145" s="50"/>
      <c r="X145" s="50"/>
      <c r="Y145" s="52"/>
      <c r="Z145" s="33"/>
      <c r="AA145" s="50"/>
      <c r="AB145" s="50"/>
      <c r="AC145" s="50"/>
      <c r="AD145" s="50"/>
      <c r="AE145" s="50"/>
      <c r="AF145" s="50"/>
      <c r="AG145" s="50"/>
      <c r="AI145" s="50"/>
      <c r="AJ145" s="50"/>
      <c r="AK145" s="50"/>
      <c r="AL145" s="53">
        <f t="shared" si="30"/>
        <v>0</v>
      </c>
    </row>
    <row r="146" spans="1:38" s="40" customFormat="1" ht="50.1" hidden="1" customHeight="1" x14ac:dyDescent="0.2">
      <c r="A146" s="44" t="s">
        <v>186</v>
      </c>
      <c r="B146" s="30">
        <f>'[1]تقرير حركة يومية'!F146</f>
        <v>0</v>
      </c>
      <c r="C146" s="30">
        <f t="shared" si="26"/>
        <v>0</v>
      </c>
      <c r="D146" s="30"/>
      <c r="E146" s="45">
        <f t="shared" si="22"/>
        <v>0</v>
      </c>
      <c r="F146" s="30">
        <f>'[1]تقرير حركة يومية'!I146</f>
        <v>0</v>
      </c>
      <c r="G146" s="46">
        <f t="shared" si="23"/>
        <v>0</v>
      </c>
      <c r="H146" s="30"/>
      <c r="I146" s="30"/>
      <c r="J146" s="30"/>
      <c r="K146" s="30"/>
      <c r="L146" s="30">
        <f t="shared" si="31"/>
        <v>0</v>
      </c>
      <c r="M146" s="30">
        <f>'[1]تقرير حركة يومية'!N146</f>
        <v>155</v>
      </c>
      <c r="N146" s="30">
        <f t="shared" si="27"/>
        <v>0</v>
      </c>
      <c r="O146" s="30">
        <f t="shared" si="24"/>
        <v>0</v>
      </c>
      <c r="P146" s="47">
        <f t="shared" si="28"/>
        <v>0</v>
      </c>
      <c r="Q146" s="48" t="str">
        <f t="shared" si="29"/>
        <v>_</v>
      </c>
      <c r="R146" s="49" t="str">
        <f t="shared" si="25"/>
        <v>_</v>
      </c>
      <c r="S146" s="54"/>
      <c r="T146" s="50"/>
      <c r="U146" s="50"/>
      <c r="V146" s="50"/>
      <c r="W146" s="50"/>
      <c r="X146" s="50"/>
      <c r="Y146" s="52"/>
      <c r="Z146" s="33"/>
      <c r="AA146" s="50"/>
      <c r="AB146" s="50"/>
      <c r="AC146" s="50"/>
      <c r="AD146" s="50"/>
      <c r="AE146" s="50"/>
      <c r="AF146" s="50"/>
      <c r="AG146" s="50"/>
      <c r="AI146" s="41"/>
      <c r="AJ146" s="41"/>
      <c r="AK146" s="41"/>
      <c r="AL146" s="53">
        <f t="shared" si="30"/>
        <v>0</v>
      </c>
    </row>
    <row r="147" spans="1:38" s="40" customFormat="1" ht="50.1" hidden="1" customHeight="1" x14ac:dyDescent="0.2">
      <c r="A147" s="44" t="s">
        <v>187</v>
      </c>
      <c r="B147" s="30">
        <f>'[1]تقرير حركة يومية'!F147</f>
        <v>0</v>
      </c>
      <c r="C147" s="30">
        <f t="shared" si="26"/>
        <v>0</v>
      </c>
      <c r="D147" s="30"/>
      <c r="E147" s="45">
        <f t="shared" si="22"/>
        <v>0</v>
      </c>
      <c r="F147" s="30">
        <f>'[1]تقرير حركة يومية'!I147</f>
        <v>0</v>
      </c>
      <c r="G147" s="46">
        <f t="shared" si="23"/>
        <v>0</v>
      </c>
      <c r="H147" s="30"/>
      <c r="I147" s="30"/>
      <c r="J147" s="30"/>
      <c r="K147" s="30"/>
      <c r="L147" s="30">
        <f t="shared" si="31"/>
        <v>0</v>
      </c>
      <c r="M147" s="30">
        <f>'[1]تقرير حركة يومية'!N147</f>
        <v>195</v>
      </c>
      <c r="N147" s="30">
        <f t="shared" si="27"/>
        <v>0</v>
      </c>
      <c r="O147" s="30">
        <f t="shared" si="24"/>
        <v>0</v>
      </c>
      <c r="P147" s="47">
        <f t="shared" si="28"/>
        <v>0</v>
      </c>
      <c r="Q147" s="48" t="str">
        <f t="shared" si="29"/>
        <v>_</v>
      </c>
      <c r="R147" s="49" t="str">
        <f t="shared" si="25"/>
        <v>_</v>
      </c>
      <c r="S147" s="54"/>
      <c r="T147" s="50"/>
      <c r="U147" s="50"/>
      <c r="V147" s="50"/>
      <c r="W147" s="50"/>
      <c r="X147" s="50"/>
      <c r="Y147" s="52"/>
      <c r="Z147" s="33"/>
      <c r="AA147" s="50"/>
      <c r="AB147" s="50"/>
      <c r="AC147" s="50"/>
      <c r="AD147" s="50"/>
      <c r="AE147" s="50"/>
      <c r="AF147" s="50"/>
      <c r="AG147" s="50"/>
      <c r="AI147" s="50"/>
      <c r="AJ147" s="50"/>
      <c r="AK147" s="50"/>
      <c r="AL147" s="53">
        <f t="shared" si="30"/>
        <v>0</v>
      </c>
    </row>
    <row r="148" spans="1:38" s="40" customFormat="1" ht="50.1" hidden="1" customHeight="1" x14ac:dyDescent="0.2">
      <c r="A148" s="44" t="s">
        <v>188</v>
      </c>
      <c r="B148" s="30">
        <f>'[1]تقرير حركة يومية'!F148</f>
        <v>0</v>
      </c>
      <c r="C148" s="30">
        <f t="shared" si="26"/>
        <v>0</v>
      </c>
      <c r="D148" s="30"/>
      <c r="E148" s="45">
        <f t="shared" si="22"/>
        <v>0</v>
      </c>
      <c r="F148" s="30">
        <f>'[1]تقرير حركة يومية'!I148</f>
        <v>0</v>
      </c>
      <c r="G148" s="46">
        <f t="shared" si="23"/>
        <v>0</v>
      </c>
      <c r="H148" s="30"/>
      <c r="I148" s="30"/>
      <c r="J148" s="30"/>
      <c r="K148" s="30"/>
      <c r="L148" s="30">
        <f t="shared" si="31"/>
        <v>0</v>
      </c>
      <c r="M148" s="30">
        <f>'[1]تقرير حركة يومية'!N148</f>
        <v>255</v>
      </c>
      <c r="N148" s="30">
        <f t="shared" si="27"/>
        <v>0</v>
      </c>
      <c r="O148" s="30">
        <f t="shared" si="24"/>
        <v>0</v>
      </c>
      <c r="P148" s="47">
        <f t="shared" si="28"/>
        <v>0</v>
      </c>
      <c r="Q148" s="48" t="str">
        <f t="shared" si="29"/>
        <v>_</v>
      </c>
      <c r="R148" s="49" t="str">
        <f t="shared" si="25"/>
        <v>_</v>
      </c>
      <c r="S148" s="54"/>
      <c r="T148" s="50"/>
      <c r="U148" s="50"/>
      <c r="V148" s="50"/>
      <c r="W148" s="50"/>
      <c r="X148" s="50"/>
      <c r="Y148" s="52"/>
      <c r="Z148" s="33"/>
      <c r="AA148" s="50"/>
      <c r="AB148" s="50"/>
      <c r="AC148" s="50"/>
      <c r="AD148" s="50"/>
      <c r="AE148" s="50"/>
      <c r="AF148" s="50"/>
      <c r="AG148" s="50"/>
      <c r="AI148" s="50"/>
      <c r="AJ148" s="50"/>
      <c r="AK148" s="50"/>
      <c r="AL148" s="53">
        <f t="shared" si="30"/>
        <v>0</v>
      </c>
    </row>
    <row r="149" spans="1:38" s="40" customFormat="1" ht="50.1" hidden="1" customHeight="1" x14ac:dyDescent="0.2">
      <c r="A149" s="44" t="s">
        <v>189</v>
      </c>
      <c r="B149" s="30">
        <f>'[1]تقرير حركة يومية'!F149</f>
        <v>0</v>
      </c>
      <c r="C149" s="30">
        <f t="shared" si="26"/>
        <v>0</v>
      </c>
      <c r="D149" s="30"/>
      <c r="E149" s="45">
        <f t="shared" si="22"/>
        <v>0</v>
      </c>
      <c r="F149" s="30">
        <f>'[1]تقرير حركة يومية'!I149</f>
        <v>0</v>
      </c>
      <c r="G149" s="46">
        <f t="shared" si="23"/>
        <v>0</v>
      </c>
      <c r="H149" s="30"/>
      <c r="I149" s="30"/>
      <c r="J149" s="30"/>
      <c r="K149" s="30"/>
      <c r="L149" s="30">
        <f t="shared" si="31"/>
        <v>0</v>
      </c>
      <c r="M149" s="30">
        <f>'[1]تقرير حركة يومية'!N149</f>
        <v>315</v>
      </c>
      <c r="N149" s="30">
        <f t="shared" si="27"/>
        <v>0</v>
      </c>
      <c r="O149" s="30">
        <f t="shared" si="24"/>
        <v>0</v>
      </c>
      <c r="P149" s="47">
        <f t="shared" si="28"/>
        <v>0</v>
      </c>
      <c r="Q149" s="48" t="str">
        <f t="shared" si="29"/>
        <v>_</v>
      </c>
      <c r="R149" s="49" t="str">
        <f t="shared" si="25"/>
        <v>_</v>
      </c>
      <c r="S149" s="54"/>
      <c r="T149" s="50"/>
      <c r="U149" s="50"/>
      <c r="V149" s="50"/>
      <c r="W149" s="50"/>
      <c r="X149" s="50"/>
      <c r="Y149" s="52"/>
      <c r="Z149" s="33"/>
      <c r="AA149" s="50"/>
      <c r="AB149" s="50"/>
      <c r="AC149" s="50"/>
      <c r="AD149" s="50"/>
      <c r="AE149" s="50"/>
      <c r="AF149" s="50"/>
      <c r="AG149" s="50"/>
      <c r="AI149" s="41"/>
      <c r="AJ149" s="41"/>
      <c r="AK149" s="41"/>
      <c r="AL149" s="53">
        <f t="shared" si="30"/>
        <v>0</v>
      </c>
    </row>
    <row r="150" spans="1:38" s="40" customFormat="1" ht="50.1" hidden="1" customHeight="1" x14ac:dyDescent="0.2">
      <c r="A150" s="44" t="s">
        <v>190</v>
      </c>
      <c r="B150" s="30">
        <f>'[1]تقرير حركة يومية'!F150</f>
        <v>0</v>
      </c>
      <c r="C150" s="30">
        <f t="shared" si="26"/>
        <v>0</v>
      </c>
      <c r="D150" s="30"/>
      <c r="E150" s="45">
        <f t="shared" si="22"/>
        <v>0</v>
      </c>
      <c r="F150" s="30">
        <f>'[1]تقرير حركة يومية'!I150</f>
        <v>0</v>
      </c>
      <c r="G150" s="46">
        <f t="shared" si="23"/>
        <v>0</v>
      </c>
      <c r="H150" s="30"/>
      <c r="I150" s="30"/>
      <c r="J150" s="30"/>
      <c r="K150" s="30"/>
      <c r="L150" s="30">
        <f t="shared" si="31"/>
        <v>0</v>
      </c>
      <c r="M150" s="30">
        <f>'[1]تقرير حركة يومية'!N150</f>
        <v>350</v>
      </c>
      <c r="N150" s="30">
        <f t="shared" si="27"/>
        <v>0</v>
      </c>
      <c r="O150" s="30">
        <f t="shared" si="24"/>
        <v>0</v>
      </c>
      <c r="P150" s="47">
        <f t="shared" si="28"/>
        <v>0</v>
      </c>
      <c r="Q150" s="48" t="str">
        <f t="shared" si="29"/>
        <v>_</v>
      </c>
      <c r="R150" s="49" t="str">
        <f t="shared" si="25"/>
        <v>_</v>
      </c>
      <c r="S150" s="54"/>
      <c r="T150" s="50"/>
      <c r="U150" s="50"/>
      <c r="V150" s="50"/>
      <c r="W150" s="50"/>
      <c r="X150" s="50"/>
      <c r="Y150" s="52"/>
      <c r="Z150" s="33"/>
      <c r="AA150" s="50"/>
      <c r="AB150" s="50"/>
      <c r="AC150" s="50"/>
      <c r="AD150" s="50"/>
      <c r="AE150" s="50"/>
      <c r="AF150" s="50"/>
      <c r="AG150" s="50"/>
      <c r="AI150" s="50"/>
      <c r="AJ150" s="50"/>
      <c r="AK150" s="50"/>
      <c r="AL150" s="53">
        <f t="shared" si="30"/>
        <v>0</v>
      </c>
    </row>
    <row r="151" spans="1:38" s="40" customFormat="1" ht="50.1" hidden="1" customHeight="1" x14ac:dyDescent="0.2">
      <c r="A151" s="44" t="s">
        <v>191</v>
      </c>
      <c r="B151" s="30">
        <f>'[1]تقرير حركة يومية'!F151</f>
        <v>0</v>
      </c>
      <c r="C151" s="30">
        <f t="shared" si="26"/>
        <v>0</v>
      </c>
      <c r="D151" s="30"/>
      <c r="E151" s="45">
        <f t="shared" si="22"/>
        <v>0</v>
      </c>
      <c r="F151" s="30">
        <f>'[1]تقرير حركة يومية'!I151</f>
        <v>0</v>
      </c>
      <c r="G151" s="46">
        <f t="shared" si="23"/>
        <v>0</v>
      </c>
      <c r="H151" s="30"/>
      <c r="I151" s="30"/>
      <c r="J151" s="30"/>
      <c r="K151" s="30"/>
      <c r="L151" s="30">
        <f t="shared" si="31"/>
        <v>0</v>
      </c>
      <c r="M151" s="30">
        <f>'[1]تقرير حركة يومية'!N151</f>
        <v>365</v>
      </c>
      <c r="N151" s="30">
        <f t="shared" si="27"/>
        <v>0</v>
      </c>
      <c r="O151" s="30">
        <f t="shared" si="24"/>
        <v>0</v>
      </c>
      <c r="P151" s="47">
        <f t="shared" si="28"/>
        <v>0</v>
      </c>
      <c r="Q151" s="48" t="str">
        <f t="shared" si="29"/>
        <v>_</v>
      </c>
      <c r="R151" s="49" t="str">
        <f t="shared" si="25"/>
        <v>_</v>
      </c>
      <c r="S151" s="54"/>
      <c r="T151" s="50"/>
      <c r="U151" s="50"/>
      <c r="V151" s="50"/>
      <c r="W151" s="50"/>
      <c r="X151" s="50"/>
      <c r="Y151" s="52"/>
      <c r="Z151" s="33"/>
      <c r="AA151" s="50"/>
      <c r="AB151" s="50"/>
      <c r="AC151" s="50"/>
      <c r="AD151" s="50"/>
      <c r="AE151" s="50"/>
      <c r="AF151" s="50"/>
      <c r="AG151" s="50"/>
      <c r="AI151" s="50"/>
      <c r="AJ151" s="50"/>
      <c r="AK151" s="50"/>
      <c r="AL151" s="53">
        <f t="shared" si="30"/>
        <v>0</v>
      </c>
    </row>
    <row r="152" spans="1:38" s="40" customFormat="1" ht="50.1" hidden="1" customHeight="1" x14ac:dyDescent="0.2">
      <c r="A152" s="44" t="s">
        <v>192</v>
      </c>
      <c r="B152" s="30">
        <f>'[1]تقرير حركة يومية'!F152</f>
        <v>0</v>
      </c>
      <c r="C152" s="30">
        <f t="shared" si="26"/>
        <v>0</v>
      </c>
      <c r="D152" s="30"/>
      <c r="E152" s="45">
        <f t="shared" si="22"/>
        <v>0</v>
      </c>
      <c r="F152" s="30">
        <f>'[1]تقرير حركة يومية'!I152</f>
        <v>0</v>
      </c>
      <c r="G152" s="46">
        <f t="shared" si="23"/>
        <v>0</v>
      </c>
      <c r="H152" s="30"/>
      <c r="I152" s="30"/>
      <c r="J152" s="30"/>
      <c r="K152" s="30"/>
      <c r="L152" s="30">
        <f t="shared" si="31"/>
        <v>0</v>
      </c>
      <c r="M152" s="30">
        <f>'[1]تقرير حركة يومية'!N152</f>
        <v>55</v>
      </c>
      <c r="N152" s="30">
        <f t="shared" si="27"/>
        <v>0</v>
      </c>
      <c r="O152" s="30">
        <f t="shared" si="24"/>
        <v>0</v>
      </c>
      <c r="P152" s="47">
        <f t="shared" si="28"/>
        <v>0</v>
      </c>
      <c r="Q152" s="48" t="str">
        <f t="shared" si="29"/>
        <v>_</v>
      </c>
      <c r="R152" s="49" t="str">
        <f t="shared" si="25"/>
        <v>_</v>
      </c>
      <c r="S152" s="54"/>
      <c r="T152" s="50"/>
      <c r="U152" s="50"/>
      <c r="V152" s="50"/>
      <c r="W152" s="50"/>
      <c r="X152" s="50"/>
      <c r="Y152" s="52"/>
      <c r="Z152" s="33"/>
      <c r="AA152" s="50"/>
      <c r="AB152" s="50"/>
      <c r="AC152" s="50"/>
      <c r="AD152" s="50"/>
      <c r="AE152" s="50"/>
      <c r="AF152" s="50"/>
      <c r="AG152" s="50"/>
      <c r="AI152" s="41"/>
      <c r="AJ152" s="41"/>
      <c r="AK152" s="41"/>
      <c r="AL152" s="53">
        <f t="shared" si="30"/>
        <v>0</v>
      </c>
    </row>
    <row r="153" spans="1:38" s="40" customFormat="1" ht="50.1" hidden="1" customHeight="1" x14ac:dyDescent="0.2">
      <c r="A153" s="44" t="s">
        <v>193</v>
      </c>
      <c r="B153" s="30">
        <f>'[1]تقرير حركة يومية'!F153</f>
        <v>0</v>
      </c>
      <c r="C153" s="30">
        <f t="shared" si="26"/>
        <v>0</v>
      </c>
      <c r="D153" s="30"/>
      <c r="E153" s="45">
        <f t="shared" si="22"/>
        <v>0</v>
      </c>
      <c r="F153" s="30">
        <f>'[1]تقرير حركة يومية'!I153</f>
        <v>0</v>
      </c>
      <c r="G153" s="46">
        <f t="shared" si="23"/>
        <v>0</v>
      </c>
      <c r="H153" s="30"/>
      <c r="I153" s="30"/>
      <c r="J153" s="30"/>
      <c r="K153" s="30"/>
      <c r="L153" s="30">
        <f t="shared" si="31"/>
        <v>0</v>
      </c>
      <c r="M153" s="30">
        <f>'[1]تقرير حركة يومية'!N153</f>
        <v>305</v>
      </c>
      <c r="N153" s="30">
        <f t="shared" si="27"/>
        <v>0</v>
      </c>
      <c r="O153" s="30">
        <f t="shared" si="24"/>
        <v>0</v>
      </c>
      <c r="P153" s="47">
        <f t="shared" si="28"/>
        <v>0</v>
      </c>
      <c r="Q153" s="48" t="str">
        <f t="shared" si="29"/>
        <v>_</v>
      </c>
      <c r="R153" s="49" t="str">
        <f t="shared" si="25"/>
        <v>_</v>
      </c>
      <c r="S153" s="54"/>
      <c r="T153" s="50"/>
      <c r="U153" s="50"/>
      <c r="V153" s="50"/>
      <c r="W153" s="50"/>
      <c r="X153" s="50"/>
      <c r="Y153" s="52"/>
      <c r="Z153" s="33"/>
      <c r="AA153" s="50"/>
      <c r="AB153" s="50"/>
      <c r="AC153" s="50"/>
      <c r="AD153" s="50"/>
      <c r="AE153" s="50"/>
      <c r="AF153" s="50"/>
      <c r="AG153" s="50"/>
      <c r="AI153" s="50"/>
      <c r="AJ153" s="50"/>
      <c r="AK153" s="50"/>
      <c r="AL153" s="53">
        <f t="shared" si="30"/>
        <v>0</v>
      </c>
    </row>
    <row r="154" spans="1:38" s="40" customFormat="1" ht="50.1" hidden="1" customHeight="1" x14ac:dyDescent="0.2">
      <c r="A154" s="44" t="s">
        <v>194</v>
      </c>
      <c r="B154" s="30">
        <f>'[1]تقرير حركة يومية'!F154</f>
        <v>0</v>
      </c>
      <c r="C154" s="30">
        <f t="shared" si="26"/>
        <v>0</v>
      </c>
      <c r="D154" s="30"/>
      <c r="E154" s="45">
        <f t="shared" si="22"/>
        <v>0</v>
      </c>
      <c r="F154" s="30">
        <f>'[1]تقرير حركة يومية'!I154</f>
        <v>0</v>
      </c>
      <c r="G154" s="46">
        <f t="shared" si="23"/>
        <v>0</v>
      </c>
      <c r="H154" s="30"/>
      <c r="I154" s="30"/>
      <c r="J154" s="30"/>
      <c r="K154" s="30"/>
      <c r="L154" s="30">
        <f t="shared" si="31"/>
        <v>0</v>
      </c>
      <c r="M154" s="30">
        <f>'[1]تقرير حركة يومية'!N154</f>
        <v>680</v>
      </c>
      <c r="N154" s="30">
        <f t="shared" si="27"/>
        <v>0</v>
      </c>
      <c r="O154" s="30">
        <f t="shared" si="24"/>
        <v>0</v>
      </c>
      <c r="P154" s="47">
        <f t="shared" si="28"/>
        <v>0</v>
      </c>
      <c r="Q154" s="48" t="str">
        <f t="shared" si="29"/>
        <v>_</v>
      </c>
      <c r="R154" s="49" t="str">
        <f t="shared" si="25"/>
        <v>_</v>
      </c>
      <c r="S154" s="54"/>
      <c r="T154" s="50"/>
      <c r="U154" s="50"/>
      <c r="V154" s="50"/>
      <c r="W154" s="50"/>
      <c r="X154" s="50"/>
      <c r="Y154" s="52"/>
      <c r="Z154" s="33"/>
      <c r="AA154" s="50"/>
      <c r="AB154" s="50"/>
      <c r="AC154" s="50"/>
      <c r="AD154" s="50"/>
      <c r="AE154" s="50"/>
      <c r="AF154" s="50"/>
      <c r="AG154" s="50"/>
      <c r="AI154" s="50"/>
      <c r="AJ154" s="50"/>
      <c r="AK154" s="50"/>
      <c r="AL154" s="53">
        <f t="shared" si="30"/>
        <v>0</v>
      </c>
    </row>
    <row r="155" spans="1:38" s="40" customFormat="1" ht="50.1" hidden="1" customHeight="1" x14ac:dyDescent="0.2">
      <c r="A155" s="44" t="s">
        <v>195</v>
      </c>
      <c r="B155" s="30">
        <f>'[1]تقرير حركة يومية'!F155</f>
        <v>0</v>
      </c>
      <c r="C155" s="30">
        <f t="shared" si="26"/>
        <v>0</v>
      </c>
      <c r="D155" s="30"/>
      <c r="E155" s="45">
        <f t="shared" si="22"/>
        <v>0</v>
      </c>
      <c r="F155" s="30">
        <f>'[1]تقرير حركة يومية'!I155</f>
        <v>0</v>
      </c>
      <c r="G155" s="46">
        <f t="shared" si="23"/>
        <v>0</v>
      </c>
      <c r="H155" s="30"/>
      <c r="I155" s="30"/>
      <c r="J155" s="30"/>
      <c r="K155" s="30"/>
      <c r="L155" s="30">
        <f t="shared" si="31"/>
        <v>0</v>
      </c>
      <c r="M155" s="30">
        <f>'[1]تقرير حركة يومية'!N155</f>
        <v>890</v>
      </c>
      <c r="N155" s="30">
        <f t="shared" si="27"/>
        <v>0</v>
      </c>
      <c r="O155" s="30">
        <f t="shared" si="24"/>
        <v>0</v>
      </c>
      <c r="P155" s="47">
        <f t="shared" si="28"/>
        <v>0</v>
      </c>
      <c r="Q155" s="48" t="str">
        <f t="shared" si="29"/>
        <v>_</v>
      </c>
      <c r="R155" s="49" t="str">
        <f t="shared" si="25"/>
        <v>_</v>
      </c>
      <c r="S155" s="54"/>
      <c r="T155" s="50"/>
      <c r="U155" s="50"/>
      <c r="V155" s="50"/>
      <c r="W155" s="50"/>
      <c r="X155" s="50"/>
      <c r="Y155" s="52"/>
      <c r="Z155" s="33"/>
      <c r="AA155" s="50"/>
      <c r="AB155" s="50"/>
      <c r="AC155" s="50"/>
      <c r="AD155" s="50"/>
      <c r="AE155" s="50"/>
      <c r="AF155" s="50"/>
      <c r="AG155" s="50"/>
      <c r="AI155" s="41"/>
      <c r="AJ155" s="41"/>
      <c r="AK155" s="41"/>
      <c r="AL155" s="53">
        <f t="shared" si="30"/>
        <v>0</v>
      </c>
    </row>
    <row r="156" spans="1:38" s="40" customFormat="1" ht="50.1" hidden="1" customHeight="1" x14ac:dyDescent="0.2">
      <c r="A156" s="44" t="s">
        <v>196</v>
      </c>
      <c r="B156" s="30">
        <f>'[1]تقرير حركة يومية'!F156</f>
        <v>0</v>
      </c>
      <c r="C156" s="30">
        <f t="shared" si="26"/>
        <v>0</v>
      </c>
      <c r="D156" s="30"/>
      <c r="E156" s="45">
        <f t="shared" si="22"/>
        <v>0</v>
      </c>
      <c r="F156" s="30">
        <f>'[1]تقرير حركة يومية'!I156</f>
        <v>0</v>
      </c>
      <c r="G156" s="46">
        <f t="shared" si="23"/>
        <v>0</v>
      </c>
      <c r="H156" s="30"/>
      <c r="I156" s="30"/>
      <c r="J156" s="30"/>
      <c r="K156" s="30"/>
      <c r="L156" s="30">
        <f t="shared" si="31"/>
        <v>0</v>
      </c>
      <c r="M156" s="30">
        <f>'[1]تقرير حركة يومية'!N156</f>
        <v>97.5</v>
      </c>
      <c r="N156" s="30">
        <f t="shared" si="27"/>
        <v>0</v>
      </c>
      <c r="O156" s="30">
        <f t="shared" si="24"/>
        <v>0</v>
      </c>
      <c r="P156" s="47">
        <f t="shared" si="28"/>
        <v>0</v>
      </c>
      <c r="Q156" s="48" t="str">
        <f t="shared" si="29"/>
        <v>_</v>
      </c>
      <c r="R156" s="49" t="str">
        <f t="shared" si="25"/>
        <v>_</v>
      </c>
      <c r="S156" s="54"/>
      <c r="T156" s="50"/>
      <c r="U156" s="50"/>
      <c r="V156" s="50"/>
      <c r="W156" s="50"/>
      <c r="X156" s="50"/>
      <c r="Y156" s="52"/>
      <c r="Z156" s="33"/>
      <c r="AA156" s="50"/>
      <c r="AB156" s="50"/>
      <c r="AC156" s="50"/>
      <c r="AD156" s="50"/>
      <c r="AE156" s="50"/>
      <c r="AF156" s="50"/>
      <c r="AG156" s="50"/>
      <c r="AI156" s="50"/>
      <c r="AJ156" s="50"/>
      <c r="AK156" s="50"/>
      <c r="AL156" s="53">
        <f t="shared" si="30"/>
        <v>0</v>
      </c>
    </row>
    <row r="157" spans="1:38" s="40" customFormat="1" ht="50.1" hidden="1" customHeight="1" x14ac:dyDescent="0.2">
      <c r="A157" s="44" t="s">
        <v>197</v>
      </c>
      <c r="B157" s="30">
        <f>'[1]تقرير حركة يومية'!F157</f>
        <v>0</v>
      </c>
      <c r="C157" s="30">
        <f t="shared" si="26"/>
        <v>0</v>
      </c>
      <c r="D157" s="30"/>
      <c r="E157" s="45">
        <f t="shared" si="22"/>
        <v>0</v>
      </c>
      <c r="F157" s="30">
        <f>'[1]تقرير حركة يومية'!I157</f>
        <v>0</v>
      </c>
      <c r="G157" s="46">
        <f t="shared" si="23"/>
        <v>0</v>
      </c>
      <c r="H157" s="30"/>
      <c r="I157" s="30"/>
      <c r="J157" s="30"/>
      <c r="K157" s="30"/>
      <c r="L157" s="30">
        <f t="shared" si="31"/>
        <v>0</v>
      </c>
      <c r="M157" s="30">
        <f>'[1]تقرير حركة يومية'!N157</f>
        <v>195</v>
      </c>
      <c r="N157" s="30">
        <f t="shared" si="27"/>
        <v>0</v>
      </c>
      <c r="O157" s="30">
        <f t="shared" si="24"/>
        <v>0</v>
      </c>
      <c r="P157" s="47">
        <f t="shared" si="28"/>
        <v>0</v>
      </c>
      <c r="Q157" s="48" t="str">
        <f t="shared" si="29"/>
        <v>_</v>
      </c>
      <c r="R157" s="49" t="str">
        <f t="shared" si="25"/>
        <v>_</v>
      </c>
      <c r="S157" s="54"/>
      <c r="T157" s="50"/>
      <c r="U157" s="50"/>
      <c r="V157" s="50"/>
      <c r="W157" s="50"/>
      <c r="X157" s="50"/>
      <c r="Y157" s="52"/>
      <c r="Z157" s="33"/>
      <c r="AA157" s="50"/>
      <c r="AB157" s="50"/>
      <c r="AC157" s="50"/>
      <c r="AD157" s="50"/>
      <c r="AE157" s="50"/>
      <c r="AF157" s="50"/>
      <c r="AG157" s="50"/>
      <c r="AI157" s="50"/>
      <c r="AJ157" s="50"/>
      <c r="AK157" s="50"/>
      <c r="AL157" s="53">
        <f t="shared" si="30"/>
        <v>0</v>
      </c>
    </row>
    <row r="158" spans="1:38" s="40" customFormat="1" ht="50.1" hidden="1" customHeight="1" x14ac:dyDescent="0.2">
      <c r="A158" s="44" t="s">
        <v>198</v>
      </c>
      <c r="B158" s="30">
        <f>'[1]تقرير حركة يومية'!F158</f>
        <v>0</v>
      </c>
      <c r="C158" s="30">
        <f t="shared" si="26"/>
        <v>0</v>
      </c>
      <c r="D158" s="30"/>
      <c r="E158" s="45">
        <f t="shared" si="22"/>
        <v>0</v>
      </c>
      <c r="F158" s="30">
        <f>'[1]تقرير حركة يومية'!I158</f>
        <v>0</v>
      </c>
      <c r="G158" s="46">
        <f t="shared" si="23"/>
        <v>0</v>
      </c>
      <c r="H158" s="30"/>
      <c r="I158" s="30"/>
      <c r="J158" s="30"/>
      <c r="K158" s="30"/>
      <c r="L158" s="30">
        <f t="shared" si="31"/>
        <v>0</v>
      </c>
      <c r="M158" s="30">
        <f>'[1]تقرير حركة يومية'!N158</f>
        <v>97.5</v>
      </c>
      <c r="N158" s="30">
        <f t="shared" si="27"/>
        <v>0</v>
      </c>
      <c r="O158" s="30">
        <f t="shared" si="24"/>
        <v>0</v>
      </c>
      <c r="P158" s="47">
        <f t="shared" si="28"/>
        <v>0</v>
      </c>
      <c r="Q158" s="48" t="str">
        <f t="shared" si="29"/>
        <v>_</v>
      </c>
      <c r="R158" s="49" t="str">
        <f t="shared" si="25"/>
        <v>_</v>
      </c>
      <c r="S158" s="54"/>
      <c r="T158" s="50"/>
      <c r="U158" s="50"/>
      <c r="V158" s="50"/>
      <c r="W158" s="50"/>
      <c r="X158" s="50"/>
      <c r="Y158" s="52"/>
      <c r="Z158" s="33"/>
      <c r="AA158" s="50"/>
      <c r="AB158" s="50"/>
      <c r="AC158" s="50"/>
      <c r="AD158" s="50"/>
      <c r="AE158" s="50"/>
      <c r="AF158" s="50"/>
      <c r="AG158" s="50"/>
      <c r="AI158" s="41"/>
      <c r="AJ158" s="41"/>
      <c r="AK158" s="41"/>
      <c r="AL158" s="53">
        <f t="shared" si="30"/>
        <v>0</v>
      </c>
    </row>
    <row r="159" spans="1:38" s="40" customFormat="1" ht="50.1" hidden="1" customHeight="1" x14ac:dyDescent="0.2">
      <c r="A159" s="44" t="s">
        <v>199</v>
      </c>
      <c r="B159" s="30">
        <f>'[1]تقرير حركة يومية'!F159</f>
        <v>0</v>
      </c>
      <c r="C159" s="30">
        <f t="shared" si="26"/>
        <v>0</v>
      </c>
      <c r="D159" s="30"/>
      <c r="E159" s="45">
        <f t="shared" si="22"/>
        <v>0</v>
      </c>
      <c r="F159" s="30">
        <f>'[1]تقرير حركة يومية'!I159</f>
        <v>0</v>
      </c>
      <c r="G159" s="46">
        <f t="shared" si="23"/>
        <v>0</v>
      </c>
      <c r="H159" s="30"/>
      <c r="I159" s="30"/>
      <c r="J159" s="30"/>
      <c r="K159" s="30"/>
      <c r="L159" s="30">
        <f t="shared" si="31"/>
        <v>0</v>
      </c>
      <c r="M159" s="30">
        <f>'[1]تقرير حركة يومية'!N159</f>
        <v>65</v>
      </c>
      <c r="N159" s="30">
        <f t="shared" si="27"/>
        <v>0</v>
      </c>
      <c r="O159" s="30">
        <f t="shared" si="24"/>
        <v>0</v>
      </c>
      <c r="P159" s="47">
        <f t="shared" si="28"/>
        <v>0</v>
      </c>
      <c r="Q159" s="48" t="str">
        <f t="shared" si="29"/>
        <v>_</v>
      </c>
      <c r="R159" s="49" t="str">
        <f t="shared" si="25"/>
        <v>_</v>
      </c>
      <c r="S159" s="54"/>
      <c r="T159" s="50"/>
      <c r="U159" s="50"/>
      <c r="V159" s="50"/>
      <c r="W159" s="50"/>
      <c r="X159" s="50"/>
      <c r="Y159" s="52"/>
      <c r="Z159" s="33"/>
      <c r="AA159" s="50"/>
      <c r="AB159" s="50"/>
      <c r="AC159" s="50"/>
      <c r="AD159" s="50"/>
      <c r="AE159" s="50"/>
      <c r="AF159" s="50"/>
      <c r="AG159" s="50"/>
      <c r="AI159" s="50"/>
      <c r="AJ159" s="50"/>
      <c r="AK159" s="50"/>
      <c r="AL159" s="53">
        <f t="shared" si="30"/>
        <v>0</v>
      </c>
    </row>
    <row r="160" spans="1:38" s="40" customFormat="1" ht="50.1" hidden="1" customHeight="1" x14ac:dyDescent="0.2">
      <c r="A160" s="44" t="s">
        <v>200</v>
      </c>
      <c r="B160" s="30">
        <f>'[1]تقرير حركة يومية'!F160</f>
        <v>0</v>
      </c>
      <c r="C160" s="30">
        <f t="shared" si="26"/>
        <v>0</v>
      </c>
      <c r="D160" s="30"/>
      <c r="E160" s="45">
        <f t="shared" si="22"/>
        <v>0</v>
      </c>
      <c r="F160" s="30">
        <f>'[1]تقرير حركة يومية'!I160</f>
        <v>0</v>
      </c>
      <c r="G160" s="46">
        <f t="shared" si="23"/>
        <v>0</v>
      </c>
      <c r="H160" s="30"/>
      <c r="I160" s="30"/>
      <c r="J160" s="30"/>
      <c r="K160" s="30"/>
      <c r="L160" s="30">
        <f t="shared" si="31"/>
        <v>0</v>
      </c>
      <c r="M160" s="30">
        <f>'[1]تقرير حركة يومية'!N160</f>
        <v>135</v>
      </c>
      <c r="N160" s="30">
        <f t="shared" si="27"/>
        <v>0</v>
      </c>
      <c r="O160" s="30">
        <f t="shared" si="24"/>
        <v>0</v>
      </c>
      <c r="P160" s="47">
        <f t="shared" si="28"/>
        <v>0</v>
      </c>
      <c r="Q160" s="48" t="str">
        <f t="shared" si="29"/>
        <v>_</v>
      </c>
      <c r="R160" s="49" t="str">
        <f t="shared" si="25"/>
        <v>_</v>
      </c>
      <c r="S160" s="54"/>
      <c r="T160" s="50"/>
      <c r="U160" s="50"/>
      <c r="V160" s="50"/>
      <c r="W160" s="50"/>
      <c r="X160" s="50"/>
      <c r="Y160" s="52"/>
      <c r="Z160" s="33"/>
      <c r="AA160" s="50"/>
      <c r="AB160" s="50"/>
      <c r="AC160" s="50"/>
      <c r="AD160" s="50"/>
      <c r="AE160" s="50"/>
      <c r="AF160" s="50"/>
      <c r="AG160" s="50"/>
      <c r="AI160" s="50"/>
      <c r="AJ160" s="50"/>
      <c r="AK160" s="50"/>
      <c r="AL160" s="53">
        <f t="shared" si="30"/>
        <v>0</v>
      </c>
    </row>
    <row r="161" spans="1:38" s="40" customFormat="1" ht="50.1" hidden="1" customHeight="1" x14ac:dyDescent="0.2">
      <c r="A161" s="44" t="s">
        <v>201</v>
      </c>
      <c r="B161" s="30">
        <f>'[1]تقرير حركة يومية'!F161</f>
        <v>0</v>
      </c>
      <c r="C161" s="30">
        <f t="shared" si="26"/>
        <v>0</v>
      </c>
      <c r="D161" s="30"/>
      <c r="E161" s="45">
        <f t="shared" si="22"/>
        <v>0</v>
      </c>
      <c r="F161" s="30">
        <f>'[1]تقرير حركة يومية'!I161</f>
        <v>0</v>
      </c>
      <c r="G161" s="46">
        <f t="shared" si="23"/>
        <v>0</v>
      </c>
      <c r="H161" s="30"/>
      <c r="I161" s="30"/>
      <c r="J161" s="30"/>
      <c r="K161" s="30"/>
      <c r="L161" s="30">
        <f t="shared" si="31"/>
        <v>0</v>
      </c>
      <c r="M161" s="30">
        <f>'[1]تقرير حركة يومية'!N161</f>
        <v>180</v>
      </c>
      <c r="N161" s="30">
        <f t="shared" si="27"/>
        <v>0</v>
      </c>
      <c r="O161" s="30">
        <f t="shared" si="24"/>
        <v>0</v>
      </c>
      <c r="P161" s="47">
        <f t="shared" si="28"/>
        <v>0</v>
      </c>
      <c r="Q161" s="48" t="str">
        <f t="shared" si="29"/>
        <v>_</v>
      </c>
      <c r="R161" s="49" t="str">
        <f t="shared" si="25"/>
        <v>_</v>
      </c>
      <c r="S161" s="54"/>
      <c r="T161" s="50"/>
      <c r="U161" s="50"/>
      <c r="V161" s="50"/>
      <c r="W161" s="50"/>
      <c r="X161" s="50"/>
      <c r="Y161" s="52"/>
      <c r="Z161" s="33"/>
      <c r="AA161" s="50"/>
      <c r="AB161" s="50"/>
      <c r="AC161" s="50"/>
      <c r="AD161" s="50"/>
      <c r="AE161" s="50"/>
      <c r="AF161" s="50"/>
      <c r="AG161" s="50"/>
      <c r="AI161" s="41"/>
      <c r="AJ161" s="41"/>
      <c r="AK161" s="41"/>
      <c r="AL161" s="53">
        <f t="shared" si="30"/>
        <v>0</v>
      </c>
    </row>
    <row r="162" spans="1:38" s="40" customFormat="1" ht="50.1" hidden="1" customHeight="1" x14ac:dyDescent="0.2">
      <c r="A162" s="44" t="s">
        <v>202</v>
      </c>
      <c r="B162" s="30">
        <f>'[1]تقرير حركة يومية'!F162</f>
        <v>0</v>
      </c>
      <c r="C162" s="30">
        <f t="shared" si="26"/>
        <v>0</v>
      </c>
      <c r="D162" s="30"/>
      <c r="E162" s="45">
        <f t="shared" si="22"/>
        <v>0</v>
      </c>
      <c r="F162" s="30">
        <f>'[1]تقرير حركة يومية'!I162</f>
        <v>2</v>
      </c>
      <c r="G162" s="46">
        <f t="shared" si="23"/>
        <v>0</v>
      </c>
      <c r="H162" s="30"/>
      <c r="I162" s="30"/>
      <c r="J162" s="30"/>
      <c r="K162" s="30"/>
      <c r="L162" s="30">
        <f t="shared" si="31"/>
        <v>2</v>
      </c>
      <c r="M162" s="30">
        <f>'[1]تقرير حركة يومية'!N162</f>
        <v>50</v>
      </c>
      <c r="N162" s="30">
        <f t="shared" si="27"/>
        <v>100</v>
      </c>
      <c r="O162" s="30">
        <f t="shared" si="24"/>
        <v>0</v>
      </c>
      <c r="P162" s="47">
        <f t="shared" si="28"/>
        <v>-100</v>
      </c>
      <c r="Q162" s="48">
        <f t="shared" si="29"/>
        <v>-2</v>
      </c>
      <c r="R162" s="49" t="str">
        <f t="shared" si="25"/>
        <v>_</v>
      </c>
      <c r="S162" s="54"/>
      <c r="T162" s="50"/>
      <c r="U162" s="50"/>
      <c r="V162" s="50"/>
      <c r="W162" s="50"/>
      <c r="X162" s="50"/>
      <c r="Y162" s="52"/>
      <c r="Z162" s="33"/>
      <c r="AA162" s="50"/>
      <c r="AB162" s="50"/>
      <c r="AC162" s="50"/>
      <c r="AD162" s="50"/>
      <c r="AE162" s="50"/>
      <c r="AF162" s="50"/>
      <c r="AG162" s="50"/>
      <c r="AI162" s="50"/>
      <c r="AJ162" s="50"/>
      <c r="AK162" s="50"/>
      <c r="AL162" s="53">
        <f t="shared" si="30"/>
        <v>0</v>
      </c>
    </row>
    <row r="163" spans="1:38" s="40" customFormat="1" ht="50.1" hidden="1" customHeight="1" x14ac:dyDescent="0.2">
      <c r="A163" s="44" t="s">
        <v>203</v>
      </c>
      <c r="B163" s="30">
        <f>'[1]تقرير حركة يومية'!F163</f>
        <v>0</v>
      </c>
      <c r="C163" s="30">
        <f t="shared" si="26"/>
        <v>0</v>
      </c>
      <c r="D163" s="30"/>
      <c r="E163" s="45">
        <f t="shared" si="22"/>
        <v>0</v>
      </c>
      <c r="F163" s="30">
        <f>'[1]تقرير حركة يومية'!I163</f>
        <v>0</v>
      </c>
      <c r="G163" s="46">
        <f t="shared" si="23"/>
        <v>0</v>
      </c>
      <c r="H163" s="30"/>
      <c r="I163" s="30"/>
      <c r="J163" s="30"/>
      <c r="K163" s="30"/>
      <c r="L163" s="30">
        <f t="shared" si="31"/>
        <v>0</v>
      </c>
      <c r="M163" s="30">
        <f>'[1]تقرير حركة يومية'!N163</f>
        <v>65</v>
      </c>
      <c r="N163" s="30">
        <f t="shared" si="27"/>
        <v>0</v>
      </c>
      <c r="O163" s="30">
        <f t="shared" si="24"/>
        <v>0</v>
      </c>
      <c r="P163" s="47">
        <f t="shared" si="28"/>
        <v>0</v>
      </c>
      <c r="Q163" s="48" t="str">
        <f t="shared" si="29"/>
        <v>_</v>
      </c>
      <c r="R163" s="49" t="str">
        <f t="shared" si="25"/>
        <v>_</v>
      </c>
      <c r="S163" s="54"/>
      <c r="T163" s="50"/>
      <c r="U163" s="50"/>
      <c r="V163" s="50"/>
      <c r="W163" s="50"/>
      <c r="X163" s="50"/>
      <c r="Y163" s="52"/>
      <c r="Z163" s="33"/>
      <c r="AA163" s="50"/>
      <c r="AB163" s="50"/>
      <c r="AC163" s="50"/>
      <c r="AD163" s="50"/>
      <c r="AE163" s="50"/>
      <c r="AF163" s="50"/>
      <c r="AG163" s="50"/>
      <c r="AI163" s="50"/>
      <c r="AJ163" s="50"/>
      <c r="AK163" s="50"/>
      <c r="AL163" s="53">
        <f t="shared" si="30"/>
        <v>0</v>
      </c>
    </row>
    <row r="164" spans="1:38" s="40" customFormat="1" ht="50.1" hidden="1" customHeight="1" x14ac:dyDescent="0.2">
      <c r="A164" s="44" t="s">
        <v>204</v>
      </c>
      <c r="B164" s="30">
        <f>'[1]تقرير حركة يومية'!F164</f>
        <v>0</v>
      </c>
      <c r="C164" s="30">
        <f t="shared" si="26"/>
        <v>0</v>
      </c>
      <c r="D164" s="30"/>
      <c r="E164" s="45">
        <f t="shared" si="22"/>
        <v>0</v>
      </c>
      <c r="F164" s="30">
        <f>'[1]تقرير حركة يومية'!I164</f>
        <v>1.24</v>
      </c>
      <c r="G164" s="46">
        <f t="shared" si="23"/>
        <v>0</v>
      </c>
      <c r="H164" s="30"/>
      <c r="I164" s="30"/>
      <c r="J164" s="30"/>
      <c r="K164" s="30"/>
      <c r="L164" s="30">
        <f t="shared" si="31"/>
        <v>1.24</v>
      </c>
      <c r="M164" s="30">
        <f>'[1]تقرير حركة يومية'!N164</f>
        <v>460</v>
      </c>
      <c r="N164" s="30">
        <f t="shared" si="27"/>
        <v>570.4</v>
      </c>
      <c r="O164" s="30">
        <f t="shared" si="24"/>
        <v>0</v>
      </c>
      <c r="P164" s="47">
        <f t="shared" si="28"/>
        <v>-570.4</v>
      </c>
      <c r="Q164" s="48">
        <f t="shared" si="29"/>
        <v>-1.24</v>
      </c>
      <c r="R164" s="49" t="str">
        <f t="shared" si="25"/>
        <v>_</v>
      </c>
      <c r="S164" s="54"/>
      <c r="T164" s="50"/>
      <c r="U164" s="50"/>
      <c r="V164" s="50"/>
      <c r="W164" s="50"/>
      <c r="X164" s="50"/>
      <c r="Y164" s="52"/>
      <c r="Z164" s="33"/>
      <c r="AA164" s="50"/>
      <c r="AB164" s="50"/>
      <c r="AC164" s="50"/>
      <c r="AD164" s="50"/>
      <c r="AE164" s="50"/>
      <c r="AF164" s="50"/>
      <c r="AG164" s="50"/>
      <c r="AI164" s="41"/>
      <c r="AJ164" s="41"/>
      <c r="AK164" s="41"/>
      <c r="AL164" s="53">
        <f t="shared" si="30"/>
        <v>0</v>
      </c>
    </row>
    <row r="165" spans="1:38" s="40" customFormat="1" ht="50.1" hidden="1" customHeight="1" x14ac:dyDescent="0.2">
      <c r="A165" s="44" t="s">
        <v>205</v>
      </c>
      <c r="B165" s="30">
        <f>'[1]تقرير حركة يومية'!F165</f>
        <v>0</v>
      </c>
      <c r="C165" s="30">
        <f t="shared" si="26"/>
        <v>0</v>
      </c>
      <c r="D165" s="30"/>
      <c r="E165" s="45">
        <f t="shared" si="22"/>
        <v>0</v>
      </c>
      <c r="F165" s="30">
        <f>'[1]تقرير حركة يومية'!I165</f>
        <v>0</v>
      </c>
      <c r="G165" s="46">
        <f t="shared" si="23"/>
        <v>0</v>
      </c>
      <c r="H165" s="30"/>
      <c r="I165" s="30"/>
      <c r="J165" s="30"/>
      <c r="K165" s="30"/>
      <c r="L165" s="30">
        <f t="shared" si="31"/>
        <v>0</v>
      </c>
      <c r="M165" s="30">
        <f>'[1]تقرير حركة يومية'!N165</f>
        <v>245</v>
      </c>
      <c r="N165" s="30">
        <f t="shared" si="27"/>
        <v>0</v>
      </c>
      <c r="O165" s="30">
        <f t="shared" si="24"/>
        <v>0</v>
      </c>
      <c r="P165" s="47">
        <f t="shared" si="28"/>
        <v>0</v>
      </c>
      <c r="Q165" s="48" t="str">
        <f t="shared" si="29"/>
        <v>_</v>
      </c>
      <c r="R165" s="49" t="str">
        <f t="shared" si="25"/>
        <v>_</v>
      </c>
      <c r="S165" s="54"/>
      <c r="T165" s="50"/>
      <c r="U165" s="50"/>
      <c r="V165" s="50"/>
      <c r="W165" s="50"/>
      <c r="X165" s="50"/>
      <c r="Y165" s="52"/>
      <c r="Z165" s="33"/>
      <c r="AA165" s="50"/>
      <c r="AB165" s="50"/>
      <c r="AC165" s="50"/>
      <c r="AD165" s="50"/>
      <c r="AE165" s="50"/>
      <c r="AF165" s="50"/>
      <c r="AG165" s="50"/>
      <c r="AI165" s="50"/>
      <c r="AJ165" s="50"/>
      <c r="AK165" s="50"/>
      <c r="AL165" s="53">
        <f t="shared" si="30"/>
        <v>0</v>
      </c>
    </row>
    <row r="166" spans="1:38" s="40" customFormat="1" ht="50.1" hidden="1" customHeight="1" x14ac:dyDescent="0.2">
      <c r="A166" s="44" t="s">
        <v>206</v>
      </c>
      <c r="B166" s="30">
        <f>'[1]تقرير حركة يومية'!F166</f>
        <v>0</v>
      </c>
      <c r="C166" s="30">
        <f t="shared" si="26"/>
        <v>0</v>
      </c>
      <c r="D166" s="30"/>
      <c r="E166" s="45">
        <f t="shared" si="22"/>
        <v>0</v>
      </c>
      <c r="F166" s="30">
        <f>'[1]تقرير حركة يومية'!I166</f>
        <v>0</v>
      </c>
      <c r="G166" s="46">
        <f t="shared" si="23"/>
        <v>0</v>
      </c>
      <c r="H166" s="30"/>
      <c r="I166" s="30"/>
      <c r="J166" s="30"/>
      <c r="K166" s="30"/>
      <c r="L166" s="30">
        <f t="shared" si="31"/>
        <v>0</v>
      </c>
      <c r="M166" s="30">
        <f>'[1]تقرير حركة يومية'!N166</f>
        <v>185</v>
      </c>
      <c r="N166" s="30">
        <f t="shared" si="27"/>
        <v>0</v>
      </c>
      <c r="O166" s="30">
        <f t="shared" si="24"/>
        <v>0</v>
      </c>
      <c r="P166" s="47">
        <f t="shared" si="28"/>
        <v>0</v>
      </c>
      <c r="Q166" s="48" t="str">
        <f t="shared" si="29"/>
        <v>_</v>
      </c>
      <c r="R166" s="49" t="str">
        <f t="shared" si="25"/>
        <v>_</v>
      </c>
      <c r="S166" s="54"/>
      <c r="T166" s="50"/>
      <c r="U166" s="50"/>
      <c r="V166" s="50"/>
      <c r="W166" s="50"/>
      <c r="X166" s="50"/>
      <c r="Y166" s="52"/>
      <c r="Z166" s="33"/>
      <c r="AA166" s="50"/>
      <c r="AB166" s="50"/>
      <c r="AC166" s="50"/>
      <c r="AD166" s="50"/>
      <c r="AE166" s="50"/>
      <c r="AF166" s="50"/>
      <c r="AG166" s="50"/>
      <c r="AI166" s="50"/>
      <c r="AJ166" s="50"/>
      <c r="AK166" s="50"/>
      <c r="AL166" s="53">
        <f t="shared" si="30"/>
        <v>0</v>
      </c>
    </row>
    <row r="167" spans="1:38" s="40" customFormat="1" ht="50.1" hidden="1" customHeight="1" x14ac:dyDescent="0.2">
      <c r="A167" s="44" t="s">
        <v>207</v>
      </c>
      <c r="B167" s="30">
        <f>'[1]تقرير حركة يومية'!F167</f>
        <v>0</v>
      </c>
      <c r="C167" s="30">
        <f t="shared" si="26"/>
        <v>0</v>
      </c>
      <c r="D167" s="30"/>
      <c r="E167" s="45">
        <f t="shared" si="22"/>
        <v>0</v>
      </c>
      <c r="F167" s="30">
        <f>'[1]تقرير حركة يومية'!I167</f>
        <v>0</v>
      </c>
      <c r="G167" s="46">
        <f t="shared" si="23"/>
        <v>0</v>
      </c>
      <c r="H167" s="30"/>
      <c r="I167" s="30"/>
      <c r="J167" s="30"/>
      <c r="K167" s="30"/>
      <c r="L167" s="30">
        <f t="shared" si="31"/>
        <v>0</v>
      </c>
      <c r="M167" s="30">
        <f>'[1]تقرير حركة يومية'!N167</f>
        <v>97.5</v>
      </c>
      <c r="N167" s="30">
        <f t="shared" si="27"/>
        <v>0</v>
      </c>
      <c r="O167" s="30">
        <f t="shared" si="24"/>
        <v>0</v>
      </c>
      <c r="P167" s="47">
        <f t="shared" si="28"/>
        <v>0</v>
      </c>
      <c r="Q167" s="48" t="str">
        <f t="shared" si="29"/>
        <v>_</v>
      </c>
      <c r="R167" s="49" t="str">
        <f t="shared" si="25"/>
        <v>_</v>
      </c>
      <c r="S167" s="54"/>
      <c r="T167" s="50"/>
      <c r="U167" s="50"/>
      <c r="V167" s="50"/>
      <c r="W167" s="50"/>
      <c r="X167" s="50"/>
      <c r="Y167" s="52"/>
      <c r="Z167" s="33"/>
      <c r="AA167" s="50"/>
      <c r="AB167" s="50"/>
      <c r="AC167" s="50"/>
      <c r="AD167" s="50"/>
      <c r="AE167" s="50"/>
      <c r="AF167" s="50"/>
      <c r="AG167" s="50"/>
      <c r="AI167" s="41"/>
      <c r="AJ167" s="41"/>
      <c r="AK167" s="41"/>
      <c r="AL167" s="53">
        <f t="shared" si="30"/>
        <v>0</v>
      </c>
    </row>
    <row r="168" spans="1:38" s="40" customFormat="1" ht="50.1" hidden="1" customHeight="1" x14ac:dyDescent="0.2">
      <c r="A168" s="44" t="s">
        <v>208</v>
      </c>
      <c r="B168" s="30">
        <f>'[1]تقرير حركة يومية'!F168</f>
        <v>0</v>
      </c>
      <c r="C168" s="30">
        <f t="shared" si="26"/>
        <v>0</v>
      </c>
      <c r="D168" s="30"/>
      <c r="E168" s="45">
        <f t="shared" si="22"/>
        <v>0</v>
      </c>
      <c r="F168" s="30">
        <f>'[1]تقرير حركة يومية'!I168</f>
        <v>0</v>
      </c>
      <c r="G168" s="46">
        <f t="shared" si="23"/>
        <v>0</v>
      </c>
      <c r="H168" s="30"/>
      <c r="I168" s="30"/>
      <c r="J168" s="30"/>
      <c r="K168" s="30"/>
      <c r="L168" s="30">
        <f t="shared" si="31"/>
        <v>0</v>
      </c>
      <c r="M168" s="30">
        <f>'[1]تقرير حركة يومية'!N168</f>
        <v>165</v>
      </c>
      <c r="N168" s="30">
        <f t="shared" si="27"/>
        <v>0</v>
      </c>
      <c r="O168" s="30">
        <f t="shared" si="24"/>
        <v>0</v>
      </c>
      <c r="P168" s="47">
        <f t="shared" si="28"/>
        <v>0</v>
      </c>
      <c r="Q168" s="48" t="str">
        <f t="shared" si="29"/>
        <v>_</v>
      </c>
      <c r="R168" s="49"/>
      <c r="S168" s="54"/>
      <c r="T168" s="50"/>
      <c r="U168" s="50"/>
      <c r="V168" s="50"/>
      <c r="W168" s="50"/>
      <c r="X168" s="50"/>
      <c r="Y168" s="52"/>
      <c r="Z168" s="33"/>
      <c r="AA168" s="50"/>
      <c r="AB168" s="50"/>
      <c r="AC168" s="50"/>
      <c r="AD168" s="50"/>
      <c r="AE168" s="50"/>
      <c r="AF168" s="50"/>
      <c r="AG168" s="50"/>
      <c r="AI168" s="50"/>
      <c r="AJ168" s="50"/>
      <c r="AK168" s="50"/>
      <c r="AL168" s="53">
        <f t="shared" si="30"/>
        <v>0</v>
      </c>
    </row>
    <row r="169" spans="1:38" s="40" customFormat="1" ht="50.1" hidden="1" customHeight="1" x14ac:dyDescent="0.2">
      <c r="A169" s="44" t="s">
        <v>209</v>
      </c>
      <c r="B169" s="30">
        <f>'[1]تقرير حركة يومية'!F169</f>
        <v>0</v>
      </c>
      <c r="C169" s="30">
        <f t="shared" si="26"/>
        <v>0</v>
      </c>
      <c r="D169" s="30"/>
      <c r="E169" s="45">
        <f t="shared" si="22"/>
        <v>0</v>
      </c>
      <c r="F169" s="30">
        <f>'[1]تقرير حركة يومية'!I169</f>
        <v>0</v>
      </c>
      <c r="G169" s="46">
        <f t="shared" si="23"/>
        <v>0</v>
      </c>
      <c r="H169" s="30"/>
      <c r="I169" s="30"/>
      <c r="J169" s="30"/>
      <c r="K169" s="30"/>
      <c r="L169" s="30">
        <f t="shared" si="31"/>
        <v>0</v>
      </c>
      <c r="M169" s="30">
        <f>'[1]تقرير حركة يومية'!N169</f>
        <v>175</v>
      </c>
      <c r="N169" s="30">
        <f t="shared" si="27"/>
        <v>0</v>
      </c>
      <c r="O169" s="30">
        <f t="shared" si="24"/>
        <v>0</v>
      </c>
      <c r="P169" s="47">
        <f t="shared" si="28"/>
        <v>0</v>
      </c>
      <c r="Q169" s="48" t="str">
        <f t="shared" si="29"/>
        <v>_</v>
      </c>
      <c r="R169" s="49" t="str">
        <f t="shared" ref="R169:R232" si="32">IF(P169&gt;0,P169/M169,"_")</f>
        <v>_</v>
      </c>
      <c r="S169" s="54"/>
      <c r="T169" s="50"/>
      <c r="U169" s="50"/>
      <c r="V169" s="50"/>
      <c r="W169" s="50"/>
      <c r="X169" s="50"/>
      <c r="Y169" s="52"/>
      <c r="Z169" s="33"/>
      <c r="AA169" s="50"/>
      <c r="AB169" s="50"/>
      <c r="AC169" s="50"/>
      <c r="AD169" s="50"/>
      <c r="AE169" s="50"/>
      <c r="AF169" s="50"/>
      <c r="AG169" s="50"/>
      <c r="AI169" s="50"/>
      <c r="AJ169" s="50"/>
      <c r="AK169" s="50"/>
      <c r="AL169" s="53">
        <f t="shared" si="30"/>
        <v>0</v>
      </c>
    </row>
    <row r="170" spans="1:38" s="40" customFormat="1" ht="50.1" hidden="1" customHeight="1" x14ac:dyDescent="0.2">
      <c r="A170" s="44" t="s">
        <v>210</v>
      </c>
      <c r="B170" s="30">
        <f>'[1]تقرير حركة يومية'!F170</f>
        <v>0</v>
      </c>
      <c r="C170" s="30">
        <f t="shared" si="26"/>
        <v>0</v>
      </c>
      <c r="D170" s="30"/>
      <c r="E170" s="45">
        <f t="shared" si="22"/>
        <v>0</v>
      </c>
      <c r="F170" s="30">
        <f>'[1]تقرير حركة يومية'!I170</f>
        <v>0</v>
      </c>
      <c r="G170" s="46">
        <f t="shared" si="23"/>
        <v>0</v>
      </c>
      <c r="H170" s="30"/>
      <c r="I170" s="30"/>
      <c r="J170" s="30"/>
      <c r="K170" s="30"/>
      <c r="L170" s="30">
        <f t="shared" si="31"/>
        <v>0</v>
      </c>
      <c r="M170" s="30">
        <f>'[1]تقرير حركة يومية'!N170</f>
        <v>155</v>
      </c>
      <c r="N170" s="30">
        <f t="shared" si="27"/>
        <v>0</v>
      </c>
      <c r="O170" s="30">
        <f t="shared" si="24"/>
        <v>0</v>
      </c>
      <c r="P170" s="47">
        <f t="shared" si="28"/>
        <v>0</v>
      </c>
      <c r="Q170" s="48" t="str">
        <f t="shared" si="29"/>
        <v>_</v>
      </c>
      <c r="R170" s="49" t="str">
        <f t="shared" si="32"/>
        <v>_</v>
      </c>
      <c r="S170" s="54"/>
      <c r="T170" s="50"/>
      <c r="U170" s="50"/>
      <c r="V170" s="50"/>
      <c r="W170" s="50"/>
      <c r="X170" s="50"/>
      <c r="Y170" s="52"/>
      <c r="Z170" s="33"/>
      <c r="AA170" s="50"/>
      <c r="AB170" s="50"/>
      <c r="AC170" s="50"/>
      <c r="AD170" s="50"/>
      <c r="AE170" s="50"/>
      <c r="AF170" s="50"/>
      <c r="AG170" s="50"/>
      <c r="AI170" s="41"/>
      <c r="AJ170" s="41"/>
      <c r="AK170" s="41"/>
      <c r="AL170" s="53">
        <f t="shared" si="30"/>
        <v>0</v>
      </c>
    </row>
    <row r="171" spans="1:38" s="40" customFormat="1" ht="50.1" hidden="1" customHeight="1" x14ac:dyDescent="0.2">
      <c r="A171" s="44" t="s">
        <v>211</v>
      </c>
      <c r="B171" s="30">
        <f>'[1]تقرير حركة يومية'!F171</f>
        <v>0</v>
      </c>
      <c r="C171" s="30">
        <f t="shared" si="26"/>
        <v>0</v>
      </c>
      <c r="D171" s="30"/>
      <c r="E171" s="45">
        <f t="shared" si="22"/>
        <v>0</v>
      </c>
      <c r="F171" s="30">
        <f>'[1]تقرير حركة يومية'!I171</f>
        <v>0</v>
      </c>
      <c r="G171" s="46">
        <f t="shared" si="23"/>
        <v>0</v>
      </c>
      <c r="H171" s="30"/>
      <c r="I171" s="30"/>
      <c r="J171" s="30"/>
      <c r="K171" s="30"/>
      <c r="L171" s="30">
        <f t="shared" si="31"/>
        <v>0</v>
      </c>
      <c r="M171" s="30">
        <f>'[1]تقرير حركة يومية'!N171</f>
        <v>260</v>
      </c>
      <c r="N171" s="30">
        <f t="shared" si="27"/>
        <v>0</v>
      </c>
      <c r="O171" s="30">
        <f t="shared" si="24"/>
        <v>0</v>
      </c>
      <c r="P171" s="47">
        <f t="shared" si="28"/>
        <v>0</v>
      </c>
      <c r="Q171" s="48" t="str">
        <f t="shared" si="29"/>
        <v>_</v>
      </c>
      <c r="R171" s="49" t="str">
        <f t="shared" si="32"/>
        <v>_</v>
      </c>
      <c r="S171" s="54"/>
      <c r="T171" s="50"/>
      <c r="U171" s="50"/>
      <c r="V171" s="50"/>
      <c r="W171" s="50"/>
      <c r="X171" s="50"/>
      <c r="Y171" s="52"/>
      <c r="Z171" s="33"/>
      <c r="AA171" s="50"/>
      <c r="AB171" s="50"/>
      <c r="AC171" s="50"/>
      <c r="AD171" s="50"/>
      <c r="AE171" s="50"/>
      <c r="AF171" s="50"/>
      <c r="AG171" s="50"/>
      <c r="AI171" s="50"/>
      <c r="AJ171" s="50"/>
      <c r="AK171" s="50"/>
      <c r="AL171" s="53">
        <f t="shared" si="30"/>
        <v>0</v>
      </c>
    </row>
    <row r="172" spans="1:38" s="40" customFormat="1" ht="50.1" hidden="1" customHeight="1" x14ac:dyDescent="0.2">
      <c r="A172" s="44" t="s">
        <v>212</v>
      </c>
      <c r="B172" s="30">
        <f>'[1]تقرير حركة يومية'!F172</f>
        <v>0</v>
      </c>
      <c r="C172" s="30">
        <f t="shared" si="26"/>
        <v>0</v>
      </c>
      <c r="D172" s="30"/>
      <c r="E172" s="45">
        <f t="shared" si="22"/>
        <v>0</v>
      </c>
      <c r="F172" s="30">
        <f>'[1]تقرير حركة يومية'!I172</f>
        <v>0</v>
      </c>
      <c r="G172" s="46">
        <f t="shared" si="23"/>
        <v>0</v>
      </c>
      <c r="H172" s="30"/>
      <c r="I172" s="30"/>
      <c r="J172" s="30"/>
      <c r="K172" s="30"/>
      <c r="L172" s="30">
        <f t="shared" si="31"/>
        <v>0</v>
      </c>
      <c r="M172" s="30">
        <f>'[1]تقرير حركة يومية'!N172</f>
        <v>50</v>
      </c>
      <c r="N172" s="30">
        <f t="shared" si="27"/>
        <v>0</v>
      </c>
      <c r="O172" s="30">
        <f t="shared" si="24"/>
        <v>0</v>
      </c>
      <c r="P172" s="47">
        <f t="shared" si="28"/>
        <v>0</v>
      </c>
      <c r="Q172" s="48" t="str">
        <f t="shared" si="29"/>
        <v>_</v>
      </c>
      <c r="R172" s="49" t="str">
        <f t="shared" si="32"/>
        <v>_</v>
      </c>
      <c r="S172" s="54"/>
      <c r="T172" s="50"/>
      <c r="U172" s="50"/>
      <c r="V172" s="50"/>
      <c r="W172" s="50"/>
      <c r="X172" s="50"/>
      <c r="Y172" s="52"/>
      <c r="Z172" s="33"/>
      <c r="AA172" s="50"/>
      <c r="AB172" s="50"/>
      <c r="AC172" s="50"/>
      <c r="AD172" s="50"/>
      <c r="AE172" s="50"/>
      <c r="AF172" s="50"/>
      <c r="AG172" s="50"/>
      <c r="AI172" s="50"/>
      <c r="AJ172" s="50"/>
      <c r="AK172" s="50"/>
      <c r="AL172" s="53">
        <f t="shared" si="30"/>
        <v>0</v>
      </c>
    </row>
    <row r="173" spans="1:38" s="40" customFormat="1" ht="50.1" hidden="1" customHeight="1" x14ac:dyDescent="0.2">
      <c r="A173" s="44" t="s">
        <v>213</v>
      </c>
      <c r="B173" s="30">
        <f>'[1]تقرير حركة يومية'!F173</f>
        <v>0</v>
      </c>
      <c r="C173" s="30">
        <f t="shared" si="26"/>
        <v>0</v>
      </c>
      <c r="D173" s="30"/>
      <c r="E173" s="45">
        <f t="shared" si="22"/>
        <v>0</v>
      </c>
      <c r="F173" s="30">
        <f>'[1]تقرير حركة يومية'!I173</f>
        <v>0</v>
      </c>
      <c r="G173" s="46">
        <f t="shared" si="23"/>
        <v>0</v>
      </c>
      <c r="H173" s="30"/>
      <c r="I173" s="30"/>
      <c r="J173" s="30"/>
      <c r="K173" s="30"/>
      <c r="L173" s="30">
        <f t="shared" si="31"/>
        <v>0</v>
      </c>
      <c r="M173" s="30">
        <f>'[1]تقرير حركة يومية'!N173</f>
        <v>90</v>
      </c>
      <c r="N173" s="30">
        <f t="shared" si="27"/>
        <v>0</v>
      </c>
      <c r="O173" s="30">
        <f t="shared" si="24"/>
        <v>0</v>
      </c>
      <c r="P173" s="47">
        <f t="shared" si="28"/>
        <v>0</v>
      </c>
      <c r="Q173" s="48" t="str">
        <f t="shared" si="29"/>
        <v>_</v>
      </c>
      <c r="R173" s="49" t="str">
        <f t="shared" si="32"/>
        <v>_</v>
      </c>
      <c r="S173" s="54"/>
      <c r="T173" s="50"/>
      <c r="U173" s="50"/>
      <c r="V173" s="50"/>
      <c r="W173" s="50"/>
      <c r="X173" s="50"/>
      <c r="Y173" s="52"/>
      <c r="Z173" s="33"/>
      <c r="AA173" s="50"/>
      <c r="AB173" s="50"/>
      <c r="AC173" s="50"/>
      <c r="AD173" s="50"/>
      <c r="AE173" s="50"/>
      <c r="AF173" s="50"/>
      <c r="AG173" s="50"/>
      <c r="AI173" s="41"/>
      <c r="AJ173" s="41"/>
      <c r="AK173" s="41"/>
      <c r="AL173" s="53">
        <f t="shared" si="30"/>
        <v>0</v>
      </c>
    </row>
    <row r="174" spans="1:38" s="40" customFormat="1" ht="50.1" hidden="1" customHeight="1" x14ac:dyDescent="0.2">
      <c r="A174" s="44" t="s">
        <v>214</v>
      </c>
      <c r="B174" s="30">
        <f>'[1]تقرير حركة يومية'!F174</f>
        <v>0</v>
      </c>
      <c r="C174" s="30">
        <f t="shared" si="26"/>
        <v>0</v>
      </c>
      <c r="D174" s="30"/>
      <c r="E174" s="45">
        <f t="shared" si="22"/>
        <v>0</v>
      </c>
      <c r="F174" s="30">
        <f>'[1]تقرير حركة يومية'!I174</f>
        <v>0</v>
      </c>
      <c r="G174" s="46">
        <f t="shared" si="23"/>
        <v>0</v>
      </c>
      <c r="H174" s="30"/>
      <c r="I174" s="30"/>
      <c r="J174" s="30"/>
      <c r="K174" s="30"/>
      <c r="L174" s="30">
        <f t="shared" si="31"/>
        <v>0</v>
      </c>
      <c r="M174" s="30">
        <f>'[1]تقرير حركة يومية'!N174</f>
        <v>35</v>
      </c>
      <c r="N174" s="30">
        <f t="shared" si="27"/>
        <v>0</v>
      </c>
      <c r="O174" s="30">
        <f t="shared" si="24"/>
        <v>0</v>
      </c>
      <c r="P174" s="47">
        <f t="shared" si="28"/>
        <v>0</v>
      </c>
      <c r="Q174" s="48" t="str">
        <f t="shared" si="29"/>
        <v>_</v>
      </c>
      <c r="R174" s="49" t="str">
        <f t="shared" si="32"/>
        <v>_</v>
      </c>
      <c r="S174" s="54"/>
      <c r="T174" s="50"/>
      <c r="U174" s="50"/>
      <c r="V174" s="50"/>
      <c r="W174" s="50"/>
      <c r="X174" s="50"/>
      <c r="Y174" s="52"/>
      <c r="Z174" s="33"/>
      <c r="AA174" s="50"/>
      <c r="AB174" s="50"/>
      <c r="AC174" s="50"/>
      <c r="AD174" s="50"/>
      <c r="AE174" s="50"/>
      <c r="AF174" s="50"/>
      <c r="AG174" s="50"/>
      <c r="AI174" s="50"/>
      <c r="AJ174" s="50"/>
      <c r="AK174" s="50"/>
      <c r="AL174" s="53">
        <f t="shared" si="30"/>
        <v>0</v>
      </c>
    </row>
    <row r="175" spans="1:38" s="40" customFormat="1" ht="50.1" customHeight="1" x14ac:dyDescent="0.2">
      <c r="A175" s="44" t="s">
        <v>215</v>
      </c>
      <c r="B175" s="30">
        <f>'[1]تقرير حركة يومية'!F175</f>
        <v>0</v>
      </c>
      <c r="C175" s="30">
        <f t="shared" si="26"/>
        <v>10</v>
      </c>
      <c r="D175" s="30"/>
      <c r="E175" s="45">
        <f t="shared" si="22"/>
        <v>0</v>
      </c>
      <c r="F175" s="30">
        <f>'[1]تقرير حركة يومية'!I175</f>
        <v>2</v>
      </c>
      <c r="G175" s="46">
        <f t="shared" si="23"/>
        <v>10</v>
      </c>
      <c r="H175" s="30"/>
      <c r="I175" s="30"/>
      <c r="J175" s="30"/>
      <c r="K175" s="30"/>
      <c r="L175" s="30">
        <f t="shared" si="31"/>
        <v>12</v>
      </c>
      <c r="M175" s="30">
        <f>'[1]تقرير حركة يومية'!N175</f>
        <v>20</v>
      </c>
      <c r="N175" s="30">
        <f t="shared" si="27"/>
        <v>240</v>
      </c>
      <c r="O175" s="30">
        <f t="shared" si="24"/>
        <v>0</v>
      </c>
      <c r="P175" s="47">
        <f t="shared" si="28"/>
        <v>-240</v>
      </c>
      <c r="Q175" s="48">
        <f t="shared" si="29"/>
        <v>-12</v>
      </c>
      <c r="R175" s="49" t="str">
        <f t="shared" si="32"/>
        <v>_</v>
      </c>
      <c r="S175" s="54"/>
      <c r="T175" s="50">
        <v>10</v>
      </c>
      <c r="U175" s="50"/>
      <c r="V175" s="50"/>
      <c r="W175" s="50"/>
      <c r="X175" s="50"/>
      <c r="Y175" s="52"/>
      <c r="Z175" s="33"/>
      <c r="AA175" s="50">
        <v>10</v>
      </c>
      <c r="AB175" s="50"/>
      <c r="AC175" s="50"/>
      <c r="AD175" s="50"/>
      <c r="AE175" s="50"/>
      <c r="AF175" s="50"/>
      <c r="AG175" s="50"/>
      <c r="AI175" s="50"/>
      <c r="AJ175" s="50"/>
      <c r="AK175" s="50"/>
      <c r="AL175" s="53">
        <f t="shared" si="30"/>
        <v>0</v>
      </c>
    </row>
    <row r="176" spans="1:38" s="40" customFormat="1" ht="50.1" customHeight="1" x14ac:dyDescent="0.2">
      <c r="A176" s="44" t="s">
        <v>216</v>
      </c>
      <c r="B176" s="30">
        <f>'[1]تقرير حركة يومية'!F176</f>
        <v>0</v>
      </c>
      <c r="C176" s="30">
        <f t="shared" si="26"/>
        <v>5</v>
      </c>
      <c r="D176" s="30"/>
      <c r="E176" s="45">
        <f t="shared" si="22"/>
        <v>0</v>
      </c>
      <c r="F176" s="30">
        <f>'[1]تقرير حركة يومية'!I176</f>
        <v>9</v>
      </c>
      <c r="G176" s="46">
        <f t="shared" si="23"/>
        <v>5</v>
      </c>
      <c r="H176" s="30"/>
      <c r="I176" s="30"/>
      <c r="J176" s="30"/>
      <c r="K176" s="30"/>
      <c r="L176" s="30">
        <f t="shared" si="31"/>
        <v>14</v>
      </c>
      <c r="M176" s="30">
        <f>'[1]تقرير حركة يومية'!N176</f>
        <v>35</v>
      </c>
      <c r="N176" s="30">
        <f t="shared" si="27"/>
        <v>490</v>
      </c>
      <c r="O176" s="30">
        <f t="shared" si="24"/>
        <v>0</v>
      </c>
      <c r="P176" s="47">
        <f t="shared" si="28"/>
        <v>-490</v>
      </c>
      <c r="Q176" s="48">
        <f t="shared" si="29"/>
        <v>-14</v>
      </c>
      <c r="R176" s="49" t="str">
        <f t="shared" si="32"/>
        <v>_</v>
      </c>
      <c r="S176" s="54"/>
      <c r="T176" s="50">
        <v>5</v>
      </c>
      <c r="U176" s="50"/>
      <c r="V176" s="50"/>
      <c r="W176" s="50"/>
      <c r="X176" s="50"/>
      <c r="Y176" s="52"/>
      <c r="Z176" s="33"/>
      <c r="AA176" s="50">
        <v>5</v>
      </c>
      <c r="AB176" s="50"/>
      <c r="AC176" s="50"/>
      <c r="AD176" s="50"/>
      <c r="AE176" s="50"/>
      <c r="AF176" s="50"/>
      <c r="AG176" s="50"/>
      <c r="AI176" s="41"/>
      <c r="AJ176" s="41"/>
      <c r="AK176" s="41"/>
      <c r="AL176" s="53">
        <f t="shared" si="30"/>
        <v>0</v>
      </c>
    </row>
    <row r="177" spans="1:38" s="40" customFormat="1" ht="50.1" hidden="1" customHeight="1" x14ac:dyDescent="0.2">
      <c r="A177" s="44" t="s">
        <v>217</v>
      </c>
      <c r="B177" s="30">
        <f>'[1]تقرير حركة يومية'!F177</f>
        <v>0</v>
      </c>
      <c r="C177" s="30">
        <f t="shared" si="26"/>
        <v>0</v>
      </c>
      <c r="D177" s="30"/>
      <c r="E177" s="45">
        <f t="shared" si="22"/>
        <v>0</v>
      </c>
      <c r="F177" s="30">
        <f>'[1]تقرير حركة يومية'!I177</f>
        <v>0</v>
      </c>
      <c r="G177" s="46">
        <f t="shared" si="23"/>
        <v>0</v>
      </c>
      <c r="H177" s="30"/>
      <c r="I177" s="30"/>
      <c r="J177" s="30"/>
      <c r="K177" s="30"/>
      <c r="L177" s="30">
        <f t="shared" si="31"/>
        <v>0</v>
      </c>
      <c r="M177" s="30">
        <f>'[1]تقرير حركة يومية'!N177</f>
        <v>25</v>
      </c>
      <c r="N177" s="30">
        <f t="shared" si="27"/>
        <v>0</v>
      </c>
      <c r="O177" s="30">
        <f t="shared" si="24"/>
        <v>0</v>
      </c>
      <c r="P177" s="47">
        <f t="shared" si="28"/>
        <v>0</v>
      </c>
      <c r="Q177" s="48" t="str">
        <f t="shared" si="29"/>
        <v>_</v>
      </c>
      <c r="R177" s="49" t="str">
        <f t="shared" si="32"/>
        <v>_</v>
      </c>
      <c r="S177" s="54"/>
      <c r="T177" s="50"/>
      <c r="U177" s="50"/>
      <c r="V177" s="50"/>
      <c r="W177" s="50"/>
      <c r="X177" s="50"/>
      <c r="Y177" s="52"/>
      <c r="Z177" s="33"/>
      <c r="AA177" s="50"/>
      <c r="AB177" s="50"/>
      <c r="AC177" s="50"/>
      <c r="AD177" s="50"/>
      <c r="AE177" s="50"/>
      <c r="AF177" s="50"/>
      <c r="AG177" s="50"/>
      <c r="AI177" s="50"/>
      <c r="AJ177" s="50"/>
      <c r="AK177" s="50"/>
      <c r="AL177" s="53">
        <f t="shared" si="30"/>
        <v>0</v>
      </c>
    </row>
    <row r="178" spans="1:38" s="40" customFormat="1" ht="50.1" hidden="1" customHeight="1" x14ac:dyDescent="0.2">
      <c r="A178" s="44" t="s">
        <v>218</v>
      </c>
      <c r="B178" s="30">
        <f>'[1]تقرير حركة يومية'!F178</f>
        <v>0</v>
      </c>
      <c r="C178" s="30">
        <f t="shared" si="26"/>
        <v>0</v>
      </c>
      <c r="D178" s="30"/>
      <c r="E178" s="45">
        <f t="shared" si="22"/>
        <v>0</v>
      </c>
      <c r="F178" s="30">
        <f>'[1]تقرير حركة يومية'!I178</f>
        <v>0</v>
      </c>
      <c r="G178" s="46">
        <f t="shared" si="23"/>
        <v>0</v>
      </c>
      <c r="H178" s="30"/>
      <c r="I178" s="30"/>
      <c r="J178" s="30"/>
      <c r="K178" s="30"/>
      <c r="L178" s="30">
        <f t="shared" si="31"/>
        <v>0</v>
      </c>
      <c r="M178" s="30">
        <f>'[1]تقرير حركة يومية'!N178</f>
        <v>25</v>
      </c>
      <c r="N178" s="30">
        <f t="shared" si="27"/>
        <v>0</v>
      </c>
      <c r="O178" s="30">
        <f t="shared" si="24"/>
        <v>0</v>
      </c>
      <c r="P178" s="47">
        <f t="shared" si="28"/>
        <v>0</v>
      </c>
      <c r="Q178" s="48" t="str">
        <f t="shared" si="29"/>
        <v>_</v>
      </c>
      <c r="R178" s="49" t="str">
        <f t="shared" si="32"/>
        <v>_</v>
      </c>
      <c r="S178" s="54"/>
      <c r="T178" s="50"/>
      <c r="U178" s="50"/>
      <c r="V178" s="50"/>
      <c r="W178" s="50"/>
      <c r="X178" s="50"/>
      <c r="Y178" s="52"/>
      <c r="Z178" s="33"/>
      <c r="AA178" s="50"/>
      <c r="AB178" s="50"/>
      <c r="AC178" s="50"/>
      <c r="AD178" s="50"/>
      <c r="AE178" s="50"/>
      <c r="AF178" s="50"/>
      <c r="AG178" s="50"/>
      <c r="AI178" s="50"/>
      <c r="AJ178" s="50"/>
      <c r="AK178" s="50"/>
      <c r="AL178" s="53">
        <f t="shared" si="30"/>
        <v>0</v>
      </c>
    </row>
    <row r="179" spans="1:38" s="40" customFormat="1" ht="50.1" hidden="1" customHeight="1" x14ac:dyDescent="0.2">
      <c r="A179" s="44" t="s">
        <v>219</v>
      </c>
      <c r="B179" s="30">
        <f>'[1]تقرير حركة يومية'!F179</f>
        <v>0</v>
      </c>
      <c r="C179" s="30">
        <f t="shared" si="26"/>
        <v>0</v>
      </c>
      <c r="D179" s="30"/>
      <c r="E179" s="45">
        <f t="shared" si="22"/>
        <v>0</v>
      </c>
      <c r="F179" s="30">
        <f>'[1]تقرير حركة يومية'!I179</f>
        <v>0</v>
      </c>
      <c r="G179" s="46">
        <f t="shared" si="23"/>
        <v>0</v>
      </c>
      <c r="H179" s="30"/>
      <c r="I179" s="30"/>
      <c r="J179" s="30"/>
      <c r="K179" s="30"/>
      <c r="L179" s="30">
        <f t="shared" si="31"/>
        <v>0</v>
      </c>
      <c r="M179" s="30">
        <f>'[1]تقرير حركة يومية'!N179</f>
        <v>25</v>
      </c>
      <c r="N179" s="30">
        <f t="shared" si="27"/>
        <v>0</v>
      </c>
      <c r="O179" s="30">
        <f t="shared" si="24"/>
        <v>0</v>
      </c>
      <c r="P179" s="47">
        <f t="shared" si="28"/>
        <v>0</v>
      </c>
      <c r="Q179" s="48" t="str">
        <f t="shared" si="29"/>
        <v>_</v>
      </c>
      <c r="R179" s="49" t="str">
        <f t="shared" si="32"/>
        <v>_</v>
      </c>
      <c r="S179" s="54"/>
      <c r="T179" s="50"/>
      <c r="U179" s="50"/>
      <c r="V179" s="50"/>
      <c r="W179" s="50"/>
      <c r="X179" s="50"/>
      <c r="Y179" s="52"/>
      <c r="Z179" s="33"/>
      <c r="AA179" s="50"/>
      <c r="AB179" s="50"/>
      <c r="AC179" s="50"/>
      <c r="AD179" s="50"/>
      <c r="AE179" s="50"/>
      <c r="AF179" s="50"/>
      <c r="AG179" s="50"/>
      <c r="AI179" s="41"/>
      <c r="AJ179" s="41"/>
      <c r="AK179" s="41"/>
      <c r="AL179" s="53">
        <f t="shared" si="30"/>
        <v>0</v>
      </c>
    </row>
    <row r="180" spans="1:38" s="40" customFormat="1" ht="50.1" hidden="1" customHeight="1" x14ac:dyDescent="0.2">
      <c r="A180" s="44" t="s">
        <v>220</v>
      </c>
      <c r="B180" s="30">
        <f>'[1]تقرير حركة يومية'!F180</f>
        <v>0</v>
      </c>
      <c r="C180" s="30">
        <f t="shared" si="26"/>
        <v>0</v>
      </c>
      <c r="D180" s="30"/>
      <c r="E180" s="45">
        <f t="shared" si="22"/>
        <v>0</v>
      </c>
      <c r="F180" s="30">
        <f>'[1]تقرير حركة يومية'!I180</f>
        <v>0</v>
      </c>
      <c r="G180" s="46">
        <f t="shared" si="23"/>
        <v>0</v>
      </c>
      <c r="H180" s="30"/>
      <c r="I180" s="30"/>
      <c r="J180" s="30"/>
      <c r="K180" s="30"/>
      <c r="L180" s="30">
        <f t="shared" si="31"/>
        <v>0</v>
      </c>
      <c r="M180" s="30">
        <f>'[1]تقرير حركة يومية'!N180</f>
        <v>35</v>
      </c>
      <c r="N180" s="30">
        <f t="shared" si="27"/>
        <v>0</v>
      </c>
      <c r="O180" s="30">
        <f t="shared" si="24"/>
        <v>0</v>
      </c>
      <c r="P180" s="47">
        <f t="shared" si="28"/>
        <v>0</v>
      </c>
      <c r="Q180" s="48" t="str">
        <f t="shared" si="29"/>
        <v>_</v>
      </c>
      <c r="R180" s="49" t="str">
        <f t="shared" si="32"/>
        <v>_</v>
      </c>
      <c r="S180" s="54"/>
      <c r="T180" s="50"/>
      <c r="U180" s="50"/>
      <c r="V180" s="50"/>
      <c r="W180" s="50"/>
      <c r="X180" s="50"/>
      <c r="Y180" s="52"/>
      <c r="Z180" s="33"/>
      <c r="AA180" s="50"/>
      <c r="AB180" s="50"/>
      <c r="AC180" s="50"/>
      <c r="AD180" s="50"/>
      <c r="AE180" s="50"/>
      <c r="AF180" s="50"/>
      <c r="AG180" s="50"/>
      <c r="AI180" s="50"/>
      <c r="AJ180" s="50"/>
      <c r="AK180" s="50"/>
      <c r="AL180" s="53">
        <f t="shared" si="30"/>
        <v>0</v>
      </c>
    </row>
    <row r="181" spans="1:38" s="40" customFormat="1" ht="50.1" hidden="1" customHeight="1" x14ac:dyDescent="0.2">
      <c r="A181" s="44" t="s">
        <v>221</v>
      </c>
      <c r="B181" s="30">
        <f>'[1]تقرير حركة يومية'!F181</f>
        <v>0</v>
      </c>
      <c r="C181" s="30">
        <f t="shared" si="26"/>
        <v>0</v>
      </c>
      <c r="D181" s="30"/>
      <c r="E181" s="45">
        <f t="shared" si="22"/>
        <v>0</v>
      </c>
      <c r="F181" s="30">
        <f>'[1]تقرير حركة يومية'!I181</f>
        <v>0</v>
      </c>
      <c r="G181" s="46">
        <f t="shared" si="23"/>
        <v>0</v>
      </c>
      <c r="H181" s="30"/>
      <c r="I181" s="30"/>
      <c r="J181" s="30"/>
      <c r="K181" s="30"/>
      <c r="L181" s="30">
        <f t="shared" si="31"/>
        <v>0</v>
      </c>
      <c r="M181" s="30">
        <f>'[1]تقرير حركة يومية'!N181</f>
        <v>35</v>
      </c>
      <c r="N181" s="30">
        <f t="shared" si="27"/>
        <v>0</v>
      </c>
      <c r="O181" s="30">
        <f t="shared" si="24"/>
        <v>0</v>
      </c>
      <c r="P181" s="47">
        <f t="shared" si="28"/>
        <v>0</v>
      </c>
      <c r="Q181" s="48" t="str">
        <f t="shared" si="29"/>
        <v>_</v>
      </c>
      <c r="R181" s="49" t="str">
        <f t="shared" si="32"/>
        <v>_</v>
      </c>
      <c r="S181" s="54"/>
      <c r="T181" s="50"/>
      <c r="U181" s="50"/>
      <c r="V181" s="50"/>
      <c r="W181" s="50"/>
      <c r="X181" s="50"/>
      <c r="Y181" s="52"/>
      <c r="Z181" s="33"/>
      <c r="AA181" s="50"/>
      <c r="AB181" s="50"/>
      <c r="AC181" s="50"/>
      <c r="AD181" s="50"/>
      <c r="AE181" s="50"/>
      <c r="AF181" s="50"/>
      <c r="AG181" s="50"/>
      <c r="AI181" s="50"/>
      <c r="AJ181" s="50"/>
      <c r="AK181" s="50"/>
      <c r="AL181" s="53">
        <f t="shared" si="30"/>
        <v>0</v>
      </c>
    </row>
    <row r="182" spans="1:38" s="40" customFormat="1" ht="50.1" hidden="1" customHeight="1" x14ac:dyDescent="0.2">
      <c r="A182" s="44" t="s">
        <v>222</v>
      </c>
      <c r="B182" s="30">
        <f>'[1]تقرير حركة يومية'!F182</f>
        <v>0</v>
      </c>
      <c r="C182" s="30">
        <f t="shared" si="26"/>
        <v>0</v>
      </c>
      <c r="D182" s="30"/>
      <c r="E182" s="45">
        <f t="shared" si="22"/>
        <v>0</v>
      </c>
      <c r="F182" s="30">
        <f>'[1]تقرير حركة يومية'!I182</f>
        <v>0</v>
      </c>
      <c r="G182" s="46">
        <f t="shared" si="23"/>
        <v>0</v>
      </c>
      <c r="H182" s="30"/>
      <c r="I182" s="30"/>
      <c r="J182" s="30"/>
      <c r="K182" s="30"/>
      <c r="L182" s="30">
        <f t="shared" si="31"/>
        <v>0</v>
      </c>
      <c r="M182" s="30">
        <f>'[1]تقرير حركة يومية'!N182</f>
        <v>25</v>
      </c>
      <c r="N182" s="30">
        <f t="shared" si="27"/>
        <v>0</v>
      </c>
      <c r="O182" s="30">
        <f t="shared" si="24"/>
        <v>0</v>
      </c>
      <c r="P182" s="47">
        <f t="shared" si="28"/>
        <v>0</v>
      </c>
      <c r="Q182" s="48" t="str">
        <f t="shared" si="29"/>
        <v>_</v>
      </c>
      <c r="R182" s="49" t="str">
        <f t="shared" si="32"/>
        <v>_</v>
      </c>
      <c r="S182" s="54"/>
      <c r="T182" s="50"/>
      <c r="U182" s="50"/>
      <c r="V182" s="50"/>
      <c r="W182" s="50"/>
      <c r="X182" s="50"/>
      <c r="Y182" s="52"/>
      <c r="Z182" s="33"/>
      <c r="AA182" s="50"/>
      <c r="AB182" s="50"/>
      <c r="AC182" s="50"/>
      <c r="AD182" s="50"/>
      <c r="AE182" s="50"/>
      <c r="AF182" s="50"/>
      <c r="AG182" s="50"/>
      <c r="AI182" s="41"/>
      <c r="AJ182" s="41"/>
      <c r="AK182" s="41"/>
      <c r="AL182" s="53">
        <f t="shared" si="30"/>
        <v>0</v>
      </c>
    </row>
    <row r="183" spans="1:38" s="40" customFormat="1" ht="50.1" hidden="1" customHeight="1" x14ac:dyDescent="0.2">
      <c r="A183" s="44" t="s">
        <v>223</v>
      </c>
      <c r="B183" s="30">
        <f>'[1]تقرير حركة يومية'!F183</f>
        <v>0</v>
      </c>
      <c r="C183" s="30">
        <f t="shared" si="26"/>
        <v>0</v>
      </c>
      <c r="D183" s="30"/>
      <c r="E183" s="45">
        <f t="shared" si="22"/>
        <v>0</v>
      </c>
      <c r="F183" s="30">
        <f>'[1]تقرير حركة يومية'!I183</f>
        <v>0</v>
      </c>
      <c r="G183" s="46">
        <f t="shared" si="23"/>
        <v>0</v>
      </c>
      <c r="H183" s="30"/>
      <c r="I183" s="30"/>
      <c r="J183" s="30"/>
      <c r="K183" s="30"/>
      <c r="L183" s="30">
        <f t="shared" si="31"/>
        <v>0</v>
      </c>
      <c r="M183" s="30">
        <f>'[1]تقرير حركة يومية'!N183</f>
        <v>35</v>
      </c>
      <c r="N183" s="30">
        <f t="shared" si="27"/>
        <v>0</v>
      </c>
      <c r="O183" s="30">
        <f t="shared" si="24"/>
        <v>0</v>
      </c>
      <c r="P183" s="47">
        <f t="shared" si="28"/>
        <v>0</v>
      </c>
      <c r="Q183" s="48" t="str">
        <f t="shared" si="29"/>
        <v>_</v>
      </c>
      <c r="R183" s="49" t="str">
        <f t="shared" si="32"/>
        <v>_</v>
      </c>
      <c r="S183" s="54"/>
      <c r="T183" s="50"/>
      <c r="U183" s="50"/>
      <c r="V183" s="50"/>
      <c r="W183" s="50"/>
      <c r="X183" s="50"/>
      <c r="Y183" s="52"/>
      <c r="Z183" s="33"/>
      <c r="AA183" s="50"/>
      <c r="AB183" s="50"/>
      <c r="AC183" s="50"/>
      <c r="AD183" s="50"/>
      <c r="AE183" s="50"/>
      <c r="AF183" s="50"/>
      <c r="AG183" s="50"/>
      <c r="AI183" s="50"/>
      <c r="AJ183" s="50"/>
      <c r="AK183" s="50"/>
      <c r="AL183" s="53">
        <f t="shared" si="30"/>
        <v>0</v>
      </c>
    </row>
    <row r="184" spans="1:38" s="40" customFormat="1" ht="50.1" hidden="1" customHeight="1" x14ac:dyDescent="0.2">
      <c r="A184" s="44" t="s">
        <v>224</v>
      </c>
      <c r="B184" s="30">
        <f>'[1]تقرير حركة يومية'!F184</f>
        <v>0</v>
      </c>
      <c r="C184" s="30">
        <f t="shared" si="26"/>
        <v>0</v>
      </c>
      <c r="D184" s="30"/>
      <c r="E184" s="45">
        <f t="shared" si="22"/>
        <v>0</v>
      </c>
      <c r="F184" s="30">
        <f>'[1]تقرير حركة يومية'!I184</f>
        <v>0</v>
      </c>
      <c r="G184" s="46">
        <f t="shared" si="23"/>
        <v>0</v>
      </c>
      <c r="H184" s="30"/>
      <c r="I184" s="30"/>
      <c r="J184" s="30"/>
      <c r="K184" s="30"/>
      <c r="L184" s="30">
        <f t="shared" si="31"/>
        <v>0</v>
      </c>
      <c r="M184" s="30">
        <f>'[1]تقرير حركة يومية'!N184</f>
        <v>35</v>
      </c>
      <c r="N184" s="30">
        <f t="shared" si="27"/>
        <v>0</v>
      </c>
      <c r="O184" s="30">
        <f t="shared" si="24"/>
        <v>0</v>
      </c>
      <c r="P184" s="47">
        <f t="shared" si="28"/>
        <v>0</v>
      </c>
      <c r="Q184" s="48" t="str">
        <f t="shared" si="29"/>
        <v>_</v>
      </c>
      <c r="R184" s="49" t="str">
        <f t="shared" si="32"/>
        <v>_</v>
      </c>
      <c r="S184" s="54"/>
      <c r="T184" s="50"/>
      <c r="U184" s="50"/>
      <c r="V184" s="50"/>
      <c r="W184" s="50"/>
      <c r="X184" s="50"/>
      <c r="Y184" s="52"/>
      <c r="Z184" s="33"/>
      <c r="AA184" s="50"/>
      <c r="AB184" s="50"/>
      <c r="AC184" s="50"/>
      <c r="AD184" s="50"/>
      <c r="AE184" s="50"/>
      <c r="AF184" s="50"/>
      <c r="AG184" s="50"/>
      <c r="AI184" s="50"/>
      <c r="AJ184" s="50"/>
      <c r="AK184" s="50"/>
      <c r="AL184" s="53">
        <f t="shared" si="30"/>
        <v>0</v>
      </c>
    </row>
    <row r="185" spans="1:38" s="40" customFormat="1" ht="50.1" hidden="1" customHeight="1" x14ac:dyDescent="0.2">
      <c r="A185" s="44" t="s">
        <v>225</v>
      </c>
      <c r="B185" s="30">
        <f>'[1]تقرير حركة يومية'!F185</f>
        <v>0</v>
      </c>
      <c r="C185" s="30">
        <f t="shared" si="26"/>
        <v>0</v>
      </c>
      <c r="D185" s="30"/>
      <c r="E185" s="45">
        <f t="shared" si="22"/>
        <v>0</v>
      </c>
      <c r="F185" s="30">
        <f>'[1]تقرير حركة يومية'!I185</f>
        <v>0</v>
      </c>
      <c r="G185" s="46">
        <f t="shared" si="23"/>
        <v>0</v>
      </c>
      <c r="H185" s="30"/>
      <c r="I185" s="30"/>
      <c r="J185" s="30"/>
      <c r="K185" s="30"/>
      <c r="L185" s="30">
        <f t="shared" si="31"/>
        <v>0</v>
      </c>
      <c r="M185" s="30">
        <f>'[1]تقرير حركة يومية'!N185</f>
        <v>1</v>
      </c>
      <c r="N185" s="30">
        <f t="shared" si="27"/>
        <v>0</v>
      </c>
      <c r="O185" s="30">
        <f t="shared" si="24"/>
        <v>0</v>
      </c>
      <c r="P185" s="47">
        <f t="shared" si="28"/>
        <v>0</v>
      </c>
      <c r="Q185" s="48" t="str">
        <f t="shared" si="29"/>
        <v>_</v>
      </c>
      <c r="R185" s="49" t="str">
        <f t="shared" si="32"/>
        <v>_</v>
      </c>
      <c r="S185" s="54"/>
      <c r="T185" s="50"/>
      <c r="U185" s="50"/>
      <c r="V185" s="50"/>
      <c r="W185" s="50"/>
      <c r="X185" s="50"/>
      <c r="Y185" s="52"/>
      <c r="Z185" s="33"/>
      <c r="AA185" s="50"/>
      <c r="AB185" s="50"/>
      <c r="AC185" s="50"/>
      <c r="AD185" s="50"/>
      <c r="AE185" s="50"/>
      <c r="AF185" s="50"/>
      <c r="AG185" s="50"/>
      <c r="AI185" s="41"/>
      <c r="AJ185" s="41"/>
      <c r="AK185" s="41"/>
      <c r="AL185" s="53">
        <f t="shared" si="30"/>
        <v>0</v>
      </c>
    </row>
    <row r="186" spans="1:38" s="40" customFormat="1" ht="50.1" hidden="1" customHeight="1" x14ac:dyDescent="0.2">
      <c r="A186" s="44" t="s">
        <v>226</v>
      </c>
      <c r="B186" s="30">
        <f>'[1]تقرير حركة يومية'!F186</f>
        <v>0</v>
      </c>
      <c r="C186" s="30">
        <f t="shared" si="26"/>
        <v>0</v>
      </c>
      <c r="D186" s="30"/>
      <c r="E186" s="45">
        <f t="shared" si="22"/>
        <v>0</v>
      </c>
      <c r="F186" s="30">
        <f>'[1]تقرير حركة يومية'!I186</f>
        <v>0</v>
      </c>
      <c r="G186" s="46">
        <f t="shared" si="23"/>
        <v>0</v>
      </c>
      <c r="H186" s="30"/>
      <c r="I186" s="30"/>
      <c r="J186" s="30"/>
      <c r="K186" s="30"/>
      <c r="L186" s="30">
        <f t="shared" si="31"/>
        <v>0</v>
      </c>
      <c r="M186" s="30">
        <f>'[1]تقرير حركة يومية'!N186</f>
        <v>1</v>
      </c>
      <c r="N186" s="30">
        <f t="shared" si="27"/>
        <v>0</v>
      </c>
      <c r="O186" s="30">
        <f t="shared" si="24"/>
        <v>0</v>
      </c>
      <c r="P186" s="47">
        <f t="shared" si="28"/>
        <v>0</v>
      </c>
      <c r="Q186" s="48" t="str">
        <f t="shared" si="29"/>
        <v>_</v>
      </c>
      <c r="R186" s="49" t="str">
        <f t="shared" si="32"/>
        <v>_</v>
      </c>
      <c r="S186" s="54"/>
      <c r="T186" s="50"/>
      <c r="U186" s="50"/>
      <c r="V186" s="50"/>
      <c r="W186" s="50"/>
      <c r="X186" s="50"/>
      <c r="Y186" s="52"/>
      <c r="Z186" s="33"/>
      <c r="AA186" s="50"/>
      <c r="AB186" s="50"/>
      <c r="AC186" s="50"/>
      <c r="AD186" s="50"/>
      <c r="AE186" s="50"/>
      <c r="AF186" s="50"/>
      <c r="AG186" s="50"/>
      <c r="AI186" s="50"/>
      <c r="AJ186" s="50"/>
      <c r="AK186" s="50"/>
      <c r="AL186" s="53">
        <f t="shared" si="30"/>
        <v>0</v>
      </c>
    </row>
    <row r="187" spans="1:38" s="40" customFormat="1" ht="50.1" hidden="1" customHeight="1" x14ac:dyDescent="0.2">
      <c r="A187" s="44" t="s">
        <v>227</v>
      </c>
      <c r="B187" s="30">
        <f>'[1]تقرير حركة يومية'!F187</f>
        <v>0</v>
      </c>
      <c r="C187" s="30">
        <f t="shared" si="26"/>
        <v>0</v>
      </c>
      <c r="D187" s="30"/>
      <c r="E187" s="45">
        <f t="shared" si="22"/>
        <v>0</v>
      </c>
      <c r="F187" s="30">
        <f>'[1]تقرير حركة يومية'!I187</f>
        <v>0</v>
      </c>
      <c r="G187" s="46">
        <f t="shared" si="23"/>
        <v>0</v>
      </c>
      <c r="H187" s="30"/>
      <c r="I187" s="30"/>
      <c r="J187" s="30"/>
      <c r="K187" s="30"/>
      <c r="L187" s="30">
        <f t="shared" si="31"/>
        <v>0</v>
      </c>
      <c r="M187" s="30">
        <f>'[1]تقرير حركة يومية'!N187</f>
        <v>20</v>
      </c>
      <c r="N187" s="30">
        <f t="shared" si="27"/>
        <v>0</v>
      </c>
      <c r="O187" s="30">
        <f t="shared" si="24"/>
        <v>0</v>
      </c>
      <c r="P187" s="47">
        <f t="shared" si="28"/>
        <v>0</v>
      </c>
      <c r="Q187" s="48" t="str">
        <f t="shared" si="29"/>
        <v>_</v>
      </c>
      <c r="R187" s="49" t="str">
        <f t="shared" si="32"/>
        <v>_</v>
      </c>
      <c r="S187" s="54"/>
      <c r="T187" s="50"/>
      <c r="U187" s="50"/>
      <c r="V187" s="50"/>
      <c r="W187" s="50"/>
      <c r="X187" s="50"/>
      <c r="Y187" s="52"/>
      <c r="Z187" s="33"/>
      <c r="AA187" s="50"/>
      <c r="AB187" s="50"/>
      <c r="AC187" s="50"/>
      <c r="AD187" s="50"/>
      <c r="AE187" s="50"/>
      <c r="AF187" s="50"/>
      <c r="AG187" s="50"/>
      <c r="AI187" s="50"/>
      <c r="AJ187" s="50"/>
      <c r="AK187" s="50"/>
      <c r="AL187" s="53">
        <f t="shared" si="30"/>
        <v>0</v>
      </c>
    </row>
    <row r="188" spans="1:38" s="40" customFormat="1" ht="50.1" hidden="1" customHeight="1" x14ac:dyDescent="0.2">
      <c r="A188" s="44" t="s">
        <v>228</v>
      </c>
      <c r="B188" s="30">
        <f>'[1]تقرير حركة يومية'!F188</f>
        <v>0</v>
      </c>
      <c r="C188" s="30">
        <f t="shared" si="26"/>
        <v>0</v>
      </c>
      <c r="D188" s="30"/>
      <c r="E188" s="45">
        <f t="shared" si="22"/>
        <v>0</v>
      </c>
      <c r="F188" s="30">
        <f>'[1]تقرير حركة يومية'!I188</f>
        <v>0</v>
      </c>
      <c r="G188" s="46">
        <f t="shared" si="23"/>
        <v>0</v>
      </c>
      <c r="H188" s="30"/>
      <c r="I188" s="30"/>
      <c r="J188" s="30"/>
      <c r="K188" s="30"/>
      <c r="L188" s="30">
        <f t="shared" si="31"/>
        <v>0</v>
      </c>
      <c r="M188" s="30">
        <f>'[1]تقرير حركة يومية'!N188</f>
        <v>25</v>
      </c>
      <c r="N188" s="30">
        <f t="shared" si="27"/>
        <v>0</v>
      </c>
      <c r="O188" s="30">
        <f t="shared" si="24"/>
        <v>0</v>
      </c>
      <c r="P188" s="47">
        <f t="shared" si="28"/>
        <v>0</v>
      </c>
      <c r="Q188" s="48" t="str">
        <f t="shared" si="29"/>
        <v>_</v>
      </c>
      <c r="R188" s="49" t="str">
        <f t="shared" si="32"/>
        <v>_</v>
      </c>
      <c r="S188" s="54"/>
      <c r="T188" s="50"/>
      <c r="U188" s="50"/>
      <c r="V188" s="50"/>
      <c r="W188" s="50"/>
      <c r="X188" s="50"/>
      <c r="Y188" s="52"/>
      <c r="Z188" s="33"/>
      <c r="AA188" s="50"/>
      <c r="AB188" s="50"/>
      <c r="AC188" s="50"/>
      <c r="AD188" s="50"/>
      <c r="AE188" s="50"/>
      <c r="AF188" s="50"/>
      <c r="AG188" s="50"/>
      <c r="AI188" s="41"/>
      <c r="AJ188" s="41"/>
      <c r="AK188" s="41"/>
      <c r="AL188" s="53">
        <f t="shared" si="30"/>
        <v>0</v>
      </c>
    </row>
    <row r="189" spans="1:38" s="40" customFormat="1" ht="50.1" hidden="1" customHeight="1" x14ac:dyDescent="0.2">
      <c r="A189" s="44" t="s">
        <v>229</v>
      </c>
      <c r="B189" s="30">
        <f>'[1]تقرير حركة يومية'!F189</f>
        <v>0</v>
      </c>
      <c r="C189" s="30">
        <f t="shared" si="26"/>
        <v>0</v>
      </c>
      <c r="D189" s="30"/>
      <c r="E189" s="45">
        <f t="shared" si="22"/>
        <v>0</v>
      </c>
      <c r="F189" s="30">
        <f>'[1]تقرير حركة يومية'!I189</f>
        <v>0</v>
      </c>
      <c r="G189" s="46">
        <f t="shared" si="23"/>
        <v>0</v>
      </c>
      <c r="H189" s="30"/>
      <c r="I189" s="30"/>
      <c r="J189" s="30"/>
      <c r="K189" s="30"/>
      <c r="L189" s="30">
        <f t="shared" si="31"/>
        <v>0</v>
      </c>
      <c r="M189" s="30">
        <f>'[1]تقرير حركة يومية'!N189</f>
        <v>25</v>
      </c>
      <c r="N189" s="30">
        <f t="shared" si="27"/>
        <v>0</v>
      </c>
      <c r="O189" s="30">
        <f t="shared" si="24"/>
        <v>0</v>
      </c>
      <c r="P189" s="47">
        <f t="shared" si="28"/>
        <v>0</v>
      </c>
      <c r="Q189" s="48" t="str">
        <f t="shared" si="29"/>
        <v>_</v>
      </c>
      <c r="R189" s="49" t="str">
        <f t="shared" si="32"/>
        <v>_</v>
      </c>
      <c r="S189" s="54"/>
      <c r="T189" s="50"/>
      <c r="U189" s="50"/>
      <c r="V189" s="50"/>
      <c r="W189" s="50"/>
      <c r="X189" s="50"/>
      <c r="Y189" s="52"/>
      <c r="Z189" s="33"/>
      <c r="AA189" s="50"/>
      <c r="AB189" s="50"/>
      <c r="AC189" s="50"/>
      <c r="AD189" s="50"/>
      <c r="AE189" s="50"/>
      <c r="AF189" s="50"/>
      <c r="AG189" s="50"/>
      <c r="AI189" s="50"/>
      <c r="AJ189" s="50"/>
      <c r="AK189" s="50"/>
      <c r="AL189" s="53">
        <f t="shared" si="30"/>
        <v>0</v>
      </c>
    </row>
    <row r="190" spans="1:38" s="40" customFormat="1" ht="50.1" hidden="1" customHeight="1" x14ac:dyDescent="0.2">
      <c r="A190" s="44" t="s">
        <v>230</v>
      </c>
      <c r="B190" s="30">
        <f>'[1]تقرير حركة يومية'!F190</f>
        <v>0</v>
      </c>
      <c r="C190" s="30">
        <f t="shared" si="26"/>
        <v>0</v>
      </c>
      <c r="D190" s="30"/>
      <c r="E190" s="45">
        <f t="shared" si="22"/>
        <v>0</v>
      </c>
      <c r="F190" s="30">
        <f>'[1]تقرير حركة يومية'!I190</f>
        <v>0</v>
      </c>
      <c r="G190" s="46">
        <f t="shared" si="23"/>
        <v>0</v>
      </c>
      <c r="H190" s="30"/>
      <c r="I190" s="30"/>
      <c r="J190" s="30"/>
      <c r="K190" s="30"/>
      <c r="L190" s="30">
        <f t="shared" si="31"/>
        <v>0</v>
      </c>
      <c r="M190" s="30">
        <f>'[1]تقرير حركة يومية'!N190</f>
        <v>50</v>
      </c>
      <c r="N190" s="30">
        <f t="shared" si="27"/>
        <v>0</v>
      </c>
      <c r="O190" s="30">
        <f t="shared" si="24"/>
        <v>0</v>
      </c>
      <c r="P190" s="47">
        <f t="shared" si="28"/>
        <v>0</v>
      </c>
      <c r="Q190" s="48" t="str">
        <f t="shared" si="29"/>
        <v>_</v>
      </c>
      <c r="R190" s="49" t="str">
        <f t="shared" si="32"/>
        <v>_</v>
      </c>
      <c r="S190" s="54"/>
      <c r="T190" s="50"/>
      <c r="U190" s="50"/>
      <c r="V190" s="50"/>
      <c r="W190" s="50"/>
      <c r="X190" s="50"/>
      <c r="Y190" s="52"/>
      <c r="Z190" s="33"/>
      <c r="AA190" s="50"/>
      <c r="AB190" s="50"/>
      <c r="AC190" s="50"/>
      <c r="AD190" s="50"/>
      <c r="AE190" s="50"/>
      <c r="AF190" s="50"/>
      <c r="AG190" s="50"/>
      <c r="AI190" s="50"/>
      <c r="AJ190" s="50"/>
      <c r="AK190" s="50"/>
      <c r="AL190" s="53">
        <f t="shared" si="30"/>
        <v>0</v>
      </c>
    </row>
    <row r="191" spans="1:38" s="40" customFormat="1" ht="50.1" hidden="1" customHeight="1" x14ac:dyDescent="0.2">
      <c r="A191" s="44" t="s">
        <v>231</v>
      </c>
      <c r="B191" s="30">
        <f>'[1]تقرير حركة يومية'!F191</f>
        <v>0</v>
      </c>
      <c r="C191" s="30">
        <f t="shared" si="26"/>
        <v>0</v>
      </c>
      <c r="D191" s="30"/>
      <c r="E191" s="45">
        <f t="shared" si="22"/>
        <v>0</v>
      </c>
      <c r="F191" s="30">
        <f>'[1]تقرير حركة يومية'!I191</f>
        <v>0</v>
      </c>
      <c r="G191" s="46">
        <f t="shared" si="23"/>
        <v>0</v>
      </c>
      <c r="H191" s="30"/>
      <c r="I191" s="30"/>
      <c r="J191" s="30"/>
      <c r="K191" s="30"/>
      <c r="L191" s="30">
        <f t="shared" si="31"/>
        <v>0</v>
      </c>
      <c r="M191" s="30">
        <f>'[1]تقرير حركة يومية'!N191</f>
        <v>1</v>
      </c>
      <c r="N191" s="30">
        <f t="shared" si="27"/>
        <v>0</v>
      </c>
      <c r="O191" s="30">
        <f t="shared" si="24"/>
        <v>0</v>
      </c>
      <c r="P191" s="47">
        <f t="shared" si="28"/>
        <v>0</v>
      </c>
      <c r="Q191" s="48" t="str">
        <f t="shared" si="29"/>
        <v>_</v>
      </c>
      <c r="R191" s="49" t="str">
        <f t="shared" si="32"/>
        <v>_</v>
      </c>
      <c r="S191" s="54"/>
      <c r="T191" s="50"/>
      <c r="U191" s="50"/>
      <c r="V191" s="50"/>
      <c r="W191" s="50"/>
      <c r="X191" s="50"/>
      <c r="Y191" s="52"/>
      <c r="Z191" s="33"/>
      <c r="AA191" s="50"/>
      <c r="AB191" s="50"/>
      <c r="AC191" s="50"/>
      <c r="AD191" s="50"/>
      <c r="AE191" s="50"/>
      <c r="AF191" s="50"/>
      <c r="AG191" s="50"/>
      <c r="AI191" s="41"/>
      <c r="AJ191" s="41"/>
      <c r="AK191" s="41"/>
      <c r="AL191" s="53">
        <f t="shared" si="30"/>
        <v>0</v>
      </c>
    </row>
    <row r="192" spans="1:38" s="40" customFormat="1" ht="50.1" hidden="1" customHeight="1" x14ac:dyDescent="0.2">
      <c r="A192" s="44" t="s">
        <v>232</v>
      </c>
      <c r="B192" s="30">
        <f>'[1]تقرير حركة يومية'!F192</f>
        <v>0</v>
      </c>
      <c r="C192" s="30">
        <f t="shared" si="26"/>
        <v>0</v>
      </c>
      <c r="D192" s="30"/>
      <c r="E192" s="45">
        <f t="shared" si="22"/>
        <v>0</v>
      </c>
      <c r="F192" s="30">
        <f>'[1]تقرير حركة يومية'!I192</f>
        <v>0</v>
      </c>
      <c r="G192" s="46">
        <f t="shared" si="23"/>
        <v>0</v>
      </c>
      <c r="H192" s="30"/>
      <c r="I192" s="30"/>
      <c r="J192" s="30"/>
      <c r="K192" s="30"/>
      <c r="L192" s="30">
        <f t="shared" si="31"/>
        <v>0</v>
      </c>
      <c r="M192" s="30">
        <f>'[1]تقرير حركة يومية'!N192</f>
        <v>159.9</v>
      </c>
      <c r="N192" s="30">
        <f t="shared" si="27"/>
        <v>0</v>
      </c>
      <c r="O192" s="30">
        <f t="shared" si="24"/>
        <v>0</v>
      </c>
      <c r="P192" s="47">
        <f t="shared" si="28"/>
        <v>0</v>
      </c>
      <c r="Q192" s="48" t="str">
        <f t="shared" si="29"/>
        <v>_</v>
      </c>
      <c r="R192" s="49" t="str">
        <f t="shared" si="32"/>
        <v>_</v>
      </c>
      <c r="S192" s="54"/>
      <c r="T192" s="50"/>
      <c r="U192" s="50"/>
      <c r="V192" s="50"/>
      <c r="W192" s="50"/>
      <c r="X192" s="50"/>
      <c r="Y192" s="52"/>
      <c r="Z192" s="33"/>
      <c r="AA192" s="50"/>
      <c r="AB192" s="50"/>
      <c r="AC192" s="50"/>
      <c r="AD192" s="50"/>
      <c r="AE192" s="50"/>
      <c r="AF192" s="50"/>
      <c r="AG192" s="50"/>
      <c r="AI192" s="50"/>
      <c r="AJ192" s="50"/>
      <c r="AK192" s="50"/>
      <c r="AL192" s="53">
        <f t="shared" si="30"/>
        <v>0</v>
      </c>
    </row>
    <row r="193" spans="1:38" s="40" customFormat="1" ht="50.1" hidden="1" customHeight="1" x14ac:dyDescent="0.2">
      <c r="A193" s="44" t="s">
        <v>233</v>
      </c>
      <c r="B193" s="30">
        <f>'[1]تقرير حركة يومية'!F193</f>
        <v>0</v>
      </c>
      <c r="C193" s="30">
        <f t="shared" si="26"/>
        <v>0</v>
      </c>
      <c r="D193" s="30"/>
      <c r="E193" s="45">
        <f t="shared" si="22"/>
        <v>0</v>
      </c>
      <c r="F193" s="30">
        <f>'[1]تقرير حركة يومية'!I193</f>
        <v>0</v>
      </c>
      <c r="G193" s="46">
        <f t="shared" si="23"/>
        <v>0</v>
      </c>
      <c r="H193" s="30"/>
      <c r="I193" s="30"/>
      <c r="J193" s="30"/>
      <c r="K193" s="30"/>
      <c r="L193" s="30">
        <f t="shared" si="31"/>
        <v>0</v>
      </c>
      <c r="M193" s="30">
        <f>'[1]تقرير حركة يومية'!N193</f>
        <v>1</v>
      </c>
      <c r="N193" s="30">
        <f t="shared" si="27"/>
        <v>0</v>
      </c>
      <c r="O193" s="30">
        <f t="shared" si="24"/>
        <v>0</v>
      </c>
      <c r="P193" s="47">
        <f t="shared" si="28"/>
        <v>0</v>
      </c>
      <c r="Q193" s="48" t="str">
        <f t="shared" si="29"/>
        <v>_</v>
      </c>
      <c r="R193" s="49" t="str">
        <f t="shared" si="32"/>
        <v>_</v>
      </c>
      <c r="S193" s="54"/>
      <c r="T193" s="50"/>
      <c r="U193" s="50"/>
      <c r="V193" s="50"/>
      <c r="W193" s="50"/>
      <c r="X193" s="50"/>
      <c r="Y193" s="52"/>
      <c r="Z193" s="33"/>
      <c r="AA193" s="50"/>
      <c r="AB193" s="50"/>
      <c r="AC193" s="50"/>
      <c r="AD193" s="50"/>
      <c r="AE193" s="50"/>
      <c r="AF193" s="50"/>
      <c r="AG193" s="50"/>
      <c r="AI193" s="50"/>
      <c r="AJ193" s="50"/>
      <c r="AK193" s="50"/>
      <c r="AL193" s="53">
        <f>AK193+AJ193+AI193</f>
        <v>0</v>
      </c>
    </row>
    <row r="194" spans="1:38" s="40" customFormat="1" ht="50.1" hidden="1" customHeight="1" x14ac:dyDescent="0.2">
      <c r="A194" s="44" t="s">
        <v>234</v>
      </c>
      <c r="B194" s="30">
        <f>'[1]تقرير حركة يومية'!F194</f>
        <v>0</v>
      </c>
      <c r="C194" s="30">
        <f t="shared" si="26"/>
        <v>0</v>
      </c>
      <c r="D194" s="30"/>
      <c r="E194" s="45">
        <f t="shared" si="22"/>
        <v>0</v>
      </c>
      <c r="F194" s="30">
        <f>'[1]تقرير حركة يومية'!I194</f>
        <v>0</v>
      </c>
      <c r="G194" s="46">
        <f t="shared" si="23"/>
        <v>0</v>
      </c>
      <c r="H194" s="30"/>
      <c r="I194" s="30"/>
      <c r="J194" s="30"/>
      <c r="K194" s="30"/>
      <c r="L194" s="30">
        <f t="shared" si="31"/>
        <v>0</v>
      </c>
      <c r="M194" s="30">
        <f>'[1]تقرير حركة يومية'!N194</f>
        <v>1</v>
      </c>
      <c r="N194" s="30">
        <f t="shared" si="27"/>
        <v>0</v>
      </c>
      <c r="O194" s="30">
        <f t="shared" si="24"/>
        <v>0</v>
      </c>
      <c r="P194" s="47">
        <f t="shared" si="28"/>
        <v>0</v>
      </c>
      <c r="Q194" s="48" t="str">
        <f t="shared" si="29"/>
        <v>_</v>
      </c>
      <c r="R194" s="49" t="str">
        <f t="shared" si="32"/>
        <v>_</v>
      </c>
      <c r="S194" s="54"/>
      <c r="T194" s="50"/>
      <c r="U194" s="50"/>
      <c r="V194" s="50"/>
      <c r="W194" s="50"/>
      <c r="X194" s="50"/>
      <c r="Y194" s="52"/>
      <c r="Z194" s="33"/>
      <c r="AA194" s="50"/>
      <c r="AB194" s="50"/>
      <c r="AC194" s="50"/>
      <c r="AD194" s="50"/>
      <c r="AE194" s="50"/>
      <c r="AF194" s="50"/>
      <c r="AG194" s="50"/>
      <c r="AI194" s="41"/>
      <c r="AJ194" s="41"/>
      <c r="AK194" s="41"/>
      <c r="AL194" s="53">
        <f t="shared" ref="AL194:AL218" si="33">AK194+AJ194+AI194</f>
        <v>0</v>
      </c>
    </row>
    <row r="195" spans="1:38" s="40" customFormat="1" ht="50.1" hidden="1" customHeight="1" x14ac:dyDescent="0.2">
      <c r="A195" s="44" t="s">
        <v>235</v>
      </c>
      <c r="B195" s="30">
        <f>'[1]تقرير حركة يومية'!F195</f>
        <v>0</v>
      </c>
      <c r="C195" s="30">
        <f t="shared" si="26"/>
        <v>114</v>
      </c>
      <c r="D195" s="30"/>
      <c r="E195" s="45">
        <f t="shared" si="22"/>
        <v>114</v>
      </c>
      <c r="F195" s="30">
        <f>'[1]تقرير حركة يومية'!I195</f>
        <v>0</v>
      </c>
      <c r="G195" s="46">
        <f t="shared" si="23"/>
        <v>0</v>
      </c>
      <c r="H195" s="30"/>
      <c r="I195" s="30"/>
      <c r="J195" s="30"/>
      <c r="K195" s="30"/>
      <c r="L195" s="30">
        <f t="shared" si="31"/>
        <v>0</v>
      </c>
      <c r="M195" s="30">
        <f>'[1]تقرير حركة يومية'!N195</f>
        <v>1</v>
      </c>
      <c r="N195" s="30">
        <f t="shared" si="27"/>
        <v>0</v>
      </c>
      <c r="O195" s="30">
        <f t="shared" si="24"/>
        <v>0</v>
      </c>
      <c r="P195" s="47">
        <f t="shared" si="28"/>
        <v>0</v>
      </c>
      <c r="Q195" s="48" t="str">
        <f t="shared" si="29"/>
        <v>_</v>
      </c>
      <c r="R195" s="49" t="str">
        <f t="shared" si="32"/>
        <v>_</v>
      </c>
      <c r="S195" s="54"/>
      <c r="T195" s="50"/>
      <c r="U195" s="50"/>
      <c r="V195" s="50"/>
      <c r="W195" s="50"/>
      <c r="X195" s="50"/>
      <c r="Y195" s="52"/>
      <c r="Z195" s="33"/>
      <c r="AA195" s="50"/>
      <c r="AB195" s="50"/>
      <c r="AC195" s="50">
        <v>114</v>
      </c>
      <c r="AD195" s="50"/>
      <c r="AE195" s="50"/>
      <c r="AF195" s="50"/>
      <c r="AG195" s="50"/>
      <c r="AI195" s="50"/>
      <c r="AJ195" s="50"/>
      <c r="AK195" s="50"/>
      <c r="AL195" s="53">
        <f t="shared" si="33"/>
        <v>0</v>
      </c>
    </row>
    <row r="196" spans="1:38" s="40" customFormat="1" ht="50.1" hidden="1" customHeight="1" x14ac:dyDescent="0.2">
      <c r="A196" s="44" t="s">
        <v>236</v>
      </c>
      <c r="B196" s="30">
        <f>'[1]تقرير حركة يومية'!F196</f>
        <v>0</v>
      </c>
      <c r="C196" s="30">
        <f t="shared" si="26"/>
        <v>0</v>
      </c>
      <c r="D196" s="30"/>
      <c r="E196" s="45">
        <f t="shared" si="22"/>
        <v>0</v>
      </c>
      <c r="F196" s="30">
        <f>'[1]تقرير حركة يومية'!I196</f>
        <v>0</v>
      </c>
      <c r="G196" s="46">
        <f t="shared" si="23"/>
        <v>0</v>
      </c>
      <c r="H196" s="30"/>
      <c r="I196" s="30"/>
      <c r="J196" s="30"/>
      <c r="K196" s="30"/>
      <c r="L196" s="30">
        <f t="shared" si="31"/>
        <v>0</v>
      </c>
      <c r="M196" s="30">
        <f>'[1]تقرير حركة يومية'!N196</f>
        <v>35</v>
      </c>
      <c r="N196" s="30">
        <f t="shared" si="27"/>
        <v>0</v>
      </c>
      <c r="O196" s="30">
        <f t="shared" si="24"/>
        <v>0</v>
      </c>
      <c r="P196" s="47">
        <f t="shared" si="28"/>
        <v>0</v>
      </c>
      <c r="Q196" s="48" t="str">
        <f t="shared" si="29"/>
        <v>_</v>
      </c>
      <c r="R196" s="49" t="str">
        <f t="shared" si="32"/>
        <v>_</v>
      </c>
      <c r="S196" s="54"/>
      <c r="T196" s="50"/>
      <c r="U196" s="50"/>
      <c r="V196" s="50"/>
      <c r="W196" s="50"/>
      <c r="X196" s="50"/>
      <c r="Y196" s="52"/>
      <c r="Z196" s="33"/>
      <c r="AA196" s="50"/>
      <c r="AB196" s="50"/>
      <c r="AC196" s="50"/>
      <c r="AD196" s="50"/>
      <c r="AE196" s="50"/>
      <c r="AF196" s="50"/>
      <c r="AG196" s="50"/>
      <c r="AI196" s="50"/>
      <c r="AJ196" s="50"/>
      <c r="AK196" s="50"/>
      <c r="AL196" s="53">
        <f t="shared" si="33"/>
        <v>0</v>
      </c>
    </row>
    <row r="197" spans="1:38" s="40" customFormat="1" ht="50.1" hidden="1" customHeight="1" x14ac:dyDescent="0.2">
      <c r="A197" s="44" t="s">
        <v>237</v>
      </c>
      <c r="B197" s="30">
        <f>'[1]تقرير حركة يومية'!F197</f>
        <v>0</v>
      </c>
      <c r="C197" s="30">
        <f t="shared" si="26"/>
        <v>0</v>
      </c>
      <c r="D197" s="30"/>
      <c r="E197" s="45">
        <f t="shared" si="22"/>
        <v>0</v>
      </c>
      <c r="F197" s="30">
        <f>'[1]تقرير حركة يومية'!I197</f>
        <v>0</v>
      </c>
      <c r="G197" s="46">
        <f t="shared" si="23"/>
        <v>0</v>
      </c>
      <c r="H197" s="30"/>
      <c r="I197" s="30"/>
      <c r="J197" s="30"/>
      <c r="K197" s="30"/>
      <c r="L197" s="30">
        <f t="shared" si="31"/>
        <v>0</v>
      </c>
      <c r="M197" s="30">
        <f>'[1]تقرير حركة يومية'!N197</f>
        <v>50</v>
      </c>
      <c r="N197" s="30">
        <f t="shared" si="27"/>
        <v>0</v>
      </c>
      <c r="O197" s="30">
        <f t="shared" si="24"/>
        <v>0</v>
      </c>
      <c r="P197" s="47">
        <f t="shared" si="28"/>
        <v>0</v>
      </c>
      <c r="Q197" s="48" t="str">
        <f t="shared" si="29"/>
        <v>_</v>
      </c>
      <c r="R197" s="49" t="str">
        <f t="shared" si="32"/>
        <v>_</v>
      </c>
      <c r="S197" s="54"/>
      <c r="T197" s="50"/>
      <c r="U197" s="50"/>
      <c r="V197" s="50"/>
      <c r="W197" s="50"/>
      <c r="X197" s="50"/>
      <c r="Y197" s="52"/>
      <c r="Z197" s="33"/>
      <c r="AA197" s="50"/>
      <c r="AB197" s="50"/>
      <c r="AC197" s="50"/>
      <c r="AD197" s="50"/>
      <c r="AE197" s="50"/>
      <c r="AF197" s="50"/>
      <c r="AG197" s="50"/>
      <c r="AI197" s="41"/>
      <c r="AJ197" s="41"/>
      <c r="AK197" s="41"/>
      <c r="AL197" s="53">
        <f t="shared" si="33"/>
        <v>0</v>
      </c>
    </row>
    <row r="198" spans="1:38" s="40" customFormat="1" ht="50.1" hidden="1" customHeight="1" x14ac:dyDescent="0.2">
      <c r="A198" s="44" t="s">
        <v>238</v>
      </c>
      <c r="B198" s="30">
        <f>'[1]تقرير حركة يومية'!F198</f>
        <v>0</v>
      </c>
      <c r="C198" s="30">
        <f t="shared" si="26"/>
        <v>0</v>
      </c>
      <c r="D198" s="30"/>
      <c r="E198" s="45">
        <f t="shared" si="22"/>
        <v>0</v>
      </c>
      <c r="F198" s="30">
        <f>'[1]تقرير حركة يومية'!I198</f>
        <v>0</v>
      </c>
      <c r="G198" s="46">
        <f t="shared" si="23"/>
        <v>0</v>
      </c>
      <c r="H198" s="30"/>
      <c r="I198" s="30"/>
      <c r="J198" s="30"/>
      <c r="K198" s="30"/>
      <c r="L198" s="30">
        <f t="shared" si="31"/>
        <v>0</v>
      </c>
      <c r="M198" s="30">
        <f>'[1]تقرير حركة يومية'!N198</f>
        <v>50</v>
      </c>
      <c r="N198" s="30">
        <f t="shared" si="27"/>
        <v>0</v>
      </c>
      <c r="O198" s="30">
        <f t="shared" si="24"/>
        <v>0</v>
      </c>
      <c r="P198" s="47">
        <f t="shared" si="28"/>
        <v>0</v>
      </c>
      <c r="Q198" s="48" t="str">
        <f t="shared" si="29"/>
        <v>_</v>
      </c>
      <c r="R198" s="49" t="str">
        <f t="shared" si="32"/>
        <v>_</v>
      </c>
      <c r="S198" s="54"/>
      <c r="T198" s="50"/>
      <c r="U198" s="50"/>
      <c r="V198" s="50"/>
      <c r="W198" s="50"/>
      <c r="X198" s="50"/>
      <c r="Y198" s="52"/>
      <c r="Z198" s="33"/>
      <c r="AA198" s="50"/>
      <c r="AB198" s="50"/>
      <c r="AC198" s="50"/>
      <c r="AD198" s="50"/>
      <c r="AE198" s="50"/>
      <c r="AF198" s="50"/>
      <c r="AG198" s="50"/>
      <c r="AI198" s="50"/>
      <c r="AJ198" s="50"/>
      <c r="AK198" s="50"/>
      <c r="AL198" s="53">
        <f t="shared" si="33"/>
        <v>0</v>
      </c>
    </row>
    <row r="199" spans="1:38" s="40" customFormat="1" ht="50.1" hidden="1" customHeight="1" x14ac:dyDescent="0.2">
      <c r="A199" s="44" t="s">
        <v>239</v>
      </c>
      <c r="B199" s="30">
        <f>'[1]تقرير حركة يومية'!F199</f>
        <v>0</v>
      </c>
      <c r="C199" s="30">
        <f t="shared" si="26"/>
        <v>0</v>
      </c>
      <c r="D199" s="30"/>
      <c r="E199" s="45">
        <f t="shared" si="22"/>
        <v>0</v>
      </c>
      <c r="F199" s="30">
        <f>'[1]تقرير حركة يومية'!I199</f>
        <v>0</v>
      </c>
      <c r="G199" s="46">
        <f t="shared" si="23"/>
        <v>0</v>
      </c>
      <c r="H199" s="30"/>
      <c r="I199" s="30"/>
      <c r="J199" s="30"/>
      <c r="K199" s="30"/>
      <c r="L199" s="30">
        <f t="shared" si="31"/>
        <v>0</v>
      </c>
      <c r="M199" s="30">
        <f>'[1]تقرير حركة يومية'!N199</f>
        <v>50</v>
      </c>
      <c r="N199" s="30">
        <f t="shared" si="27"/>
        <v>0</v>
      </c>
      <c r="O199" s="30">
        <f t="shared" si="24"/>
        <v>0</v>
      </c>
      <c r="P199" s="47">
        <f t="shared" si="28"/>
        <v>0</v>
      </c>
      <c r="Q199" s="48" t="str">
        <f t="shared" si="29"/>
        <v>_</v>
      </c>
      <c r="R199" s="49" t="str">
        <f t="shared" si="32"/>
        <v>_</v>
      </c>
      <c r="S199" s="54"/>
      <c r="T199" s="50"/>
      <c r="U199" s="50"/>
      <c r="V199" s="50"/>
      <c r="W199" s="50"/>
      <c r="X199" s="50"/>
      <c r="Y199" s="52"/>
      <c r="Z199" s="33"/>
      <c r="AA199" s="50"/>
      <c r="AB199" s="50"/>
      <c r="AC199" s="50"/>
      <c r="AD199" s="50"/>
      <c r="AE199" s="50"/>
      <c r="AF199" s="50"/>
      <c r="AG199" s="50"/>
      <c r="AI199" s="50"/>
      <c r="AJ199" s="50"/>
      <c r="AK199" s="50"/>
      <c r="AL199" s="53">
        <f t="shared" si="33"/>
        <v>0</v>
      </c>
    </row>
    <row r="200" spans="1:38" s="40" customFormat="1" ht="50.1" hidden="1" customHeight="1" x14ac:dyDescent="0.2">
      <c r="A200" s="44" t="s">
        <v>240</v>
      </c>
      <c r="B200" s="30">
        <f>'[1]تقرير حركة يومية'!F200</f>
        <v>0</v>
      </c>
      <c r="C200" s="30">
        <f t="shared" si="26"/>
        <v>0</v>
      </c>
      <c r="D200" s="30"/>
      <c r="E200" s="45">
        <f t="shared" ref="E200:E263" si="34">B200+C200-D200-G200</f>
        <v>0</v>
      </c>
      <c r="F200" s="30">
        <f>'[1]تقرير حركة يومية'!I200</f>
        <v>0</v>
      </c>
      <c r="G200" s="46">
        <f t="shared" ref="G200:G263" si="35">SUM(T200:X200)-Y200</f>
        <v>0</v>
      </c>
      <c r="H200" s="30"/>
      <c r="I200" s="30"/>
      <c r="J200" s="30"/>
      <c r="K200" s="30"/>
      <c r="L200" s="30">
        <f t="shared" si="31"/>
        <v>0</v>
      </c>
      <c r="M200" s="30">
        <f>'[1]تقرير حركة يومية'!N200</f>
        <v>400</v>
      </c>
      <c r="N200" s="30">
        <f t="shared" si="27"/>
        <v>0</v>
      </c>
      <c r="O200" s="30">
        <f t="shared" ref="O200:O263" si="36">AL200-I200</f>
        <v>0</v>
      </c>
      <c r="P200" s="47">
        <f t="shared" si="28"/>
        <v>0</v>
      </c>
      <c r="Q200" s="48" t="str">
        <f t="shared" si="29"/>
        <v>_</v>
      </c>
      <c r="R200" s="49" t="str">
        <f t="shared" si="32"/>
        <v>_</v>
      </c>
      <c r="S200" s="54"/>
      <c r="T200" s="50"/>
      <c r="U200" s="50"/>
      <c r="V200" s="50"/>
      <c r="W200" s="50"/>
      <c r="X200" s="50"/>
      <c r="Y200" s="52"/>
      <c r="Z200" s="33"/>
      <c r="AA200" s="50"/>
      <c r="AB200" s="50"/>
      <c r="AC200" s="50"/>
      <c r="AD200" s="50"/>
      <c r="AE200" s="50"/>
      <c r="AF200" s="50"/>
      <c r="AG200" s="50"/>
      <c r="AI200" s="41"/>
      <c r="AJ200" s="41"/>
      <c r="AK200" s="41"/>
      <c r="AL200" s="53">
        <f t="shared" si="33"/>
        <v>0</v>
      </c>
    </row>
    <row r="201" spans="1:38" s="40" customFormat="1" ht="50.1" hidden="1" customHeight="1" x14ac:dyDescent="0.2">
      <c r="A201" s="44" t="s">
        <v>241</v>
      </c>
      <c r="B201" s="30">
        <f>'[1]تقرير حركة يومية'!F201</f>
        <v>0</v>
      </c>
      <c r="C201" s="30">
        <f t="shared" si="26"/>
        <v>0</v>
      </c>
      <c r="D201" s="30"/>
      <c r="E201" s="45">
        <f t="shared" si="34"/>
        <v>0</v>
      </c>
      <c r="F201" s="30">
        <f>'[1]تقرير حركة يومية'!I201</f>
        <v>0</v>
      </c>
      <c r="G201" s="46">
        <f t="shared" si="35"/>
        <v>0</v>
      </c>
      <c r="H201" s="30"/>
      <c r="I201" s="30"/>
      <c r="J201" s="30"/>
      <c r="K201" s="30"/>
      <c r="L201" s="30">
        <f t="shared" si="31"/>
        <v>0</v>
      </c>
      <c r="M201" s="30">
        <f>'[1]تقرير حركة يومية'!N201</f>
        <v>45</v>
      </c>
      <c r="N201" s="30">
        <f t="shared" si="27"/>
        <v>0</v>
      </c>
      <c r="O201" s="30">
        <f t="shared" si="36"/>
        <v>0</v>
      </c>
      <c r="P201" s="47">
        <f t="shared" si="28"/>
        <v>0</v>
      </c>
      <c r="Q201" s="48" t="str">
        <f t="shared" si="29"/>
        <v>_</v>
      </c>
      <c r="R201" s="49" t="str">
        <f t="shared" si="32"/>
        <v>_</v>
      </c>
      <c r="S201" s="54"/>
      <c r="T201" s="50"/>
      <c r="U201" s="50"/>
      <c r="V201" s="50"/>
      <c r="W201" s="50"/>
      <c r="X201" s="50"/>
      <c r="Y201" s="52"/>
      <c r="Z201" s="33"/>
      <c r="AA201" s="50"/>
      <c r="AB201" s="50"/>
      <c r="AC201" s="50"/>
      <c r="AD201" s="50"/>
      <c r="AE201" s="50"/>
      <c r="AF201" s="50"/>
      <c r="AG201" s="50"/>
      <c r="AI201" s="50"/>
      <c r="AJ201" s="50"/>
      <c r="AK201" s="50"/>
      <c r="AL201" s="53">
        <f t="shared" si="33"/>
        <v>0</v>
      </c>
    </row>
    <row r="202" spans="1:38" s="40" customFormat="1" ht="50.1" hidden="1" customHeight="1" x14ac:dyDescent="0.2">
      <c r="A202" s="44" t="s">
        <v>242</v>
      </c>
      <c r="B202" s="30">
        <f>'[1]تقرير حركة يومية'!F202</f>
        <v>0</v>
      </c>
      <c r="C202" s="30">
        <f t="shared" ref="C202:C265" si="37">SUM(AA202:AG202)</f>
        <v>0</v>
      </c>
      <c r="D202" s="30"/>
      <c r="E202" s="45">
        <f t="shared" si="34"/>
        <v>0</v>
      </c>
      <c r="F202" s="30">
        <f>'[1]تقرير حركة يومية'!I202</f>
        <v>0</v>
      </c>
      <c r="G202" s="46">
        <f t="shared" si="35"/>
        <v>0</v>
      </c>
      <c r="H202" s="30"/>
      <c r="I202" s="30"/>
      <c r="J202" s="30"/>
      <c r="K202" s="30"/>
      <c r="L202" s="30">
        <f t="shared" si="31"/>
        <v>0</v>
      </c>
      <c r="M202" s="30">
        <f>'[1]تقرير حركة يومية'!N202</f>
        <v>65</v>
      </c>
      <c r="N202" s="30">
        <f t="shared" si="27"/>
        <v>0</v>
      </c>
      <c r="O202" s="30">
        <f t="shared" si="36"/>
        <v>0</v>
      </c>
      <c r="P202" s="47">
        <f t="shared" si="28"/>
        <v>0</v>
      </c>
      <c r="Q202" s="48" t="str">
        <f t="shared" si="29"/>
        <v>_</v>
      </c>
      <c r="R202" s="49" t="str">
        <f t="shared" si="32"/>
        <v>_</v>
      </c>
      <c r="S202" s="54"/>
      <c r="T202" s="50"/>
      <c r="U202" s="50"/>
      <c r="V202" s="50"/>
      <c r="W202" s="50"/>
      <c r="X202" s="50"/>
      <c r="Y202" s="52"/>
      <c r="Z202" s="33"/>
      <c r="AA202" s="50"/>
      <c r="AB202" s="50"/>
      <c r="AC202" s="50"/>
      <c r="AD202" s="50"/>
      <c r="AE202" s="50"/>
      <c r="AF202" s="50"/>
      <c r="AG202" s="50"/>
      <c r="AI202" s="50"/>
      <c r="AJ202" s="50"/>
      <c r="AK202" s="50"/>
      <c r="AL202" s="53">
        <f t="shared" si="33"/>
        <v>0</v>
      </c>
    </row>
    <row r="203" spans="1:38" s="40" customFormat="1" ht="50.1" hidden="1" customHeight="1" x14ac:dyDescent="0.2">
      <c r="A203" s="44" t="s">
        <v>243</v>
      </c>
      <c r="B203" s="30">
        <f>'[1]تقرير حركة يومية'!F203</f>
        <v>0</v>
      </c>
      <c r="C203" s="30">
        <f t="shared" si="37"/>
        <v>0</v>
      </c>
      <c r="D203" s="30"/>
      <c r="E203" s="45">
        <f t="shared" si="34"/>
        <v>0</v>
      </c>
      <c r="F203" s="30">
        <f>'[1]تقرير حركة يومية'!I203</f>
        <v>0</v>
      </c>
      <c r="G203" s="46">
        <f t="shared" si="35"/>
        <v>0</v>
      </c>
      <c r="H203" s="30"/>
      <c r="I203" s="30"/>
      <c r="J203" s="30"/>
      <c r="K203" s="30"/>
      <c r="L203" s="30">
        <f t="shared" si="31"/>
        <v>0</v>
      </c>
      <c r="M203" s="30">
        <f>'[1]تقرير حركة يومية'!N203</f>
        <v>85</v>
      </c>
      <c r="N203" s="30">
        <f t="shared" ref="N203:N266" si="38">L203*M203</f>
        <v>0</v>
      </c>
      <c r="O203" s="30">
        <f t="shared" si="36"/>
        <v>0</v>
      </c>
      <c r="P203" s="47">
        <f t="shared" ref="P203:P266" si="39">O203-N203</f>
        <v>0</v>
      </c>
      <c r="Q203" s="48" t="str">
        <f t="shared" ref="Q203:Q266" si="40">IF(P203&lt;0,P203/M203,"_")</f>
        <v>_</v>
      </c>
      <c r="R203" s="49" t="str">
        <f t="shared" si="32"/>
        <v>_</v>
      </c>
      <c r="S203" s="54"/>
      <c r="T203" s="50"/>
      <c r="U203" s="50"/>
      <c r="V203" s="50"/>
      <c r="W203" s="50"/>
      <c r="X203" s="50"/>
      <c r="Y203" s="52"/>
      <c r="Z203" s="33"/>
      <c r="AA203" s="50"/>
      <c r="AB203" s="50"/>
      <c r="AC203" s="50"/>
      <c r="AD203" s="50"/>
      <c r="AE203" s="50"/>
      <c r="AF203" s="50"/>
      <c r="AG203" s="50"/>
      <c r="AI203" s="41"/>
      <c r="AJ203" s="41"/>
      <c r="AK203" s="41"/>
      <c r="AL203" s="53">
        <f t="shared" si="33"/>
        <v>0</v>
      </c>
    </row>
    <row r="204" spans="1:38" s="40" customFormat="1" ht="50.1" hidden="1" customHeight="1" x14ac:dyDescent="0.2">
      <c r="A204" s="44" t="s">
        <v>244</v>
      </c>
      <c r="B204" s="30">
        <f>'[1]تقرير حركة يومية'!F204</f>
        <v>0</v>
      </c>
      <c r="C204" s="30">
        <f t="shared" si="37"/>
        <v>0</v>
      </c>
      <c r="D204" s="30"/>
      <c r="E204" s="45">
        <f t="shared" si="34"/>
        <v>0</v>
      </c>
      <c r="F204" s="30">
        <f>'[1]تقرير حركة يومية'!I204</f>
        <v>0</v>
      </c>
      <c r="G204" s="46">
        <f t="shared" si="35"/>
        <v>0</v>
      </c>
      <c r="H204" s="30"/>
      <c r="I204" s="30"/>
      <c r="J204" s="30"/>
      <c r="K204" s="30"/>
      <c r="L204" s="30">
        <f t="shared" si="31"/>
        <v>0</v>
      </c>
      <c r="M204" s="30">
        <f>'[1]تقرير حركة يومية'!N204</f>
        <v>1</v>
      </c>
      <c r="N204" s="30">
        <f t="shared" si="38"/>
        <v>0</v>
      </c>
      <c r="O204" s="30">
        <f t="shared" si="36"/>
        <v>0</v>
      </c>
      <c r="P204" s="47">
        <f t="shared" si="39"/>
        <v>0</v>
      </c>
      <c r="Q204" s="48" t="str">
        <f t="shared" si="40"/>
        <v>_</v>
      </c>
      <c r="R204" s="49" t="str">
        <f t="shared" si="32"/>
        <v>_</v>
      </c>
      <c r="S204" s="54" t="s">
        <v>245</v>
      </c>
      <c r="T204" s="50"/>
      <c r="U204" s="50"/>
      <c r="V204" s="50"/>
      <c r="W204" s="50"/>
      <c r="X204" s="50"/>
      <c r="Y204" s="52"/>
      <c r="Z204" s="33"/>
      <c r="AA204" s="50"/>
      <c r="AB204" s="50"/>
      <c r="AC204" s="50"/>
      <c r="AD204" s="50"/>
      <c r="AE204" s="50"/>
      <c r="AF204" s="50"/>
      <c r="AG204" s="50"/>
      <c r="AI204" s="50"/>
      <c r="AJ204" s="50"/>
      <c r="AK204" s="50"/>
      <c r="AL204" s="53">
        <f t="shared" si="33"/>
        <v>0</v>
      </c>
    </row>
    <row r="205" spans="1:38" s="40" customFormat="1" ht="50.1" hidden="1" customHeight="1" x14ac:dyDescent="0.2">
      <c r="A205" s="44" t="s">
        <v>246</v>
      </c>
      <c r="B205" s="30">
        <f>'[1]تقرير حركة يومية'!F205</f>
        <v>1000</v>
      </c>
      <c r="C205" s="30">
        <f t="shared" si="37"/>
        <v>0</v>
      </c>
      <c r="D205" s="30"/>
      <c r="E205" s="45">
        <f t="shared" si="34"/>
        <v>1000</v>
      </c>
      <c r="F205" s="30">
        <f>'[1]تقرير حركة يومية'!I205</f>
        <v>0</v>
      </c>
      <c r="G205" s="46">
        <f t="shared" si="35"/>
        <v>0</v>
      </c>
      <c r="H205" s="30"/>
      <c r="I205" s="30"/>
      <c r="J205" s="30"/>
      <c r="K205" s="30"/>
      <c r="L205" s="30">
        <f t="shared" ref="L205:L268" si="41">G205+F205-H205-J205-K205</f>
        <v>0</v>
      </c>
      <c r="M205" s="30">
        <f>'[1]تقرير حركة يومية'!N205</f>
        <v>1</v>
      </c>
      <c r="N205" s="30">
        <f t="shared" si="38"/>
        <v>0</v>
      </c>
      <c r="O205" s="30">
        <f t="shared" si="36"/>
        <v>0</v>
      </c>
      <c r="P205" s="47">
        <f t="shared" si="39"/>
        <v>0</v>
      </c>
      <c r="Q205" s="48" t="str">
        <f t="shared" si="40"/>
        <v>_</v>
      </c>
      <c r="R205" s="49" t="str">
        <f t="shared" si="32"/>
        <v>_</v>
      </c>
      <c r="S205" s="54"/>
      <c r="T205" s="50"/>
      <c r="U205" s="50"/>
      <c r="V205" s="50"/>
      <c r="W205" s="50"/>
      <c r="X205" s="50"/>
      <c r="Y205" s="52"/>
      <c r="Z205" s="33"/>
      <c r="AA205" s="50"/>
      <c r="AB205" s="50"/>
      <c r="AC205" s="50"/>
      <c r="AD205" s="50"/>
      <c r="AE205" s="50"/>
      <c r="AF205" s="50"/>
      <c r="AG205" s="50"/>
      <c r="AI205" s="50"/>
      <c r="AJ205" s="50"/>
      <c r="AK205" s="50"/>
      <c r="AL205" s="53">
        <f t="shared" si="33"/>
        <v>0</v>
      </c>
    </row>
    <row r="206" spans="1:38" s="40" customFormat="1" ht="50.1" hidden="1" customHeight="1" x14ac:dyDescent="0.2">
      <c r="A206" s="44" t="s">
        <v>247</v>
      </c>
      <c r="B206" s="30">
        <f>'[1]تقرير حركة يومية'!F206</f>
        <v>0</v>
      </c>
      <c r="C206" s="30">
        <f t="shared" si="37"/>
        <v>0</v>
      </c>
      <c r="D206" s="30"/>
      <c r="E206" s="45">
        <f t="shared" si="34"/>
        <v>0</v>
      </c>
      <c r="F206" s="30">
        <f>'[1]تقرير حركة يومية'!I206</f>
        <v>0</v>
      </c>
      <c r="G206" s="46">
        <f t="shared" si="35"/>
        <v>0</v>
      </c>
      <c r="H206" s="30"/>
      <c r="I206" s="30"/>
      <c r="J206" s="30"/>
      <c r="K206" s="30"/>
      <c r="L206" s="30">
        <f t="shared" si="41"/>
        <v>0</v>
      </c>
      <c r="M206" s="30">
        <f>'[1]تقرير حركة يومية'!N206</f>
        <v>1</v>
      </c>
      <c r="N206" s="30">
        <f t="shared" si="38"/>
        <v>0</v>
      </c>
      <c r="O206" s="30">
        <f t="shared" si="36"/>
        <v>0</v>
      </c>
      <c r="P206" s="47">
        <f t="shared" si="39"/>
        <v>0</v>
      </c>
      <c r="Q206" s="48" t="str">
        <f t="shared" si="40"/>
        <v>_</v>
      </c>
      <c r="R206" s="49" t="str">
        <f t="shared" si="32"/>
        <v>_</v>
      </c>
      <c r="S206" s="54"/>
      <c r="T206" s="50"/>
      <c r="U206" s="50"/>
      <c r="V206" s="50"/>
      <c r="W206" s="50"/>
      <c r="X206" s="50"/>
      <c r="Y206" s="52"/>
      <c r="Z206" s="33"/>
      <c r="AA206" s="50"/>
      <c r="AB206" s="50"/>
      <c r="AC206" s="50"/>
      <c r="AD206" s="50"/>
      <c r="AE206" s="50"/>
      <c r="AF206" s="50"/>
      <c r="AG206" s="50"/>
      <c r="AI206" s="41"/>
      <c r="AJ206" s="41"/>
      <c r="AK206" s="41"/>
      <c r="AL206" s="53">
        <f t="shared" si="33"/>
        <v>0</v>
      </c>
    </row>
    <row r="207" spans="1:38" s="40" customFormat="1" ht="50.1" hidden="1" customHeight="1" x14ac:dyDescent="0.2">
      <c r="A207" s="44" t="s">
        <v>248</v>
      </c>
      <c r="B207" s="30">
        <f>'[1]تقرير حركة يومية'!F207</f>
        <v>0</v>
      </c>
      <c r="C207" s="30">
        <f t="shared" si="37"/>
        <v>0</v>
      </c>
      <c r="D207" s="30"/>
      <c r="E207" s="45">
        <f t="shared" si="34"/>
        <v>0</v>
      </c>
      <c r="F207" s="30">
        <f>'[1]تقرير حركة يومية'!I207</f>
        <v>0</v>
      </c>
      <c r="G207" s="46">
        <f t="shared" si="35"/>
        <v>0</v>
      </c>
      <c r="H207" s="30"/>
      <c r="I207" s="30"/>
      <c r="J207" s="30"/>
      <c r="K207" s="30"/>
      <c r="L207" s="30">
        <f t="shared" si="41"/>
        <v>0</v>
      </c>
      <c r="M207" s="30">
        <f>'[1]تقرير حركة يومية'!N207</f>
        <v>1</v>
      </c>
      <c r="N207" s="30">
        <f t="shared" si="38"/>
        <v>0</v>
      </c>
      <c r="O207" s="30">
        <f t="shared" si="36"/>
        <v>0</v>
      </c>
      <c r="P207" s="47">
        <f t="shared" si="39"/>
        <v>0</v>
      </c>
      <c r="Q207" s="48" t="str">
        <f t="shared" si="40"/>
        <v>_</v>
      </c>
      <c r="R207" s="49" t="str">
        <f t="shared" si="32"/>
        <v>_</v>
      </c>
      <c r="S207" s="54"/>
      <c r="T207" s="50"/>
      <c r="U207" s="50"/>
      <c r="V207" s="50"/>
      <c r="W207" s="50"/>
      <c r="X207" s="50"/>
      <c r="Y207" s="52"/>
      <c r="Z207" s="33"/>
      <c r="AA207" s="50"/>
      <c r="AB207" s="50"/>
      <c r="AC207" s="50"/>
      <c r="AD207" s="50"/>
      <c r="AE207" s="50"/>
      <c r="AF207" s="50"/>
      <c r="AG207" s="50"/>
      <c r="AI207" s="50"/>
      <c r="AJ207" s="50"/>
      <c r="AK207" s="50"/>
      <c r="AL207" s="53">
        <f t="shared" si="33"/>
        <v>0</v>
      </c>
    </row>
    <row r="208" spans="1:38" s="40" customFormat="1" ht="50.1" hidden="1" customHeight="1" x14ac:dyDescent="0.2">
      <c r="A208" s="44" t="s">
        <v>249</v>
      </c>
      <c r="B208" s="30">
        <f>'[1]تقرير حركة يومية'!F208</f>
        <v>0</v>
      </c>
      <c r="C208" s="30">
        <f t="shared" si="37"/>
        <v>0</v>
      </c>
      <c r="D208" s="30"/>
      <c r="E208" s="45">
        <f t="shared" si="34"/>
        <v>0</v>
      </c>
      <c r="F208" s="30">
        <f>'[1]تقرير حركة يومية'!I208</f>
        <v>17</v>
      </c>
      <c r="G208" s="46">
        <f t="shared" si="35"/>
        <v>0</v>
      </c>
      <c r="H208" s="30"/>
      <c r="I208" s="30"/>
      <c r="J208" s="30"/>
      <c r="K208" s="30"/>
      <c r="L208" s="30">
        <f t="shared" si="41"/>
        <v>17</v>
      </c>
      <c r="M208" s="30">
        <f>'[1]تقرير حركة يومية'!N208</f>
        <v>15</v>
      </c>
      <c r="N208" s="30">
        <f t="shared" si="38"/>
        <v>255</v>
      </c>
      <c r="O208" s="30">
        <f t="shared" si="36"/>
        <v>0</v>
      </c>
      <c r="P208" s="47">
        <f t="shared" si="39"/>
        <v>-255</v>
      </c>
      <c r="Q208" s="48">
        <f t="shared" si="40"/>
        <v>-17</v>
      </c>
      <c r="R208" s="49" t="str">
        <f t="shared" si="32"/>
        <v>_</v>
      </c>
      <c r="S208" s="54"/>
      <c r="T208" s="50"/>
      <c r="U208" s="50"/>
      <c r="V208" s="50"/>
      <c r="W208" s="50"/>
      <c r="X208" s="50"/>
      <c r="Y208" s="52"/>
      <c r="Z208" s="33"/>
      <c r="AA208" s="50"/>
      <c r="AB208" s="50"/>
      <c r="AC208" s="50"/>
      <c r="AD208" s="50"/>
      <c r="AE208" s="50"/>
      <c r="AF208" s="50"/>
      <c r="AG208" s="50"/>
      <c r="AI208" s="50"/>
      <c r="AJ208" s="50"/>
      <c r="AK208" s="50"/>
      <c r="AL208" s="53">
        <f t="shared" si="33"/>
        <v>0</v>
      </c>
    </row>
    <row r="209" spans="1:38" s="40" customFormat="1" ht="50.1" hidden="1" customHeight="1" x14ac:dyDescent="0.2">
      <c r="A209" s="44" t="s">
        <v>250</v>
      </c>
      <c r="B209" s="30">
        <f>'[1]تقرير حركة يومية'!F209</f>
        <v>0</v>
      </c>
      <c r="C209" s="30">
        <f t="shared" si="37"/>
        <v>0</v>
      </c>
      <c r="D209" s="30"/>
      <c r="E209" s="45">
        <f t="shared" si="34"/>
        <v>0</v>
      </c>
      <c r="F209" s="30">
        <f>'[1]تقرير حركة يومية'!I209</f>
        <v>0</v>
      </c>
      <c r="G209" s="46">
        <f t="shared" si="35"/>
        <v>0</v>
      </c>
      <c r="H209" s="30"/>
      <c r="I209" s="30"/>
      <c r="J209" s="30"/>
      <c r="K209" s="30"/>
      <c r="L209" s="30">
        <f t="shared" si="41"/>
        <v>0</v>
      </c>
      <c r="M209" s="30">
        <f>'[1]تقرير حركة يومية'!N209</f>
        <v>1</v>
      </c>
      <c r="N209" s="30">
        <f t="shared" si="38"/>
        <v>0</v>
      </c>
      <c r="O209" s="30">
        <f t="shared" si="36"/>
        <v>0</v>
      </c>
      <c r="P209" s="47">
        <f t="shared" si="39"/>
        <v>0</v>
      </c>
      <c r="Q209" s="48" t="str">
        <f t="shared" si="40"/>
        <v>_</v>
      </c>
      <c r="R209" s="49" t="str">
        <f t="shared" si="32"/>
        <v>_</v>
      </c>
      <c r="S209" s="54"/>
      <c r="T209" s="50"/>
      <c r="U209" s="50"/>
      <c r="V209" s="50"/>
      <c r="W209" s="50"/>
      <c r="X209" s="50"/>
      <c r="Y209" s="52"/>
      <c r="Z209" s="33"/>
      <c r="AA209" s="50"/>
      <c r="AB209" s="50"/>
      <c r="AC209" s="50"/>
      <c r="AD209" s="50"/>
      <c r="AE209" s="50"/>
      <c r="AF209" s="50"/>
      <c r="AG209" s="50"/>
      <c r="AI209" s="41"/>
      <c r="AJ209" s="41"/>
      <c r="AK209" s="41"/>
      <c r="AL209" s="53">
        <f t="shared" si="33"/>
        <v>0</v>
      </c>
    </row>
    <row r="210" spans="1:38" s="40" customFormat="1" ht="50.1" hidden="1" customHeight="1" x14ac:dyDescent="0.2">
      <c r="A210" s="44" t="s">
        <v>251</v>
      </c>
      <c r="B210" s="30">
        <f>'[1]تقرير حركة يومية'!F210</f>
        <v>0</v>
      </c>
      <c r="C210" s="30">
        <f t="shared" si="37"/>
        <v>0</v>
      </c>
      <c r="D210" s="30"/>
      <c r="E210" s="45">
        <f t="shared" si="34"/>
        <v>0</v>
      </c>
      <c r="F210" s="30">
        <f>'[1]تقرير حركة يومية'!I210</f>
        <v>0</v>
      </c>
      <c r="G210" s="46">
        <f t="shared" si="35"/>
        <v>0</v>
      </c>
      <c r="H210" s="30"/>
      <c r="I210" s="30"/>
      <c r="J210" s="30"/>
      <c r="K210" s="30"/>
      <c r="L210" s="30">
        <f t="shared" si="41"/>
        <v>0</v>
      </c>
      <c r="M210" s="30">
        <f>'[1]تقرير حركة يومية'!N210</f>
        <v>1</v>
      </c>
      <c r="N210" s="30">
        <f t="shared" si="38"/>
        <v>0</v>
      </c>
      <c r="O210" s="30">
        <f t="shared" si="36"/>
        <v>0</v>
      </c>
      <c r="P210" s="47">
        <f t="shared" si="39"/>
        <v>0</v>
      </c>
      <c r="Q210" s="48" t="str">
        <f t="shared" si="40"/>
        <v>_</v>
      </c>
      <c r="R210" s="49" t="str">
        <f t="shared" si="32"/>
        <v>_</v>
      </c>
      <c r="S210" s="54"/>
      <c r="T210" s="50"/>
      <c r="U210" s="50"/>
      <c r="V210" s="50"/>
      <c r="W210" s="50"/>
      <c r="X210" s="50"/>
      <c r="Y210" s="52"/>
      <c r="Z210" s="33"/>
      <c r="AA210" s="50"/>
      <c r="AB210" s="50"/>
      <c r="AC210" s="50"/>
      <c r="AD210" s="50"/>
      <c r="AE210" s="50"/>
      <c r="AF210" s="50"/>
      <c r="AG210" s="50"/>
      <c r="AI210" s="50"/>
      <c r="AJ210" s="50"/>
      <c r="AK210" s="50"/>
      <c r="AL210" s="53">
        <f t="shared" si="33"/>
        <v>0</v>
      </c>
    </row>
    <row r="211" spans="1:38" s="40" customFormat="1" ht="50.1" hidden="1" customHeight="1" x14ac:dyDescent="0.2">
      <c r="A211" s="44" t="s">
        <v>252</v>
      </c>
      <c r="B211" s="30">
        <f>'[1]تقرير حركة يومية'!F211</f>
        <v>0</v>
      </c>
      <c r="C211" s="30">
        <f t="shared" si="37"/>
        <v>0</v>
      </c>
      <c r="D211" s="30"/>
      <c r="E211" s="45">
        <f t="shared" si="34"/>
        <v>0</v>
      </c>
      <c r="F211" s="30">
        <f>'[1]تقرير حركة يومية'!I211</f>
        <v>0</v>
      </c>
      <c r="G211" s="46">
        <f t="shared" si="35"/>
        <v>0</v>
      </c>
      <c r="H211" s="30"/>
      <c r="I211" s="30"/>
      <c r="J211" s="30"/>
      <c r="K211" s="30"/>
      <c r="L211" s="30">
        <f t="shared" si="41"/>
        <v>0</v>
      </c>
      <c r="M211" s="30">
        <f>'[1]تقرير حركة يومية'!N211</f>
        <v>315</v>
      </c>
      <c r="N211" s="30">
        <f t="shared" si="38"/>
        <v>0</v>
      </c>
      <c r="O211" s="30">
        <f t="shared" si="36"/>
        <v>0</v>
      </c>
      <c r="P211" s="47">
        <f t="shared" si="39"/>
        <v>0</v>
      </c>
      <c r="Q211" s="48" t="str">
        <f t="shared" si="40"/>
        <v>_</v>
      </c>
      <c r="R211" s="49" t="str">
        <f t="shared" si="32"/>
        <v>_</v>
      </c>
      <c r="S211" s="54"/>
      <c r="T211" s="50"/>
      <c r="U211" s="50"/>
      <c r="V211" s="50"/>
      <c r="W211" s="50"/>
      <c r="X211" s="50"/>
      <c r="Y211" s="52"/>
      <c r="Z211" s="33"/>
      <c r="AA211" s="50"/>
      <c r="AB211" s="50"/>
      <c r="AC211" s="50"/>
      <c r="AD211" s="50"/>
      <c r="AE211" s="50"/>
      <c r="AF211" s="50"/>
      <c r="AG211" s="50"/>
      <c r="AI211" s="50"/>
      <c r="AJ211" s="50"/>
      <c r="AK211" s="50"/>
      <c r="AL211" s="53">
        <f t="shared" si="33"/>
        <v>0</v>
      </c>
    </row>
    <row r="212" spans="1:38" s="40" customFormat="1" ht="50.1" hidden="1" customHeight="1" x14ac:dyDescent="0.2">
      <c r="A212" s="44" t="s">
        <v>253</v>
      </c>
      <c r="B212" s="30">
        <f>'[1]تقرير حركة يومية'!F212</f>
        <v>0</v>
      </c>
      <c r="C212" s="30">
        <f t="shared" si="37"/>
        <v>0</v>
      </c>
      <c r="D212" s="30"/>
      <c r="E212" s="45">
        <f t="shared" si="34"/>
        <v>0</v>
      </c>
      <c r="F212" s="30">
        <f>'[1]تقرير حركة يومية'!I212</f>
        <v>0</v>
      </c>
      <c r="G212" s="46">
        <f t="shared" si="35"/>
        <v>0</v>
      </c>
      <c r="H212" s="30"/>
      <c r="I212" s="30"/>
      <c r="J212" s="30"/>
      <c r="K212" s="30"/>
      <c r="L212" s="30">
        <f t="shared" si="41"/>
        <v>0</v>
      </c>
      <c r="M212" s="30">
        <f>'[1]تقرير حركة يومية'!N212</f>
        <v>1</v>
      </c>
      <c r="N212" s="30">
        <f t="shared" si="38"/>
        <v>0</v>
      </c>
      <c r="O212" s="30">
        <f t="shared" si="36"/>
        <v>0</v>
      </c>
      <c r="P212" s="47">
        <f t="shared" si="39"/>
        <v>0</v>
      </c>
      <c r="Q212" s="48" t="str">
        <f t="shared" si="40"/>
        <v>_</v>
      </c>
      <c r="R212" s="49" t="str">
        <f t="shared" si="32"/>
        <v>_</v>
      </c>
      <c r="S212" s="54"/>
      <c r="T212" s="50"/>
      <c r="U212" s="50"/>
      <c r="V212" s="50"/>
      <c r="W212" s="50"/>
      <c r="X212" s="50"/>
      <c r="Y212" s="52"/>
      <c r="Z212" s="33"/>
      <c r="AA212" s="50"/>
      <c r="AB212" s="50"/>
      <c r="AC212" s="50"/>
      <c r="AD212" s="50"/>
      <c r="AE212" s="50"/>
      <c r="AF212" s="50"/>
      <c r="AG212" s="50"/>
      <c r="AI212" s="41"/>
      <c r="AJ212" s="41"/>
      <c r="AK212" s="41"/>
      <c r="AL212" s="53">
        <f t="shared" si="33"/>
        <v>0</v>
      </c>
    </row>
    <row r="213" spans="1:38" s="40" customFormat="1" ht="50.1" hidden="1" customHeight="1" x14ac:dyDescent="0.2">
      <c r="A213" s="44" t="s">
        <v>254</v>
      </c>
      <c r="B213" s="30">
        <f>'[1]تقرير حركة يومية'!F213</f>
        <v>0</v>
      </c>
      <c r="C213" s="30">
        <f t="shared" si="37"/>
        <v>0</v>
      </c>
      <c r="D213" s="30"/>
      <c r="E213" s="45">
        <f t="shared" si="34"/>
        <v>0</v>
      </c>
      <c r="F213" s="30">
        <f>'[1]تقرير حركة يومية'!I213</f>
        <v>0</v>
      </c>
      <c r="G213" s="46">
        <f t="shared" si="35"/>
        <v>0</v>
      </c>
      <c r="H213" s="30"/>
      <c r="I213" s="30"/>
      <c r="J213" s="30"/>
      <c r="K213" s="30"/>
      <c r="L213" s="30">
        <f t="shared" si="41"/>
        <v>0</v>
      </c>
      <c r="M213" s="30">
        <f>'[1]تقرير حركة يومية'!N213</f>
        <v>1</v>
      </c>
      <c r="N213" s="30">
        <f t="shared" si="38"/>
        <v>0</v>
      </c>
      <c r="O213" s="30">
        <f t="shared" si="36"/>
        <v>0</v>
      </c>
      <c r="P213" s="47">
        <f t="shared" si="39"/>
        <v>0</v>
      </c>
      <c r="Q213" s="48" t="str">
        <f t="shared" si="40"/>
        <v>_</v>
      </c>
      <c r="R213" s="49" t="str">
        <f t="shared" si="32"/>
        <v>_</v>
      </c>
      <c r="S213" s="54"/>
      <c r="T213" s="50"/>
      <c r="U213" s="50"/>
      <c r="V213" s="50"/>
      <c r="W213" s="50"/>
      <c r="X213" s="50"/>
      <c r="Y213" s="52"/>
      <c r="Z213" s="33"/>
      <c r="AA213" s="50"/>
      <c r="AB213" s="50"/>
      <c r="AC213" s="50"/>
      <c r="AD213" s="50"/>
      <c r="AE213" s="50"/>
      <c r="AF213" s="50"/>
      <c r="AG213" s="50"/>
      <c r="AI213" s="50"/>
      <c r="AJ213" s="50"/>
      <c r="AK213" s="50"/>
      <c r="AL213" s="53">
        <f t="shared" si="33"/>
        <v>0</v>
      </c>
    </row>
    <row r="214" spans="1:38" s="40" customFormat="1" ht="50.1" hidden="1" customHeight="1" x14ac:dyDescent="0.2">
      <c r="A214" s="44" t="s">
        <v>255</v>
      </c>
      <c r="B214" s="30">
        <f>'[1]تقرير حركة يومية'!F214</f>
        <v>0</v>
      </c>
      <c r="C214" s="30">
        <f t="shared" si="37"/>
        <v>0</v>
      </c>
      <c r="D214" s="30"/>
      <c r="E214" s="45">
        <f t="shared" si="34"/>
        <v>0</v>
      </c>
      <c r="F214" s="30">
        <f>'[1]تقرير حركة يومية'!I214</f>
        <v>0</v>
      </c>
      <c r="G214" s="46">
        <f t="shared" si="35"/>
        <v>0</v>
      </c>
      <c r="H214" s="30"/>
      <c r="I214" s="30"/>
      <c r="J214" s="30"/>
      <c r="K214" s="30"/>
      <c r="L214" s="30">
        <f t="shared" si="41"/>
        <v>0</v>
      </c>
      <c r="M214" s="30">
        <f>'[1]تقرير حركة يومية'!N214</f>
        <v>1</v>
      </c>
      <c r="N214" s="30">
        <f t="shared" si="38"/>
        <v>0</v>
      </c>
      <c r="O214" s="30">
        <f t="shared" si="36"/>
        <v>0</v>
      </c>
      <c r="P214" s="47">
        <f t="shared" si="39"/>
        <v>0</v>
      </c>
      <c r="Q214" s="48" t="str">
        <f t="shared" si="40"/>
        <v>_</v>
      </c>
      <c r="R214" s="49" t="str">
        <f t="shared" si="32"/>
        <v>_</v>
      </c>
      <c r="S214" s="54"/>
      <c r="T214" s="50"/>
      <c r="U214" s="50"/>
      <c r="V214" s="50"/>
      <c r="W214" s="50"/>
      <c r="X214" s="50"/>
      <c r="Y214" s="52"/>
      <c r="Z214" s="33"/>
      <c r="AA214" s="50"/>
      <c r="AB214" s="50"/>
      <c r="AC214" s="50"/>
      <c r="AD214" s="50"/>
      <c r="AE214" s="50"/>
      <c r="AF214" s="50"/>
      <c r="AG214" s="50"/>
      <c r="AI214" s="50"/>
      <c r="AJ214" s="50"/>
      <c r="AK214" s="50"/>
      <c r="AL214" s="53">
        <f t="shared" si="33"/>
        <v>0</v>
      </c>
    </row>
    <row r="215" spans="1:38" s="40" customFormat="1" ht="50.1" hidden="1" customHeight="1" x14ac:dyDescent="0.2">
      <c r="A215" s="44" t="s">
        <v>256</v>
      </c>
      <c r="B215" s="30">
        <f>'[1]تقرير حركة يومية'!F215</f>
        <v>0</v>
      </c>
      <c r="C215" s="30">
        <f t="shared" si="37"/>
        <v>0</v>
      </c>
      <c r="D215" s="30"/>
      <c r="E215" s="45">
        <f t="shared" si="34"/>
        <v>0</v>
      </c>
      <c r="F215" s="30">
        <f>'[1]تقرير حركة يومية'!I215</f>
        <v>0</v>
      </c>
      <c r="G215" s="46">
        <f t="shared" si="35"/>
        <v>0</v>
      </c>
      <c r="H215" s="30"/>
      <c r="I215" s="30"/>
      <c r="J215" s="30"/>
      <c r="K215" s="30"/>
      <c r="L215" s="30">
        <f t="shared" si="41"/>
        <v>0</v>
      </c>
      <c r="M215" s="30">
        <f>'[1]تقرير حركة يومية'!N215</f>
        <v>1</v>
      </c>
      <c r="N215" s="30">
        <f t="shared" si="38"/>
        <v>0</v>
      </c>
      <c r="O215" s="30">
        <f t="shared" si="36"/>
        <v>0</v>
      </c>
      <c r="P215" s="47">
        <f t="shared" si="39"/>
        <v>0</v>
      </c>
      <c r="Q215" s="48" t="str">
        <f t="shared" si="40"/>
        <v>_</v>
      </c>
      <c r="R215" s="49" t="str">
        <f t="shared" si="32"/>
        <v>_</v>
      </c>
      <c r="S215" s="54"/>
      <c r="T215" s="50"/>
      <c r="U215" s="50"/>
      <c r="V215" s="50"/>
      <c r="W215" s="50"/>
      <c r="X215" s="50"/>
      <c r="Y215" s="52"/>
      <c r="Z215" s="33"/>
      <c r="AA215" s="50"/>
      <c r="AB215" s="50"/>
      <c r="AC215" s="50"/>
      <c r="AD215" s="50"/>
      <c r="AE215" s="50"/>
      <c r="AF215" s="50"/>
      <c r="AG215" s="50"/>
      <c r="AI215" s="41"/>
      <c r="AJ215" s="41"/>
      <c r="AK215" s="41"/>
      <c r="AL215" s="53">
        <f t="shared" si="33"/>
        <v>0</v>
      </c>
    </row>
    <row r="216" spans="1:38" s="40" customFormat="1" ht="50.1" hidden="1" customHeight="1" x14ac:dyDescent="0.2">
      <c r="A216" s="44" t="s">
        <v>257</v>
      </c>
      <c r="B216" s="30">
        <f>'[1]تقرير حركة يومية'!F216</f>
        <v>0</v>
      </c>
      <c r="C216" s="30">
        <f t="shared" si="37"/>
        <v>0</v>
      </c>
      <c r="D216" s="30"/>
      <c r="E216" s="45">
        <f t="shared" si="34"/>
        <v>0</v>
      </c>
      <c r="F216" s="30">
        <f>'[1]تقرير حركة يومية'!I216</f>
        <v>0</v>
      </c>
      <c r="G216" s="46">
        <f t="shared" si="35"/>
        <v>0</v>
      </c>
      <c r="H216" s="30"/>
      <c r="I216" s="30"/>
      <c r="J216" s="30"/>
      <c r="K216" s="30"/>
      <c r="L216" s="30">
        <f t="shared" si="41"/>
        <v>0</v>
      </c>
      <c r="M216" s="30">
        <f>'[1]تقرير حركة يومية'!N216</f>
        <v>1</v>
      </c>
      <c r="N216" s="30">
        <f t="shared" si="38"/>
        <v>0</v>
      </c>
      <c r="O216" s="30">
        <f t="shared" si="36"/>
        <v>0</v>
      </c>
      <c r="P216" s="47">
        <f t="shared" si="39"/>
        <v>0</v>
      </c>
      <c r="Q216" s="48" t="str">
        <f t="shared" si="40"/>
        <v>_</v>
      </c>
      <c r="R216" s="49" t="str">
        <f t="shared" si="32"/>
        <v>_</v>
      </c>
      <c r="S216" s="54"/>
      <c r="T216" s="50"/>
      <c r="U216" s="50"/>
      <c r="V216" s="50"/>
      <c r="W216" s="50"/>
      <c r="X216" s="50"/>
      <c r="Y216" s="52"/>
      <c r="Z216" s="33"/>
      <c r="AA216" s="50"/>
      <c r="AB216" s="50"/>
      <c r="AC216" s="50"/>
      <c r="AD216" s="50"/>
      <c r="AE216" s="50"/>
      <c r="AF216" s="50"/>
      <c r="AG216" s="50"/>
      <c r="AI216" s="50"/>
      <c r="AJ216" s="50"/>
      <c r="AK216" s="50"/>
      <c r="AL216" s="53">
        <f t="shared" si="33"/>
        <v>0</v>
      </c>
    </row>
    <row r="217" spans="1:38" s="40" customFormat="1" ht="50.1" hidden="1" customHeight="1" x14ac:dyDescent="0.2">
      <c r="A217" s="44" t="s">
        <v>258</v>
      </c>
      <c r="B217" s="30">
        <f>'[1]تقرير حركة يومية'!F217</f>
        <v>0</v>
      </c>
      <c r="C217" s="30">
        <f t="shared" si="37"/>
        <v>0</v>
      </c>
      <c r="D217" s="30"/>
      <c r="E217" s="45">
        <f>B217+C217-D217-G217</f>
        <v>0</v>
      </c>
      <c r="F217" s="30">
        <f>'[1]تقرير حركة يومية'!I217</f>
        <v>0</v>
      </c>
      <c r="G217" s="46">
        <f t="shared" si="35"/>
        <v>0</v>
      </c>
      <c r="H217" s="30"/>
      <c r="I217" s="30"/>
      <c r="J217" s="30"/>
      <c r="K217" s="30"/>
      <c r="L217" s="30">
        <f t="shared" si="41"/>
        <v>0</v>
      </c>
      <c r="M217" s="30">
        <f>'[1]تقرير حركة يومية'!N217</f>
        <v>1</v>
      </c>
      <c r="N217" s="30">
        <f t="shared" si="38"/>
        <v>0</v>
      </c>
      <c r="O217" s="30">
        <f t="shared" si="36"/>
        <v>0</v>
      </c>
      <c r="P217" s="47">
        <f t="shared" si="39"/>
        <v>0</v>
      </c>
      <c r="Q217" s="48" t="str">
        <f t="shared" si="40"/>
        <v>_</v>
      </c>
      <c r="R217" s="49" t="str">
        <f t="shared" si="32"/>
        <v>_</v>
      </c>
      <c r="S217" s="54"/>
      <c r="T217" s="50"/>
      <c r="U217" s="50"/>
      <c r="V217" s="50"/>
      <c r="W217" s="50"/>
      <c r="X217" s="50"/>
      <c r="Y217" s="52"/>
      <c r="Z217" s="33"/>
      <c r="AA217" s="50"/>
      <c r="AB217" s="50"/>
      <c r="AC217" s="50"/>
      <c r="AD217" s="50"/>
      <c r="AE217" s="50"/>
      <c r="AF217" s="50"/>
      <c r="AG217" s="50"/>
      <c r="AI217" s="50"/>
      <c r="AJ217" s="50"/>
      <c r="AK217" s="50"/>
      <c r="AL217" s="53">
        <f t="shared" si="33"/>
        <v>0</v>
      </c>
    </row>
    <row r="218" spans="1:38" s="40" customFormat="1" ht="50.1" hidden="1" customHeight="1" x14ac:dyDescent="0.2">
      <c r="A218" s="44" t="s">
        <v>259</v>
      </c>
      <c r="B218" s="30">
        <f>'[1]تقرير حركة يومية'!F218</f>
        <v>80</v>
      </c>
      <c r="C218" s="30">
        <f t="shared" si="37"/>
        <v>40</v>
      </c>
      <c r="D218" s="30"/>
      <c r="E218" s="45">
        <f t="shared" si="34"/>
        <v>120</v>
      </c>
      <c r="F218" s="30">
        <f>'[1]تقرير حركة يومية'!I218</f>
        <v>0</v>
      </c>
      <c r="G218" s="46">
        <f t="shared" si="35"/>
        <v>0</v>
      </c>
      <c r="H218" s="30"/>
      <c r="I218" s="30"/>
      <c r="J218" s="30"/>
      <c r="K218" s="30"/>
      <c r="L218" s="30">
        <f t="shared" si="41"/>
        <v>0</v>
      </c>
      <c r="M218" s="30">
        <f>'[1]تقرير حركة يومية'!N218</f>
        <v>1</v>
      </c>
      <c r="N218" s="30">
        <f t="shared" si="38"/>
        <v>0</v>
      </c>
      <c r="O218" s="30">
        <f t="shared" si="36"/>
        <v>0</v>
      </c>
      <c r="P218" s="47">
        <f t="shared" si="39"/>
        <v>0</v>
      </c>
      <c r="Q218" s="48" t="str">
        <f t="shared" si="40"/>
        <v>_</v>
      </c>
      <c r="R218" s="49" t="str">
        <f t="shared" si="32"/>
        <v>_</v>
      </c>
      <c r="S218" s="54"/>
      <c r="T218" s="50"/>
      <c r="U218" s="50"/>
      <c r="V218" s="50"/>
      <c r="W218" s="50"/>
      <c r="X218" s="50"/>
      <c r="Y218" s="52"/>
      <c r="Z218" s="33"/>
      <c r="AA218" s="50"/>
      <c r="AB218" s="50">
        <v>40</v>
      </c>
      <c r="AC218" s="50"/>
      <c r="AD218" s="50"/>
      <c r="AE218" s="50"/>
      <c r="AF218" s="50"/>
      <c r="AG218" s="50"/>
      <c r="AI218" s="41"/>
      <c r="AJ218" s="41"/>
      <c r="AK218" s="41"/>
      <c r="AL218" s="53">
        <f t="shared" si="33"/>
        <v>0</v>
      </c>
    </row>
    <row r="219" spans="1:38" s="40" customFormat="1" ht="50.1" hidden="1" customHeight="1" x14ac:dyDescent="0.2">
      <c r="A219" s="44" t="s">
        <v>260</v>
      </c>
      <c r="B219" s="30">
        <f>'[1]تقرير حركة يومية'!F219</f>
        <v>0</v>
      </c>
      <c r="C219" s="30">
        <f t="shared" si="37"/>
        <v>0</v>
      </c>
      <c r="D219" s="30"/>
      <c r="E219" s="45">
        <f t="shared" si="34"/>
        <v>0</v>
      </c>
      <c r="F219" s="30">
        <f>'[1]تقرير حركة يومية'!I219</f>
        <v>51</v>
      </c>
      <c r="G219" s="46">
        <f t="shared" si="35"/>
        <v>0</v>
      </c>
      <c r="H219" s="30"/>
      <c r="I219" s="30"/>
      <c r="J219" s="30"/>
      <c r="K219" s="30"/>
      <c r="L219" s="30">
        <f t="shared" si="41"/>
        <v>51</v>
      </c>
      <c r="M219" s="30">
        <f>'[1]تقرير حركة يومية'!N219</f>
        <v>20</v>
      </c>
      <c r="N219" s="30">
        <f t="shared" si="38"/>
        <v>1020</v>
      </c>
      <c r="O219" s="30">
        <f t="shared" si="36"/>
        <v>0</v>
      </c>
      <c r="P219" s="47">
        <f t="shared" si="39"/>
        <v>-1020</v>
      </c>
      <c r="Q219" s="48">
        <f t="shared" si="40"/>
        <v>-51</v>
      </c>
      <c r="R219" s="49" t="str">
        <f t="shared" si="32"/>
        <v>_</v>
      </c>
      <c r="S219" s="54"/>
      <c r="T219" s="50"/>
      <c r="U219" s="50"/>
      <c r="V219" s="50"/>
      <c r="W219" s="50"/>
      <c r="X219" s="50"/>
      <c r="Y219" s="52"/>
      <c r="Z219" s="33"/>
      <c r="AA219" s="50"/>
      <c r="AB219" s="50"/>
      <c r="AC219" s="50"/>
      <c r="AD219" s="50"/>
      <c r="AE219" s="50"/>
      <c r="AF219" s="50"/>
      <c r="AG219" s="50"/>
      <c r="AI219" s="50"/>
      <c r="AJ219" s="50"/>
      <c r="AK219" s="50"/>
      <c r="AL219" s="53">
        <f>AK219+AJ219+AI219</f>
        <v>0</v>
      </c>
    </row>
    <row r="220" spans="1:38" s="84" customFormat="1" ht="50.1" hidden="1" customHeight="1" x14ac:dyDescent="0.2">
      <c r="A220" s="44" t="s">
        <v>261</v>
      </c>
      <c r="B220" s="30">
        <f>'[1]تقرير حركة يومية'!F220</f>
        <v>0</v>
      </c>
      <c r="C220" s="30">
        <f t="shared" si="37"/>
        <v>0</v>
      </c>
      <c r="D220" s="30"/>
      <c r="E220" s="45">
        <f t="shared" si="34"/>
        <v>0</v>
      </c>
      <c r="F220" s="30">
        <f>'[1]تقرير حركة يومية'!I220</f>
        <v>40</v>
      </c>
      <c r="G220" s="46">
        <f t="shared" si="35"/>
        <v>0</v>
      </c>
      <c r="H220" s="83"/>
      <c r="I220" s="83"/>
      <c r="J220" s="83"/>
      <c r="K220" s="83"/>
      <c r="L220" s="30">
        <f t="shared" si="41"/>
        <v>40</v>
      </c>
      <c r="M220" s="30">
        <f>'[1]تقرير حركة يومية'!N220</f>
        <v>10</v>
      </c>
      <c r="N220" s="30">
        <f t="shared" si="38"/>
        <v>400</v>
      </c>
      <c r="O220" s="30">
        <f t="shared" si="36"/>
        <v>0</v>
      </c>
      <c r="P220" s="47">
        <f t="shared" si="39"/>
        <v>-400</v>
      </c>
      <c r="Q220" s="48">
        <f t="shared" si="40"/>
        <v>-40</v>
      </c>
      <c r="R220" s="49" t="str">
        <f t="shared" si="32"/>
        <v>_</v>
      </c>
      <c r="T220" s="20"/>
      <c r="U220" s="85"/>
      <c r="V220" s="85"/>
      <c r="W220" s="85"/>
      <c r="X220" s="85"/>
      <c r="Y220" s="52"/>
      <c r="Z220" s="85"/>
      <c r="AA220" s="86"/>
      <c r="AB220" s="85"/>
      <c r="AC220" s="85"/>
      <c r="AD220" s="85"/>
      <c r="AE220" s="85"/>
      <c r="AF220" s="85"/>
      <c r="AG220" s="85"/>
      <c r="AI220" s="50"/>
      <c r="AJ220" s="50"/>
      <c r="AK220" s="50"/>
      <c r="AL220" s="53">
        <f t="shared" ref="AL220:AL243" si="42">AK220+AJ220+AI220</f>
        <v>0</v>
      </c>
    </row>
    <row r="221" spans="1:38" s="40" customFormat="1" ht="50.1" hidden="1" customHeight="1" x14ac:dyDescent="0.2">
      <c r="A221" s="44" t="s">
        <v>262</v>
      </c>
      <c r="B221" s="30">
        <f>'[1]تقرير حركة يومية'!F221</f>
        <v>0</v>
      </c>
      <c r="C221" s="30">
        <f t="shared" si="37"/>
        <v>0</v>
      </c>
      <c r="D221" s="30"/>
      <c r="E221" s="45">
        <f t="shared" si="34"/>
        <v>0</v>
      </c>
      <c r="F221" s="30">
        <f>'[1]تقرير حركة يومية'!I221</f>
        <v>37</v>
      </c>
      <c r="G221" s="46">
        <f t="shared" si="35"/>
        <v>0</v>
      </c>
      <c r="H221" s="30"/>
      <c r="I221" s="30"/>
      <c r="J221" s="30"/>
      <c r="K221" s="30"/>
      <c r="L221" s="30">
        <f t="shared" si="41"/>
        <v>37</v>
      </c>
      <c r="M221" s="30">
        <f>'[1]تقرير حركة يومية'!N221</f>
        <v>20</v>
      </c>
      <c r="N221" s="30">
        <f t="shared" si="38"/>
        <v>740</v>
      </c>
      <c r="O221" s="30">
        <f t="shared" si="36"/>
        <v>0</v>
      </c>
      <c r="P221" s="47">
        <f t="shared" si="39"/>
        <v>-740</v>
      </c>
      <c r="Q221" s="48">
        <f t="shared" si="40"/>
        <v>-37</v>
      </c>
      <c r="R221" s="49" t="str">
        <f t="shared" si="32"/>
        <v>_</v>
      </c>
      <c r="S221" s="54"/>
      <c r="T221" s="50"/>
      <c r="U221" s="50"/>
      <c r="V221" s="50"/>
      <c r="W221" s="50"/>
      <c r="X221" s="50"/>
      <c r="Y221" s="52"/>
      <c r="Z221" s="33"/>
      <c r="AA221" s="50"/>
      <c r="AB221" s="50"/>
      <c r="AC221" s="50"/>
      <c r="AD221" s="50"/>
      <c r="AE221" s="50"/>
      <c r="AF221" s="50"/>
      <c r="AG221" s="50"/>
      <c r="AI221" s="41"/>
      <c r="AJ221" s="41"/>
      <c r="AK221" s="41"/>
      <c r="AL221" s="53">
        <f t="shared" si="42"/>
        <v>0</v>
      </c>
    </row>
    <row r="222" spans="1:38" s="40" customFormat="1" ht="50.1" hidden="1" customHeight="1" x14ac:dyDescent="0.2">
      <c r="A222" s="44" t="s">
        <v>263</v>
      </c>
      <c r="B222" s="30">
        <f>'[1]تقرير حركة يومية'!F222</f>
        <v>0</v>
      </c>
      <c r="C222" s="30">
        <f t="shared" si="37"/>
        <v>0</v>
      </c>
      <c r="D222" s="30"/>
      <c r="E222" s="45">
        <f t="shared" si="34"/>
        <v>0</v>
      </c>
      <c r="F222" s="30">
        <f>'[1]تقرير حركة يومية'!I222</f>
        <v>13</v>
      </c>
      <c r="G222" s="46">
        <f t="shared" si="35"/>
        <v>0</v>
      </c>
      <c r="H222" s="30"/>
      <c r="I222" s="30"/>
      <c r="J222" s="30"/>
      <c r="K222" s="30"/>
      <c r="L222" s="30">
        <f t="shared" si="41"/>
        <v>13</v>
      </c>
      <c r="M222" s="30">
        <f>'[1]تقرير حركة يومية'!N222</f>
        <v>10</v>
      </c>
      <c r="N222" s="30">
        <f t="shared" si="38"/>
        <v>130</v>
      </c>
      <c r="O222" s="30">
        <f t="shared" si="36"/>
        <v>0</v>
      </c>
      <c r="P222" s="47">
        <f t="shared" si="39"/>
        <v>-130</v>
      </c>
      <c r="Q222" s="48">
        <f t="shared" si="40"/>
        <v>-13</v>
      </c>
      <c r="R222" s="49" t="str">
        <f t="shared" si="32"/>
        <v>_</v>
      </c>
      <c r="S222" s="54"/>
      <c r="T222" s="50"/>
      <c r="U222" s="50"/>
      <c r="V222" s="50"/>
      <c r="W222" s="50"/>
      <c r="X222" s="50"/>
      <c r="Y222" s="52"/>
      <c r="Z222" s="33"/>
      <c r="AA222" s="50"/>
      <c r="AB222" s="50"/>
      <c r="AC222" s="50"/>
      <c r="AD222" s="50"/>
      <c r="AE222" s="50"/>
      <c r="AF222" s="50"/>
      <c r="AG222" s="50"/>
      <c r="AI222" s="50"/>
      <c r="AJ222" s="50"/>
      <c r="AK222" s="50"/>
      <c r="AL222" s="53">
        <f t="shared" si="42"/>
        <v>0</v>
      </c>
    </row>
    <row r="223" spans="1:38" s="40" customFormat="1" ht="50.1" hidden="1" customHeight="1" x14ac:dyDescent="0.2">
      <c r="A223" s="44" t="s">
        <v>264</v>
      </c>
      <c r="B223" s="30">
        <f>'[1]تقرير حركة يومية'!F223</f>
        <v>0</v>
      </c>
      <c r="C223" s="30">
        <f t="shared" si="37"/>
        <v>0</v>
      </c>
      <c r="D223" s="30"/>
      <c r="E223" s="45">
        <f t="shared" si="34"/>
        <v>0</v>
      </c>
      <c r="F223" s="30">
        <f>'[1]تقرير حركة يومية'!I223</f>
        <v>30</v>
      </c>
      <c r="G223" s="46">
        <f t="shared" si="35"/>
        <v>0</v>
      </c>
      <c r="H223" s="30"/>
      <c r="I223" s="30"/>
      <c r="J223" s="30"/>
      <c r="K223" s="30"/>
      <c r="L223" s="30">
        <f t="shared" si="41"/>
        <v>30</v>
      </c>
      <c r="M223" s="30">
        <f>'[1]تقرير حركة يومية'!N223</f>
        <v>0.2</v>
      </c>
      <c r="N223" s="30">
        <f t="shared" si="38"/>
        <v>6</v>
      </c>
      <c r="O223" s="30">
        <f t="shared" si="36"/>
        <v>0</v>
      </c>
      <c r="P223" s="47">
        <f t="shared" si="39"/>
        <v>-6</v>
      </c>
      <c r="Q223" s="48">
        <f t="shared" si="40"/>
        <v>-30</v>
      </c>
      <c r="R223" s="49" t="str">
        <f t="shared" si="32"/>
        <v>_</v>
      </c>
      <c r="S223" s="54"/>
      <c r="T223" s="50"/>
      <c r="U223" s="50"/>
      <c r="V223" s="50"/>
      <c r="W223" s="50"/>
      <c r="X223" s="50"/>
      <c r="Y223" s="52"/>
      <c r="Z223" s="33"/>
      <c r="AA223" s="50"/>
      <c r="AB223" s="50"/>
      <c r="AC223" s="50"/>
      <c r="AD223" s="50"/>
      <c r="AE223" s="50"/>
      <c r="AF223" s="50"/>
      <c r="AG223" s="50"/>
      <c r="AI223" s="50"/>
      <c r="AJ223" s="50"/>
      <c r="AK223" s="50"/>
      <c r="AL223" s="53">
        <f t="shared" si="42"/>
        <v>0</v>
      </c>
    </row>
    <row r="224" spans="1:38" s="40" customFormat="1" ht="50.1" hidden="1" customHeight="1" x14ac:dyDescent="0.2">
      <c r="A224" s="44" t="s">
        <v>265</v>
      </c>
      <c r="B224" s="30">
        <f>'[1]تقرير حركة يومية'!F224</f>
        <v>0</v>
      </c>
      <c r="C224" s="30">
        <f t="shared" si="37"/>
        <v>0</v>
      </c>
      <c r="D224" s="30"/>
      <c r="E224" s="45">
        <f t="shared" si="34"/>
        <v>0</v>
      </c>
      <c r="F224" s="30">
        <f>'[1]تقرير حركة يومية'!I224</f>
        <v>0</v>
      </c>
      <c r="G224" s="46">
        <f t="shared" si="35"/>
        <v>0</v>
      </c>
      <c r="H224" s="30"/>
      <c r="I224" s="30"/>
      <c r="J224" s="30"/>
      <c r="K224" s="30"/>
      <c r="L224" s="30">
        <f t="shared" si="41"/>
        <v>0</v>
      </c>
      <c r="M224" s="30">
        <f>'[1]تقرير حركة يومية'!N224</f>
        <v>90</v>
      </c>
      <c r="N224" s="30">
        <f t="shared" si="38"/>
        <v>0</v>
      </c>
      <c r="O224" s="30">
        <f t="shared" si="36"/>
        <v>0</v>
      </c>
      <c r="P224" s="47">
        <f t="shared" si="39"/>
        <v>0</v>
      </c>
      <c r="Q224" s="48" t="str">
        <f t="shared" si="40"/>
        <v>_</v>
      </c>
      <c r="R224" s="49" t="str">
        <f t="shared" si="32"/>
        <v>_</v>
      </c>
      <c r="S224" s="54"/>
      <c r="T224" s="50"/>
      <c r="U224" s="50"/>
      <c r="V224" s="50"/>
      <c r="W224" s="50"/>
      <c r="X224" s="50"/>
      <c r="Y224" s="52"/>
      <c r="Z224" s="51"/>
      <c r="AA224" s="50"/>
      <c r="AB224" s="50"/>
      <c r="AC224" s="50"/>
      <c r="AD224" s="50"/>
      <c r="AE224" s="50"/>
      <c r="AF224" s="50"/>
      <c r="AG224" s="50"/>
      <c r="AI224" s="41"/>
      <c r="AJ224" s="41"/>
      <c r="AK224" s="41"/>
      <c r="AL224" s="53">
        <f t="shared" si="42"/>
        <v>0</v>
      </c>
    </row>
    <row r="225" spans="1:38" s="40" customFormat="1" ht="50.1" hidden="1" customHeight="1" x14ac:dyDescent="0.2">
      <c r="A225" s="44" t="s">
        <v>266</v>
      </c>
      <c r="B225" s="30">
        <f>'[1]تقرير حركة يومية'!F225</f>
        <v>0</v>
      </c>
      <c r="C225" s="30">
        <f t="shared" si="37"/>
        <v>0</v>
      </c>
      <c r="D225" s="30"/>
      <c r="E225" s="45">
        <f t="shared" si="34"/>
        <v>0</v>
      </c>
      <c r="F225" s="30">
        <f>'[1]تقرير حركة يومية'!I225</f>
        <v>0</v>
      </c>
      <c r="G225" s="46">
        <f t="shared" si="35"/>
        <v>0</v>
      </c>
      <c r="H225" s="30"/>
      <c r="I225" s="30"/>
      <c r="J225" s="30"/>
      <c r="K225" s="30"/>
      <c r="L225" s="30">
        <f t="shared" si="41"/>
        <v>0</v>
      </c>
      <c r="M225" s="30">
        <f>'[1]تقرير حركة يومية'!N225</f>
        <v>60</v>
      </c>
      <c r="N225" s="30">
        <f t="shared" si="38"/>
        <v>0</v>
      </c>
      <c r="O225" s="30">
        <f t="shared" si="36"/>
        <v>0</v>
      </c>
      <c r="P225" s="47">
        <f t="shared" si="39"/>
        <v>0</v>
      </c>
      <c r="Q225" s="48" t="str">
        <f t="shared" si="40"/>
        <v>_</v>
      </c>
      <c r="R225" s="49" t="str">
        <f t="shared" si="32"/>
        <v>_</v>
      </c>
      <c r="S225" s="54"/>
      <c r="T225" s="50"/>
      <c r="U225" s="50"/>
      <c r="V225" s="50"/>
      <c r="W225" s="50"/>
      <c r="X225" s="50"/>
      <c r="Y225" s="52"/>
      <c r="Z225" s="51"/>
      <c r="AA225" s="50"/>
      <c r="AB225" s="50"/>
      <c r="AC225" s="50"/>
      <c r="AD225" s="50"/>
      <c r="AE225" s="50"/>
      <c r="AF225" s="50"/>
      <c r="AG225" s="50"/>
      <c r="AI225" s="50"/>
      <c r="AJ225" s="50"/>
      <c r="AK225" s="50"/>
      <c r="AL225" s="53">
        <f t="shared" si="42"/>
        <v>0</v>
      </c>
    </row>
    <row r="226" spans="1:38" s="40" customFormat="1" ht="50.1" hidden="1" customHeight="1" x14ac:dyDescent="0.2">
      <c r="A226" s="44" t="s">
        <v>267</v>
      </c>
      <c r="B226" s="30">
        <f>'[1]تقرير حركة يومية'!F226</f>
        <v>0</v>
      </c>
      <c r="C226" s="30">
        <f t="shared" si="37"/>
        <v>0</v>
      </c>
      <c r="D226" s="30"/>
      <c r="E226" s="45">
        <f t="shared" si="34"/>
        <v>0</v>
      </c>
      <c r="F226" s="30">
        <f>'[1]تقرير حركة يومية'!I226</f>
        <v>0</v>
      </c>
      <c r="G226" s="46">
        <f t="shared" si="35"/>
        <v>0</v>
      </c>
      <c r="H226" s="30"/>
      <c r="I226" s="30"/>
      <c r="J226" s="30"/>
      <c r="K226" s="30"/>
      <c r="L226" s="30">
        <f t="shared" si="41"/>
        <v>0</v>
      </c>
      <c r="M226" s="30">
        <f>'[1]تقرير حركة يومية'!N226</f>
        <v>65</v>
      </c>
      <c r="N226" s="30">
        <f t="shared" si="38"/>
        <v>0</v>
      </c>
      <c r="O226" s="30">
        <f t="shared" si="36"/>
        <v>0</v>
      </c>
      <c r="P226" s="47">
        <f t="shared" si="39"/>
        <v>0</v>
      </c>
      <c r="Q226" s="48" t="str">
        <f t="shared" si="40"/>
        <v>_</v>
      </c>
      <c r="R226" s="49" t="str">
        <f t="shared" si="32"/>
        <v>_</v>
      </c>
      <c r="S226" s="54"/>
      <c r="T226" s="50"/>
      <c r="U226" s="50"/>
      <c r="V226" s="50"/>
      <c r="W226" s="50"/>
      <c r="X226" s="50"/>
      <c r="Y226" s="52"/>
      <c r="Z226" s="51"/>
      <c r="AA226" s="50"/>
      <c r="AB226" s="50"/>
      <c r="AC226" s="50"/>
      <c r="AD226" s="50"/>
      <c r="AE226" s="50"/>
      <c r="AF226" s="50"/>
      <c r="AG226" s="50"/>
      <c r="AI226" s="50"/>
      <c r="AJ226" s="50"/>
      <c r="AK226" s="50"/>
      <c r="AL226" s="53">
        <f t="shared" si="42"/>
        <v>0</v>
      </c>
    </row>
    <row r="227" spans="1:38" s="40" customFormat="1" ht="50.1" hidden="1" customHeight="1" x14ac:dyDescent="0.2">
      <c r="A227" s="44" t="s">
        <v>268</v>
      </c>
      <c r="B227" s="30">
        <f>'[1]تقرير حركة يومية'!F227</f>
        <v>0</v>
      </c>
      <c r="C227" s="30">
        <f t="shared" si="37"/>
        <v>0</v>
      </c>
      <c r="D227" s="30"/>
      <c r="E227" s="45">
        <f t="shared" si="34"/>
        <v>0</v>
      </c>
      <c r="F227" s="30">
        <f>'[1]تقرير حركة يومية'!I227</f>
        <v>21</v>
      </c>
      <c r="G227" s="46">
        <f t="shared" si="35"/>
        <v>0</v>
      </c>
      <c r="H227" s="30"/>
      <c r="I227" s="30"/>
      <c r="J227" s="30"/>
      <c r="K227" s="30"/>
      <c r="L227" s="30">
        <f t="shared" si="41"/>
        <v>21</v>
      </c>
      <c r="M227" s="30">
        <f>'[1]تقرير حركة يومية'!N227</f>
        <v>1</v>
      </c>
      <c r="N227" s="30">
        <f t="shared" si="38"/>
        <v>21</v>
      </c>
      <c r="O227" s="30">
        <f t="shared" si="36"/>
        <v>0</v>
      </c>
      <c r="P227" s="47">
        <f t="shared" si="39"/>
        <v>-21</v>
      </c>
      <c r="Q227" s="48">
        <f t="shared" si="40"/>
        <v>-21</v>
      </c>
      <c r="R227" s="49" t="str">
        <f t="shared" si="32"/>
        <v>_</v>
      </c>
      <c r="S227" s="54"/>
      <c r="T227" s="50"/>
      <c r="U227" s="50"/>
      <c r="V227" s="50"/>
      <c r="W227" s="50"/>
      <c r="X227" s="50"/>
      <c r="Y227" s="52"/>
      <c r="Z227" s="51"/>
      <c r="AA227" s="50"/>
      <c r="AB227" s="50"/>
      <c r="AC227" s="50"/>
      <c r="AD227" s="50"/>
      <c r="AE227" s="50"/>
      <c r="AF227" s="50"/>
      <c r="AG227" s="50"/>
      <c r="AI227" s="41"/>
      <c r="AJ227" s="41"/>
      <c r="AK227" s="41"/>
      <c r="AL227" s="53">
        <f t="shared" si="42"/>
        <v>0</v>
      </c>
    </row>
    <row r="228" spans="1:38" s="40" customFormat="1" ht="50.1" hidden="1" customHeight="1" x14ac:dyDescent="0.2">
      <c r="A228" s="44" t="s">
        <v>269</v>
      </c>
      <c r="B228" s="30">
        <f>'[1]تقرير حركة يومية'!F228</f>
        <v>0</v>
      </c>
      <c r="C228" s="30">
        <f t="shared" si="37"/>
        <v>0</v>
      </c>
      <c r="D228" s="30"/>
      <c r="E228" s="45">
        <f t="shared" si="34"/>
        <v>0</v>
      </c>
      <c r="F228" s="30">
        <f>'[1]تقرير حركة يومية'!I228</f>
        <v>18</v>
      </c>
      <c r="G228" s="46">
        <f t="shared" si="35"/>
        <v>0</v>
      </c>
      <c r="H228" s="30"/>
      <c r="I228" s="30"/>
      <c r="J228" s="30"/>
      <c r="K228" s="30"/>
      <c r="L228" s="30">
        <f t="shared" si="41"/>
        <v>18</v>
      </c>
      <c r="M228" s="30">
        <f>'[1]تقرير حركة يومية'!N228</f>
        <v>1</v>
      </c>
      <c r="N228" s="30">
        <f t="shared" si="38"/>
        <v>18</v>
      </c>
      <c r="O228" s="30">
        <f t="shared" si="36"/>
        <v>0</v>
      </c>
      <c r="P228" s="47">
        <f t="shared" si="39"/>
        <v>-18</v>
      </c>
      <c r="Q228" s="48">
        <f t="shared" si="40"/>
        <v>-18</v>
      </c>
      <c r="R228" s="49" t="str">
        <f t="shared" si="32"/>
        <v>_</v>
      </c>
      <c r="S228" s="54"/>
      <c r="T228" s="50"/>
      <c r="U228" s="50"/>
      <c r="V228" s="50"/>
      <c r="W228" s="50"/>
      <c r="X228" s="50"/>
      <c r="Y228" s="52"/>
      <c r="Z228" s="51"/>
      <c r="AA228" s="50"/>
      <c r="AB228" s="50"/>
      <c r="AC228" s="50"/>
      <c r="AD228" s="50"/>
      <c r="AE228" s="50"/>
      <c r="AF228" s="50"/>
      <c r="AG228" s="50"/>
      <c r="AI228" s="50"/>
      <c r="AJ228" s="50"/>
      <c r="AK228" s="50"/>
      <c r="AL228" s="53">
        <f t="shared" si="42"/>
        <v>0</v>
      </c>
    </row>
    <row r="229" spans="1:38" s="40" customFormat="1" ht="50.1" hidden="1" customHeight="1" x14ac:dyDescent="0.2">
      <c r="A229" s="44" t="s">
        <v>270</v>
      </c>
      <c r="B229" s="30">
        <f>'[1]تقرير حركة يومية'!F229</f>
        <v>0</v>
      </c>
      <c r="C229" s="30">
        <f t="shared" si="37"/>
        <v>0</v>
      </c>
      <c r="D229" s="30"/>
      <c r="E229" s="45">
        <f t="shared" si="34"/>
        <v>0</v>
      </c>
      <c r="F229" s="30">
        <f>'[1]تقرير حركة يومية'!I229</f>
        <v>35</v>
      </c>
      <c r="G229" s="46">
        <f t="shared" si="35"/>
        <v>0</v>
      </c>
      <c r="H229" s="30"/>
      <c r="I229" s="30"/>
      <c r="J229" s="30"/>
      <c r="K229" s="30"/>
      <c r="L229" s="30">
        <f t="shared" si="41"/>
        <v>35</v>
      </c>
      <c r="M229" s="30">
        <f>'[1]تقرير حركة يومية'!N229</f>
        <v>1</v>
      </c>
      <c r="N229" s="30">
        <f t="shared" si="38"/>
        <v>35</v>
      </c>
      <c r="O229" s="30">
        <f t="shared" si="36"/>
        <v>0</v>
      </c>
      <c r="P229" s="47">
        <f t="shared" si="39"/>
        <v>-35</v>
      </c>
      <c r="Q229" s="48">
        <f t="shared" si="40"/>
        <v>-35</v>
      </c>
      <c r="R229" s="49" t="str">
        <f t="shared" si="32"/>
        <v>_</v>
      </c>
      <c r="S229" s="54"/>
      <c r="T229" s="50"/>
      <c r="U229" s="50"/>
      <c r="V229" s="50"/>
      <c r="W229" s="50"/>
      <c r="X229" s="50"/>
      <c r="Y229" s="52"/>
      <c r="Z229" s="51"/>
      <c r="AA229" s="50"/>
      <c r="AB229" s="50"/>
      <c r="AC229" s="50"/>
      <c r="AD229" s="50"/>
      <c r="AE229" s="50"/>
      <c r="AF229" s="50"/>
      <c r="AG229" s="50"/>
      <c r="AI229" s="50"/>
      <c r="AJ229" s="50"/>
      <c r="AK229" s="50"/>
      <c r="AL229" s="53">
        <f t="shared" si="42"/>
        <v>0</v>
      </c>
    </row>
    <row r="230" spans="1:38" s="40" customFormat="1" ht="50.1" hidden="1" customHeight="1" x14ac:dyDescent="0.2">
      <c r="A230" s="44" t="s">
        <v>271</v>
      </c>
      <c r="B230" s="30">
        <f>'[1]تقرير حركة يومية'!F230</f>
        <v>0</v>
      </c>
      <c r="C230" s="30">
        <f t="shared" si="37"/>
        <v>0</v>
      </c>
      <c r="D230" s="30"/>
      <c r="E230" s="45">
        <f t="shared" si="34"/>
        <v>0</v>
      </c>
      <c r="F230" s="30">
        <f>'[1]تقرير حركة يومية'!I230</f>
        <v>0</v>
      </c>
      <c r="G230" s="46">
        <f t="shared" si="35"/>
        <v>0</v>
      </c>
      <c r="H230" s="30"/>
      <c r="I230" s="30"/>
      <c r="J230" s="30"/>
      <c r="K230" s="30"/>
      <c r="L230" s="30">
        <f t="shared" si="41"/>
        <v>0</v>
      </c>
      <c r="M230" s="30">
        <f>'[1]تقرير حركة يومية'!N230</f>
        <v>1</v>
      </c>
      <c r="N230" s="30">
        <f t="shared" si="38"/>
        <v>0</v>
      </c>
      <c r="O230" s="30">
        <f t="shared" si="36"/>
        <v>0</v>
      </c>
      <c r="P230" s="47">
        <f t="shared" si="39"/>
        <v>0</v>
      </c>
      <c r="Q230" s="48" t="str">
        <f t="shared" si="40"/>
        <v>_</v>
      </c>
      <c r="R230" s="49" t="str">
        <f t="shared" si="32"/>
        <v>_</v>
      </c>
      <c r="S230" s="54"/>
      <c r="T230" s="50"/>
      <c r="U230" s="50"/>
      <c r="V230" s="50"/>
      <c r="W230" s="50"/>
      <c r="X230" s="50"/>
      <c r="Y230" s="52"/>
      <c r="Z230" s="51"/>
      <c r="AA230" s="50"/>
      <c r="AB230" s="50"/>
      <c r="AC230" s="50"/>
      <c r="AD230" s="50"/>
      <c r="AE230" s="50"/>
      <c r="AF230" s="50"/>
      <c r="AG230" s="50"/>
      <c r="AI230" s="41"/>
      <c r="AJ230" s="41"/>
      <c r="AK230" s="41"/>
      <c r="AL230" s="53">
        <f t="shared" si="42"/>
        <v>0</v>
      </c>
    </row>
    <row r="231" spans="1:38" s="40" customFormat="1" ht="50.1" hidden="1" customHeight="1" x14ac:dyDescent="0.2">
      <c r="A231" s="44" t="s">
        <v>272</v>
      </c>
      <c r="B231" s="30">
        <f>'[1]تقرير حركة يومية'!F231</f>
        <v>0</v>
      </c>
      <c r="C231" s="30">
        <f t="shared" si="37"/>
        <v>0</v>
      </c>
      <c r="D231" s="30"/>
      <c r="E231" s="45">
        <f t="shared" si="34"/>
        <v>0</v>
      </c>
      <c r="F231" s="30">
        <f>'[1]تقرير حركة يومية'!I231</f>
        <v>0</v>
      </c>
      <c r="G231" s="46">
        <f t="shared" si="35"/>
        <v>0</v>
      </c>
      <c r="H231" s="30"/>
      <c r="I231" s="30"/>
      <c r="J231" s="30"/>
      <c r="K231" s="30"/>
      <c r="L231" s="30">
        <f t="shared" si="41"/>
        <v>0</v>
      </c>
      <c r="M231" s="30">
        <f>'[1]تقرير حركة يومية'!N231</f>
        <v>0.66700000000000004</v>
      </c>
      <c r="N231" s="30">
        <f t="shared" si="38"/>
        <v>0</v>
      </c>
      <c r="O231" s="30">
        <f t="shared" si="36"/>
        <v>0</v>
      </c>
      <c r="P231" s="47">
        <f t="shared" si="39"/>
        <v>0</v>
      </c>
      <c r="Q231" s="48" t="str">
        <f t="shared" si="40"/>
        <v>_</v>
      </c>
      <c r="R231" s="49" t="str">
        <f t="shared" si="32"/>
        <v>_</v>
      </c>
      <c r="S231" s="54"/>
      <c r="T231" s="50"/>
      <c r="U231" s="50"/>
      <c r="V231" s="50"/>
      <c r="W231" s="50"/>
      <c r="X231" s="50"/>
      <c r="Y231" s="52"/>
      <c r="Z231" s="51"/>
      <c r="AA231" s="50"/>
      <c r="AB231" s="50"/>
      <c r="AC231" s="50"/>
      <c r="AD231" s="50"/>
      <c r="AE231" s="50"/>
      <c r="AF231" s="50"/>
      <c r="AG231" s="50"/>
      <c r="AI231" s="50"/>
      <c r="AJ231" s="50"/>
      <c r="AK231" s="50"/>
      <c r="AL231" s="53">
        <f t="shared" si="42"/>
        <v>0</v>
      </c>
    </row>
    <row r="232" spans="1:38" s="40" customFormat="1" ht="50.1" hidden="1" customHeight="1" x14ac:dyDescent="0.2">
      <c r="A232" s="44" t="s">
        <v>273</v>
      </c>
      <c r="B232" s="30">
        <f>'[1]تقرير حركة يومية'!F232</f>
        <v>0</v>
      </c>
      <c r="C232" s="30">
        <f t="shared" si="37"/>
        <v>0</v>
      </c>
      <c r="D232" s="30"/>
      <c r="E232" s="45">
        <f t="shared" si="34"/>
        <v>0</v>
      </c>
      <c r="F232" s="30">
        <f>'[1]تقرير حركة يومية'!I232</f>
        <v>23</v>
      </c>
      <c r="G232" s="46">
        <f t="shared" si="35"/>
        <v>0</v>
      </c>
      <c r="H232" s="30"/>
      <c r="I232" s="30"/>
      <c r="J232" s="30"/>
      <c r="K232" s="30"/>
      <c r="L232" s="30">
        <f t="shared" si="41"/>
        <v>23</v>
      </c>
      <c r="M232" s="30">
        <f>'[1]تقرير حركة يومية'!N232</f>
        <v>25</v>
      </c>
      <c r="N232" s="30">
        <f t="shared" si="38"/>
        <v>575</v>
      </c>
      <c r="O232" s="30">
        <f t="shared" si="36"/>
        <v>0</v>
      </c>
      <c r="P232" s="47">
        <f t="shared" si="39"/>
        <v>-575</v>
      </c>
      <c r="Q232" s="48">
        <f t="shared" si="40"/>
        <v>-23</v>
      </c>
      <c r="R232" s="49" t="str">
        <f t="shared" si="32"/>
        <v>_</v>
      </c>
      <c r="S232" s="54"/>
      <c r="T232" s="50"/>
      <c r="U232" s="50"/>
      <c r="V232" s="50"/>
      <c r="W232" s="50"/>
      <c r="X232" s="50"/>
      <c r="Y232" s="52"/>
      <c r="Z232" s="51"/>
      <c r="AA232" s="50"/>
      <c r="AB232" s="50"/>
      <c r="AC232" s="50"/>
      <c r="AD232" s="50"/>
      <c r="AE232" s="50"/>
      <c r="AF232" s="50"/>
      <c r="AG232" s="50"/>
      <c r="AI232" s="50"/>
      <c r="AJ232" s="50"/>
      <c r="AK232" s="50"/>
      <c r="AL232" s="53">
        <f t="shared" si="42"/>
        <v>0</v>
      </c>
    </row>
    <row r="233" spans="1:38" s="40" customFormat="1" ht="49.5" hidden="1" customHeight="1" x14ac:dyDescent="0.2">
      <c r="A233" s="44" t="s">
        <v>274</v>
      </c>
      <c r="B233" s="30">
        <f>'[1]تقرير حركة يومية'!F233</f>
        <v>25</v>
      </c>
      <c r="C233" s="30">
        <f t="shared" si="37"/>
        <v>0</v>
      </c>
      <c r="D233" s="30"/>
      <c r="E233" s="45">
        <f t="shared" si="34"/>
        <v>25</v>
      </c>
      <c r="F233" s="30">
        <f>'[1]تقرير حركة يومية'!I233</f>
        <v>0</v>
      </c>
      <c r="G233" s="46">
        <f t="shared" si="35"/>
        <v>0</v>
      </c>
      <c r="H233" s="30"/>
      <c r="I233" s="30"/>
      <c r="J233" s="30"/>
      <c r="K233" s="30"/>
      <c r="L233" s="30">
        <f t="shared" si="41"/>
        <v>0</v>
      </c>
      <c r="M233" s="30">
        <f>'[1]تقرير حركة يومية'!N233</f>
        <v>25</v>
      </c>
      <c r="N233" s="30">
        <f t="shared" si="38"/>
        <v>0</v>
      </c>
      <c r="O233" s="30">
        <f t="shared" si="36"/>
        <v>0</v>
      </c>
      <c r="P233" s="47">
        <f t="shared" si="39"/>
        <v>0</v>
      </c>
      <c r="Q233" s="48" t="str">
        <f t="shared" si="40"/>
        <v>_</v>
      </c>
      <c r="R233" s="49" t="str">
        <f t="shared" ref="R233:R283" si="43">IF(P233&gt;0,P233/M233,"_")</f>
        <v>_</v>
      </c>
      <c r="S233" s="54"/>
      <c r="T233" s="50"/>
      <c r="U233" s="50"/>
      <c r="V233" s="50"/>
      <c r="W233" s="50"/>
      <c r="X233" s="50"/>
      <c r="Y233" s="52"/>
      <c r="Z233" s="51"/>
      <c r="AA233" s="50"/>
      <c r="AB233" s="50"/>
      <c r="AC233" s="50"/>
      <c r="AD233" s="50"/>
      <c r="AE233" s="50"/>
      <c r="AF233" s="50"/>
      <c r="AG233" s="50"/>
      <c r="AI233" s="41"/>
      <c r="AJ233" s="41"/>
      <c r="AK233" s="41"/>
      <c r="AL233" s="53">
        <f t="shared" si="42"/>
        <v>0</v>
      </c>
    </row>
    <row r="234" spans="1:38" s="40" customFormat="1" ht="50.1" hidden="1" customHeight="1" x14ac:dyDescent="0.2">
      <c r="A234" s="44" t="s">
        <v>275</v>
      </c>
      <c r="B234" s="30">
        <f>'[1]تقرير حركة يومية'!F234</f>
        <v>24</v>
      </c>
      <c r="C234" s="30">
        <f t="shared" si="37"/>
        <v>40</v>
      </c>
      <c r="D234" s="30"/>
      <c r="E234" s="45">
        <f t="shared" si="34"/>
        <v>64</v>
      </c>
      <c r="F234" s="30">
        <f>'[1]تقرير حركة يومية'!I234</f>
        <v>0</v>
      </c>
      <c r="G234" s="46">
        <f t="shared" si="35"/>
        <v>0</v>
      </c>
      <c r="H234" s="30"/>
      <c r="I234" s="30"/>
      <c r="J234" s="30"/>
      <c r="K234" s="30"/>
      <c r="L234" s="30">
        <f t="shared" si="41"/>
        <v>0</v>
      </c>
      <c r="M234" s="30">
        <f>'[1]تقرير حركة يومية'!N234</f>
        <v>1</v>
      </c>
      <c r="N234" s="30">
        <f t="shared" si="38"/>
        <v>0</v>
      </c>
      <c r="O234" s="30">
        <f t="shared" si="36"/>
        <v>0</v>
      </c>
      <c r="P234" s="47">
        <f t="shared" si="39"/>
        <v>0</v>
      </c>
      <c r="Q234" s="48" t="str">
        <f t="shared" si="40"/>
        <v>_</v>
      </c>
      <c r="R234" s="49" t="str">
        <f t="shared" si="43"/>
        <v>_</v>
      </c>
      <c r="S234" s="54"/>
      <c r="T234" s="50"/>
      <c r="U234" s="50"/>
      <c r="V234" s="50"/>
      <c r="W234" s="50"/>
      <c r="X234" s="50"/>
      <c r="Y234" s="52"/>
      <c r="Z234" s="51"/>
      <c r="AA234" s="50"/>
      <c r="AB234" s="50"/>
      <c r="AC234" s="50">
        <v>40</v>
      </c>
      <c r="AD234" s="50"/>
      <c r="AE234" s="50"/>
      <c r="AF234" s="50"/>
      <c r="AG234" s="50"/>
      <c r="AI234" s="50"/>
      <c r="AJ234" s="50"/>
      <c r="AK234" s="50"/>
      <c r="AL234" s="53">
        <f t="shared" si="42"/>
        <v>0</v>
      </c>
    </row>
    <row r="235" spans="1:38" s="40" customFormat="1" ht="50.1" hidden="1" customHeight="1" x14ac:dyDescent="0.2">
      <c r="A235" s="44" t="s">
        <v>276</v>
      </c>
      <c r="B235" s="30">
        <f>'[1]تقرير حركة يومية'!F235</f>
        <v>0</v>
      </c>
      <c r="C235" s="30">
        <f t="shared" si="37"/>
        <v>15</v>
      </c>
      <c r="D235" s="30"/>
      <c r="E235" s="45">
        <f t="shared" si="34"/>
        <v>15</v>
      </c>
      <c r="F235" s="30">
        <f>'[1]تقرير حركة يومية'!I235</f>
        <v>0</v>
      </c>
      <c r="G235" s="46">
        <f t="shared" si="35"/>
        <v>0</v>
      </c>
      <c r="H235" s="30"/>
      <c r="I235" s="30"/>
      <c r="J235" s="30"/>
      <c r="K235" s="30"/>
      <c r="L235" s="30">
        <f t="shared" si="41"/>
        <v>0</v>
      </c>
      <c r="M235" s="30">
        <f>'[1]تقرير حركة يومية'!N235</f>
        <v>1</v>
      </c>
      <c r="N235" s="30">
        <f t="shared" si="38"/>
        <v>0</v>
      </c>
      <c r="O235" s="30">
        <f t="shared" si="36"/>
        <v>0</v>
      </c>
      <c r="P235" s="47">
        <f t="shared" si="39"/>
        <v>0</v>
      </c>
      <c r="Q235" s="48" t="str">
        <f t="shared" si="40"/>
        <v>_</v>
      </c>
      <c r="R235" s="49" t="str">
        <f t="shared" si="43"/>
        <v>_</v>
      </c>
      <c r="S235" s="54"/>
      <c r="T235" s="50"/>
      <c r="U235" s="50"/>
      <c r="V235" s="50"/>
      <c r="W235" s="50"/>
      <c r="X235" s="50"/>
      <c r="Y235" s="52"/>
      <c r="Z235" s="51"/>
      <c r="AA235" s="50"/>
      <c r="AB235" s="50"/>
      <c r="AC235" s="50">
        <v>15</v>
      </c>
      <c r="AD235" s="50"/>
      <c r="AE235" s="50"/>
      <c r="AF235" s="50"/>
      <c r="AG235" s="50"/>
      <c r="AI235" s="50"/>
      <c r="AJ235" s="50"/>
      <c r="AK235" s="50"/>
      <c r="AL235" s="53">
        <f t="shared" si="42"/>
        <v>0</v>
      </c>
    </row>
    <row r="236" spans="1:38" s="40" customFormat="1" ht="50.1" hidden="1" customHeight="1" x14ac:dyDescent="0.2">
      <c r="A236" s="44" t="s">
        <v>277</v>
      </c>
      <c r="B236" s="30">
        <f>'[1]تقرير حركة يومية'!F236</f>
        <v>2</v>
      </c>
      <c r="C236" s="30">
        <f t="shared" si="37"/>
        <v>0</v>
      </c>
      <c r="D236" s="30"/>
      <c r="E236" s="45">
        <f t="shared" si="34"/>
        <v>2</v>
      </c>
      <c r="F236" s="30">
        <f>'[1]تقرير حركة يومية'!I236</f>
        <v>0</v>
      </c>
      <c r="G236" s="46">
        <f t="shared" si="35"/>
        <v>0</v>
      </c>
      <c r="H236" s="30"/>
      <c r="I236" s="30"/>
      <c r="J236" s="30"/>
      <c r="K236" s="30"/>
      <c r="L236" s="30">
        <f t="shared" si="41"/>
        <v>0</v>
      </c>
      <c r="M236" s="30">
        <f>'[1]تقرير حركة يومية'!N236</f>
        <v>1</v>
      </c>
      <c r="N236" s="30">
        <f t="shared" si="38"/>
        <v>0</v>
      </c>
      <c r="O236" s="30">
        <f t="shared" si="36"/>
        <v>0</v>
      </c>
      <c r="P236" s="47">
        <f t="shared" si="39"/>
        <v>0</v>
      </c>
      <c r="Q236" s="48" t="str">
        <f t="shared" si="40"/>
        <v>_</v>
      </c>
      <c r="R236" s="49" t="str">
        <f t="shared" si="43"/>
        <v>_</v>
      </c>
      <c r="S236" s="54"/>
      <c r="T236" s="50"/>
      <c r="U236" s="50"/>
      <c r="V236" s="50"/>
      <c r="W236" s="50"/>
      <c r="X236" s="50"/>
      <c r="Y236" s="52"/>
      <c r="Z236" s="51"/>
      <c r="AA236" s="50"/>
      <c r="AB236" s="50"/>
      <c r="AC236" s="50"/>
      <c r="AD236" s="50"/>
      <c r="AE236" s="50"/>
      <c r="AF236" s="50"/>
      <c r="AG236" s="50"/>
      <c r="AI236" s="41"/>
      <c r="AJ236" s="41"/>
      <c r="AK236" s="41"/>
      <c r="AL236" s="53">
        <f t="shared" si="42"/>
        <v>0</v>
      </c>
    </row>
    <row r="237" spans="1:38" s="40" customFormat="1" ht="50.1" hidden="1" customHeight="1" x14ac:dyDescent="0.2">
      <c r="A237" s="44" t="s">
        <v>278</v>
      </c>
      <c r="B237" s="30">
        <f>'[1]تقرير حركة يومية'!F237</f>
        <v>6</v>
      </c>
      <c r="C237" s="30">
        <f t="shared" si="37"/>
        <v>0</v>
      </c>
      <c r="D237" s="30"/>
      <c r="E237" s="45">
        <f t="shared" si="34"/>
        <v>6</v>
      </c>
      <c r="F237" s="30">
        <f>'[1]تقرير حركة يومية'!I237</f>
        <v>0</v>
      </c>
      <c r="G237" s="46">
        <f t="shared" si="35"/>
        <v>0</v>
      </c>
      <c r="H237" s="30"/>
      <c r="I237" s="30"/>
      <c r="J237" s="30"/>
      <c r="K237" s="30"/>
      <c r="L237" s="30">
        <f t="shared" si="41"/>
        <v>0</v>
      </c>
      <c r="M237" s="30">
        <f>'[1]تقرير حركة يومية'!N237</f>
        <v>1</v>
      </c>
      <c r="N237" s="30">
        <f t="shared" si="38"/>
        <v>0</v>
      </c>
      <c r="O237" s="30">
        <f t="shared" si="36"/>
        <v>0</v>
      </c>
      <c r="P237" s="47">
        <f t="shared" si="39"/>
        <v>0</v>
      </c>
      <c r="Q237" s="48" t="str">
        <f t="shared" si="40"/>
        <v>_</v>
      </c>
      <c r="R237" s="49" t="str">
        <f t="shared" si="43"/>
        <v>_</v>
      </c>
      <c r="S237" s="54"/>
      <c r="T237" s="50"/>
      <c r="U237" s="50"/>
      <c r="V237" s="50"/>
      <c r="W237" s="50"/>
      <c r="X237" s="50"/>
      <c r="Y237" s="52"/>
      <c r="Z237" s="51"/>
      <c r="AA237" s="50"/>
      <c r="AB237" s="50"/>
      <c r="AC237" s="50"/>
      <c r="AD237" s="50"/>
      <c r="AE237" s="50"/>
      <c r="AF237" s="50"/>
      <c r="AG237" s="50"/>
      <c r="AI237" s="50"/>
      <c r="AJ237" s="50"/>
      <c r="AK237" s="50"/>
      <c r="AL237" s="53">
        <f t="shared" si="42"/>
        <v>0</v>
      </c>
    </row>
    <row r="238" spans="1:38" s="40" customFormat="1" ht="50.1" hidden="1" customHeight="1" x14ac:dyDescent="0.2">
      <c r="A238" s="44" t="s">
        <v>279</v>
      </c>
      <c r="B238" s="30">
        <f>'[1]تقرير حركة يومية'!F238</f>
        <v>10</v>
      </c>
      <c r="C238" s="30">
        <f t="shared" si="37"/>
        <v>0</v>
      </c>
      <c r="D238" s="30"/>
      <c r="E238" s="45">
        <f t="shared" si="34"/>
        <v>10</v>
      </c>
      <c r="F238" s="30">
        <f>'[1]تقرير حركة يومية'!I238</f>
        <v>0</v>
      </c>
      <c r="G238" s="46">
        <f t="shared" si="35"/>
        <v>0</v>
      </c>
      <c r="H238" s="30"/>
      <c r="I238" s="30"/>
      <c r="J238" s="30"/>
      <c r="K238" s="30"/>
      <c r="L238" s="30">
        <f t="shared" si="41"/>
        <v>0</v>
      </c>
      <c r="M238" s="30">
        <f>'[1]تقرير حركة يومية'!N238</f>
        <v>1</v>
      </c>
      <c r="N238" s="30">
        <f t="shared" si="38"/>
        <v>0</v>
      </c>
      <c r="O238" s="30">
        <f t="shared" si="36"/>
        <v>0</v>
      </c>
      <c r="P238" s="47">
        <f t="shared" si="39"/>
        <v>0</v>
      </c>
      <c r="Q238" s="48" t="str">
        <f t="shared" si="40"/>
        <v>_</v>
      </c>
      <c r="R238" s="49" t="str">
        <f t="shared" si="43"/>
        <v>_</v>
      </c>
      <c r="S238" s="54"/>
      <c r="T238" s="50"/>
      <c r="U238" s="50"/>
      <c r="V238" s="50"/>
      <c r="W238" s="50"/>
      <c r="X238" s="50"/>
      <c r="Y238" s="52"/>
      <c r="Z238" s="51"/>
      <c r="AA238" s="50"/>
      <c r="AB238" s="50"/>
      <c r="AC238" s="50"/>
      <c r="AD238" s="50"/>
      <c r="AE238" s="50"/>
      <c r="AF238" s="50"/>
      <c r="AG238" s="50"/>
      <c r="AI238" s="50"/>
      <c r="AJ238" s="50"/>
      <c r="AK238" s="50"/>
      <c r="AL238" s="53">
        <f t="shared" si="42"/>
        <v>0</v>
      </c>
    </row>
    <row r="239" spans="1:38" s="40" customFormat="1" ht="50.1" hidden="1" customHeight="1" x14ac:dyDescent="0.2">
      <c r="A239" s="44" t="s">
        <v>280</v>
      </c>
      <c r="B239" s="30">
        <f>'[1]تقرير حركة يومية'!F239</f>
        <v>8</v>
      </c>
      <c r="C239" s="30">
        <f t="shared" si="37"/>
        <v>0</v>
      </c>
      <c r="D239" s="30"/>
      <c r="E239" s="45">
        <f t="shared" si="34"/>
        <v>8</v>
      </c>
      <c r="F239" s="30">
        <f>'[1]تقرير حركة يومية'!I239</f>
        <v>0</v>
      </c>
      <c r="G239" s="46">
        <f t="shared" si="35"/>
        <v>0</v>
      </c>
      <c r="H239" s="30"/>
      <c r="I239" s="30"/>
      <c r="J239" s="30"/>
      <c r="K239" s="30"/>
      <c r="L239" s="30">
        <f t="shared" si="41"/>
        <v>0</v>
      </c>
      <c r="M239" s="30">
        <f>'[1]تقرير حركة يومية'!N239</f>
        <v>1</v>
      </c>
      <c r="N239" s="30">
        <f t="shared" si="38"/>
        <v>0</v>
      </c>
      <c r="O239" s="30">
        <f t="shared" si="36"/>
        <v>0</v>
      </c>
      <c r="P239" s="47">
        <f t="shared" si="39"/>
        <v>0</v>
      </c>
      <c r="Q239" s="48" t="str">
        <f t="shared" si="40"/>
        <v>_</v>
      </c>
      <c r="R239" s="49" t="str">
        <f t="shared" si="43"/>
        <v>_</v>
      </c>
      <c r="S239" s="54"/>
      <c r="T239" s="50"/>
      <c r="U239" s="50"/>
      <c r="V239" s="50"/>
      <c r="W239" s="50"/>
      <c r="X239" s="50"/>
      <c r="Y239" s="52"/>
      <c r="Z239" s="51"/>
      <c r="AA239" s="50"/>
      <c r="AB239" s="50"/>
      <c r="AC239" s="50"/>
      <c r="AD239" s="50"/>
      <c r="AE239" s="50"/>
      <c r="AF239" s="50"/>
      <c r="AG239" s="50"/>
      <c r="AI239" s="41"/>
      <c r="AJ239" s="41"/>
      <c r="AK239" s="41"/>
      <c r="AL239" s="53">
        <f t="shared" si="42"/>
        <v>0</v>
      </c>
    </row>
    <row r="240" spans="1:38" s="40" customFormat="1" ht="50.1" hidden="1" customHeight="1" x14ac:dyDescent="0.2">
      <c r="A240" s="44" t="s">
        <v>281</v>
      </c>
      <c r="B240" s="30">
        <f>'[1]تقرير حركة يومية'!F240</f>
        <v>1</v>
      </c>
      <c r="C240" s="30">
        <f t="shared" si="37"/>
        <v>0</v>
      </c>
      <c r="D240" s="30"/>
      <c r="E240" s="45">
        <f t="shared" si="34"/>
        <v>1</v>
      </c>
      <c r="F240" s="30">
        <f>'[1]تقرير حركة يومية'!I240</f>
        <v>0</v>
      </c>
      <c r="G240" s="46">
        <f t="shared" si="35"/>
        <v>0</v>
      </c>
      <c r="H240" s="30"/>
      <c r="I240" s="30"/>
      <c r="J240" s="30"/>
      <c r="K240" s="30"/>
      <c r="L240" s="30">
        <f t="shared" si="41"/>
        <v>0</v>
      </c>
      <c r="M240" s="30">
        <f>'[1]تقرير حركة يومية'!N240</f>
        <v>1</v>
      </c>
      <c r="N240" s="30">
        <f t="shared" si="38"/>
        <v>0</v>
      </c>
      <c r="O240" s="30">
        <f t="shared" si="36"/>
        <v>0</v>
      </c>
      <c r="P240" s="47">
        <f t="shared" si="39"/>
        <v>0</v>
      </c>
      <c r="Q240" s="48" t="str">
        <f t="shared" si="40"/>
        <v>_</v>
      </c>
      <c r="R240" s="49" t="str">
        <f t="shared" si="43"/>
        <v>_</v>
      </c>
      <c r="S240" s="54"/>
      <c r="T240" s="50"/>
      <c r="U240" s="50"/>
      <c r="V240" s="50"/>
      <c r="W240" s="50"/>
      <c r="X240" s="50"/>
      <c r="Y240" s="52"/>
      <c r="Z240" s="51"/>
      <c r="AA240" s="50"/>
      <c r="AB240" s="50"/>
      <c r="AC240" s="50"/>
      <c r="AD240" s="50"/>
      <c r="AE240" s="50"/>
      <c r="AF240" s="50"/>
      <c r="AG240" s="50"/>
      <c r="AI240" s="50"/>
      <c r="AJ240" s="50"/>
      <c r="AK240" s="50"/>
      <c r="AL240" s="53">
        <f t="shared" si="42"/>
        <v>0</v>
      </c>
    </row>
    <row r="241" spans="1:38" s="40" customFormat="1" ht="50.1" hidden="1" customHeight="1" x14ac:dyDescent="0.2">
      <c r="A241" s="44" t="s">
        <v>282</v>
      </c>
      <c r="B241" s="30">
        <f>'[1]تقرير حركة يومية'!F241</f>
        <v>3</v>
      </c>
      <c r="C241" s="30">
        <f t="shared" si="37"/>
        <v>0</v>
      </c>
      <c r="D241" s="30"/>
      <c r="E241" s="45">
        <f t="shared" si="34"/>
        <v>3</v>
      </c>
      <c r="F241" s="30">
        <f>'[1]تقرير حركة يومية'!I241</f>
        <v>0</v>
      </c>
      <c r="G241" s="46">
        <f t="shared" si="35"/>
        <v>0</v>
      </c>
      <c r="H241" s="30"/>
      <c r="I241" s="30"/>
      <c r="J241" s="30"/>
      <c r="K241" s="30"/>
      <c r="L241" s="30">
        <f t="shared" si="41"/>
        <v>0</v>
      </c>
      <c r="M241" s="30">
        <f>'[1]تقرير حركة يومية'!N241</f>
        <v>1</v>
      </c>
      <c r="N241" s="30">
        <f t="shared" si="38"/>
        <v>0</v>
      </c>
      <c r="O241" s="30">
        <f t="shared" si="36"/>
        <v>0</v>
      </c>
      <c r="P241" s="47">
        <f t="shared" si="39"/>
        <v>0</v>
      </c>
      <c r="Q241" s="48" t="str">
        <f t="shared" si="40"/>
        <v>_</v>
      </c>
      <c r="R241" s="49" t="str">
        <f t="shared" si="43"/>
        <v>_</v>
      </c>
      <c r="S241" s="54"/>
      <c r="T241" s="50"/>
      <c r="U241" s="50"/>
      <c r="V241" s="50"/>
      <c r="W241" s="50"/>
      <c r="X241" s="50"/>
      <c r="Y241" s="52"/>
      <c r="Z241" s="51"/>
      <c r="AA241" s="50"/>
      <c r="AB241" s="50"/>
      <c r="AC241" s="50"/>
      <c r="AD241" s="50"/>
      <c r="AE241" s="50"/>
      <c r="AF241" s="50"/>
      <c r="AG241" s="50"/>
      <c r="AI241" s="50"/>
      <c r="AJ241" s="50"/>
      <c r="AK241" s="50"/>
      <c r="AL241" s="53">
        <f t="shared" si="42"/>
        <v>0</v>
      </c>
    </row>
    <row r="242" spans="1:38" s="40" customFormat="1" ht="50.1" hidden="1" customHeight="1" x14ac:dyDescent="0.2">
      <c r="A242" s="44" t="s">
        <v>283</v>
      </c>
      <c r="B242" s="30">
        <f>'[1]تقرير حركة يومية'!F242</f>
        <v>3</v>
      </c>
      <c r="C242" s="30">
        <f t="shared" si="37"/>
        <v>0</v>
      </c>
      <c r="D242" s="30"/>
      <c r="E242" s="45">
        <f t="shared" si="34"/>
        <v>3</v>
      </c>
      <c r="F242" s="30">
        <f>'[1]تقرير حركة يومية'!I242</f>
        <v>0</v>
      </c>
      <c r="G242" s="46">
        <f t="shared" si="35"/>
        <v>0</v>
      </c>
      <c r="H242" s="30"/>
      <c r="I242" s="30"/>
      <c r="J242" s="30"/>
      <c r="K242" s="30"/>
      <c r="L242" s="30">
        <f t="shared" si="41"/>
        <v>0</v>
      </c>
      <c r="M242" s="30">
        <f>'[1]تقرير حركة يومية'!N242</f>
        <v>1</v>
      </c>
      <c r="N242" s="30">
        <f t="shared" si="38"/>
        <v>0</v>
      </c>
      <c r="O242" s="30">
        <f t="shared" si="36"/>
        <v>0</v>
      </c>
      <c r="P242" s="47">
        <f t="shared" si="39"/>
        <v>0</v>
      </c>
      <c r="Q242" s="48" t="str">
        <f t="shared" si="40"/>
        <v>_</v>
      </c>
      <c r="R242" s="49" t="str">
        <f t="shared" si="43"/>
        <v>_</v>
      </c>
      <c r="S242" s="54"/>
      <c r="T242" s="50"/>
      <c r="U242" s="50"/>
      <c r="V242" s="50"/>
      <c r="W242" s="50"/>
      <c r="X242" s="50"/>
      <c r="Y242" s="52"/>
      <c r="Z242" s="51"/>
      <c r="AA242" s="50"/>
      <c r="AB242" s="50"/>
      <c r="AC242" s="50"/>
      <c r="AD242" s="50"/>
      <c r="AE242" s="50"/>
      <c r="AF242" s="50"/>
      <c r="AG242" s="50"/>
      <c r="AI242" s="41"/>
      <c r="AJ242" s="41"/>
      <c r="AK242" s="41"/>
      <c r="AL242" s="53">
        <f t="shared" si="42"/>
        <v>0</v>
      </c>
    </row>
    <row r="243" spans="1:38" s="40" customFormat="1" ht="50.1" hidden="1" customHeight="1" x14ac:dyDescent="0.2">
      <c r="A243" s="44" t="s">
        <v>284</v>
      </c>
      <c r="B243" s="30">
        <f>'[1]تقرير حركة يومية'!F243</f>
        <v>5</v>
      </c>
      <c r="C243" s="30">
        <f t="shared" si="37"/>
        <v>0</v>
      </c>
      <c r="D243" s="30"/>
      <c r="E243" s="45">
        <f t="shared" si="34"/>
        <v>5</v>
      </c>
      <c r="F243" s="30">
        <f>'[1]تقرير حركة يومية'!I243</f>
        <v>0</v>
      </c>
      <c r="G243" s="46">
        <f t="shared" si="35"/>
        <v>0</v>
      </c>
      <c r="H243" s="30"/>
      <c r="I243" s="30"/>
      <c r="J243" s="30"/>
      <c r="K243" s="30"/>
      <c r="L243" s="30">
        <f t="shared" si="41"/>
        <v>0</v>
      </c>
      <c r="M243" s="30">
        <f>'[1]تقرير حركة يومية'!N243</f>
        <v>1</v>
      </c>
      <c r="N243" s="30">
        <f t="shared" si="38"/>
        <v>0</v>
      </c>
      <c r="O243" s="30">
        <f t="shared" si="36"/>
        <v>0</v>
      </c>
      <c r="P243" s="47">
        <f t="shared" si="39"/>
        <v>0</v>
      </c>
      <c r="Q243" s="48" t="str">
        <f t="shared" si="40"/>
        <v>_</v>
      </c>
      <c r="R243" s="49" t="str">
        <f t="shared" si="43"/>
        <v>_</v>
      </c>
      <c r="S243" s="54"/>
      <c r="T243" s="50"/>
      <c r="U243" s="50"/>
      <c r="V243" s="50"/>
      <c r="W243" s="50"/>
      <c r="X243" s="50"/>
      <c r="Y243" s="52"/>
      <c r="Z243" s="51"/>
      <c r="AA243" s="50"/>
      <c r="AB243" s="50"/>
      <c r="AC243" s="50"/>
      <c r="AD243" s="50"/>
      <c r="AE243" s="50"/>
      <c r="AF243" s="50"/>
      <c r="AG243" s="50"/>
      <c r="AI243" s="50"/>
      <c r="AJ243" s="50"/>
      <c r="AK243" s="50"/>
      <c r="AL243" s="53">
        <f t="shared" si="42"/>
        <v>0</v>
      </c>
    </row>
    <row r="244" spans="1:38" s="40" customFormat="1" ht="50.1" hidden="1" customHeight="1" x14ac:dyDescent="0.2">
      <c r="A244" s="44" t="s">
        <v>285</v>
      </c>
      <c r="B244" s="30">
        <f>'[1]تقرير حركة يومية'!F244</f>
        <v>3</v>
      </c>
      <c r="C244" s="30">
        <f t="shared" si="37"/>
        <v>0</v>
      </c>
      <c r="D244" s="30"/>
      <c r="E244" s="45">
        <f t="shared" si="34"/>
        <v>3</v>
      </c>
      <c r="F244" s="30">
        <f>'[1]تقرير حركة يومية'!I244</f>
        <v>0</v>
      </c>
      <c r="G244" s="46">
        <f t="shared" si="35"/>
        <v>0</v>
      </c>
      <c r="H244" s="30"/>
      <c r="I244" s="30"/>
      <c r="J244" s="30"/>
      <c r="K244" s="30"/>
      <c r="L244" s="30">
        <f t="shared" si="41"/>
        <v>0</v>
      </c>
      <c r="M244" s="30">
        <f>'[1]تقرير حركة يومية'!N244</f>
        <v>1</v>
      </c>
      <c r="N244" s="30">
        <f t="shared" si="38"/>
        <v>0</v>
      </c>
      <c r="O244" s="30">
        <f t="shared" si="36"/>
        <v>0</v>
      </c>
      <c r="P244" s="47">
        <f t="shared" si="39"/>
        <v>0</v>
      </c>
      <c r="Q244" s="48" t="str">
        <f>IF(P244&lt;0,P244/M244,"_")</f>
        <v>_</v>
      </c>
      <c r="R244" s="49" t="str">
        <f t="shared" si="43"/>
        <v>_</v>
      </c>
      <c r="S244" s="54"/>
      <c r="T244" s="50"/>
      <c r="U244" s="50"/>
      <c r="V244" s="50"/>
      <c r="W244" s="50"/>
      <c r="X244" s="50"/>
      <c r="Y244" s="52"/>
      <c r="Z244" s="51"/>
      <c r="AA244" s="50"/>
      <c r="AB244" s="50"/>
      <c r="AC244" s="50"/>
      <c r="AD244" s="50"/>
      <c r="AE244" s="50"/>
      <c r="AF244" s="50"/>
      <c r="AG244" s="50"/>
      <c r="AI244" s="50"/>
      <c r="AJ244" s="50"/>
      <c r="AK244" s="50"/>
      <c r="AL244" s="53">
        <f>AK244+AJ244+AI244</f>
        <v>0</v>
      </c>
    </row>
    <row r="245" spans="1:38" s="40" customFormat="1" ht="50.1" hidden="1" customHeight="1" x14ac:dyDescent="0.2">
      <c r="A245" s="44" t="s">
        <v>286</v>
      </c>
      <c r="B245" s="30">
        <f>'[1]تقرير حركة يومية'!F245</f>
        <v>7</v>
      </c>
      <c r="C245" s="30">
        <f t="shared" si="37"/>
        <v>0</v>
      </c>
      <c r="D245" s="30"/>
      <c r="E245" s="45">
        <f t="shared" si="34"/>
        <v>7</v>
      </c>
      <c r="F245" s="30">
        <f>'[1]تقرير حركة يومية'!I245</f>
        <v>0</v>
      </c>
      <c r="G245" s="46">
        <f t="shared" si="35"/>
        <v>0</v>
      </c>
      <c r="H245" s="30"/>
      <c r="I245" s="30"/>
      <c r="J245" s="87"/>
      <c r="K245" s="30"/>
      <c r="L245" s="30">
        <f t="shared" si="41"/>
        <v>0</v>
      </c>
      <c r="M245" s="30">
        <f>'[1]تقرير حركة يومية'!N245</f>
        <v>1</v>
      </c>
      <c r="N245" s="30">
        <f t="shared" si="38"/>
        <v>0</v>
      </c>
      <c r="O245" s="30">
        <f t="shared" si="36"/>
        <v>0</v>
      </c>
      <c r="P245" s="47">
        <f t="shared" si="39"/>
        <v>0</v>
      </c>
      <c r="Q245" s="48" t="str">
        <f t="shared" si="40"/>
        <v>_</v>
      </c>
      <c r="R245" s="49" t="str">
        <f t="shared" si="43"/>
        <v>_</v>
      </c>
      <c r="S245" s="54"/>
      <c r="T245" s="50"/>
      <c r="U245" s="50"/>
      <c r="V245" s="50"/>
      <c r="W245" s="50"/>
      <c r="X245" s="50"/>
      <c r="Y245" s="52"/>
      <c r="Z245" s="51"/>
      <c r="AA245" s="50"/>
      <c r="AB245" s="50"/>
      <c r="AC245" s="50"/>
      <c r="AD245" s="50"/>
      <c r="AE245" s="50"/>
      <c r="AF245" s="50"/>
      <c r="AG245" s="50"/>
      <c r="AI245" s="41"/>
      <c r="AJ245" s="41"/>
      <c r="AK245" s="41"/>
      <c r="AL245" s="53">
        <f t="shared" ref="AL245:AL278" si="44">AK245+AJ245+AI245</f>
        <v>0</v>
      </c>
    </row>
    <row r="246" spans="1:38" s="40" customFormat="1" ht="50.1" hidden="1" customHeight="1" x14ac:dyDescent="0.2">
      <c r="A246" s="44" t="s">
        <v>287</v>
      </c>
      <c r="B246" s="30">
        <f>'[1]تقرير حركة يومية'!F246</f>
        <v>1</v>
      </c>
      <c r="C246" s="30">
        <f t="shared" si="37"/>
        <v>0</v>
      </c>
      <c r="D246" s="30"/>
      <c r="E246" s="45">
        <f t="shared" si="34"/>
        <v>1</v>
      </c>
      <c r="F246" s="30">
        <f>'[1]تقرير حركة يومية'!I246</f>
        <v>0</v>
      </c>
      <c r="G246" s="46">
        <f t="shared" si="35"/>
        <v>0</v>
      </c>
      <c r="H246" s="30"/>
      <c r="I246" s="30"/>
      <c r="J246" s="30"/>
      <c r="K246" s="30"/>
      <c r="L246" s="30">
        <f t="shared" si="41"/>
        <v>0</v>
      </c>
      <c r="M246" s="30">
        <f>'[1]تقرير حركة يومية'!N246</f>
        <v>1</v>
      </c>
      <c r="N246" s="30">
        <f t="shared" si="38"/>
        <v>0</v>
      </c>
      <c r="O246" s="30">
        <f t="shared" si="36"/>
        <v>0</v>
      </c>
      <c r="P246" s="47">
        <f t="shared" si="39"/>
        <v>0</v>
      </c>
      <c r="Q246" s="48" t="str">
        <f t="shared" si="40"/>
        <v>_</v>
      </c>
      <c r="R246" s="49" t="str">
        <f t="shared" si="43"/>
        <v>_</v>
      </c>
      <c r="S246" s="54"/>
      <c r="T246" s="50"/>
      <c r="U246" s="50"/>
      <c r="V246" s="50"/>
      <c r="W246" s="50"/>
      <c r="X246" s="50"/>
      <c r="Y246" s="52"/>
      <c r="Z246" s="51"/>
      <c r="AA246" s="50"/>
      <c r="AB246" s="50"/>
      <c r="AC246" s="50"/>
      <c r="AD246" s="50"/>
      <c r="AE246" s="50"/>
      <c r="AF246" s="50"/>
      <c r="AG246" s="50"/>
      <c r="AI246" s="50"/>
      <c r="AJ246" s="50"/>
      <c r="AK246" s="50"/>
      <c r="AL246" s="53">
        <f t="shared" si="44"/>
        <v>0</v>
      </c>
    </row>
    <row r="247" spans="1:38" s="40" customFormat="1" ht="50.1" hidden="1" customHeight="1" x14ac:dyDescent="0.2">
      <c r="A247" s="44" t="s">
        <v>288</v>
      </c>
      <c r="B247" s="30">
        <f>'[1]تقرير حركة يومية'!F247</f>
        <v>8</v>
      </c>
      <c r="C247" s="30">
        <f t="shared" si="37"/>
        <v>0</v>
      </c>
      <c r="D247" s="30"/>
      <c r="E247" s="45">
        <f t="shared" si="34"/>
        <v>8</v>
      </c>
      <c r="F247" s="30">
        <f>'[1]تقرير حركة يومية'!I247</f>
        <v>0</v>
      </c>
      <c r="G247" s="46">
        <f t="shared" si="35"/>
        <v>0</v>
      </c>
      <c r="H247" s="30"/>
      <c r="I247" s="30"/>
      <c r="J247" s="30"/>
      <c r="K247" s="30"/>
      <c r="L247" s="30">
        <f t="shared" si="41"/>
        <v>0</v>
      </c>
      <c r="M247" s="30">
        <f>'[1]تقرير حركة يومية'!N247</f>
        <v>1</v>
      </c>
      <c r="N247" s="30">
        <f t="shared" si="38"/>
        <v>0</v>
      </c>
      <c r="O247" s="30">
        <f t="shared" si="36"/>
        <v>0</v>
      </c>
      <c r="P247" s="47">
        <f t="shared" si="39"/>
        <v>0</v>
      </c>
      <c r="Q247" s="48" t="str">
        <f t="shared" si="40"/>
        <v>_</v>
      </c>
      <c r="R247" s="49" t="str">
        <f t="shared" si="43"/>
        <v>_</v>
      </c>
      <c r="S247" s="54"/>
      <c r="T247" s="50"/>
      <c r="U247" s="50"/>
      <c r="V247" s="50"/>
      <c r="W247" s="50"/>
      <c r="X247" s="50"/>
      <c r="Y247" s="52"/>
      <c r="Z247" s="51"/>
      <c r="AA247" s="50"/>
      <c r="AB247" s="50"/>
      <c r="AC247" s="50"/>
      <c r="AD247" s="50"/>
      <c r="AE247" s="50"/>
      <c r="AF247" s="50"/>
      <c r="AG247" s="50"/>
      <c r="AI247" s="50"/>
      <c r="AJ247" s="50"/>
      <c r="AK247" s="50"/>
      <c r="AL247" s="53">
        <f t="shared" si="44"/>
        <v>0</v>
      </c>
    </row>
    <row r="248" spans="1:38" s="40" customFormat="1" ht="50.1" hidden="1" customHeight="1" x14ac:dyDescent="0.2">
      <c r="A248" s="44" t="s">
        <v>289</v>
      </c>
      <c r="B248" s="30">
        <f>'[1]تقرير حركة يومية'!F248</f>
        <v>4</v>
      </c>
      <c r="C248" s="30">
        <f t="shared" si="37"/>
        <v>0</v>
      </c>
      <c r="D248" s="30"/>
      <c r="E248" s="45">
        <f t="shared" si="34"/>
        <v>4</v>
      </c>
      <c r="F248" s="30">
        <f>'[1]تقرير حركة يومية'!I248</f>
        <v>0</v>
      </c>
      <c r="G248" s="46">
        <f t="shared" si="35"/>
        <v>0</v>
      </c>
      <c r="H248" s="30"/>
      <c r="I248" s="30"/>
      <c r="J248" s="30"/>
      <c r="K248" s="30"/>
      <c r="L248" s="30">
        <f t="shared" si="41"/>
        <v>0</v>
      </c>
      <c r="M248" s="30">
        <f>'[1]تقرير حركة يومية'!N248</f>
        <v>1</v>
      </c>
      <c r="N248" s="30">
        <f t="shared" si="38"/>
        <v>0</v>
      </c>
      <c r="O248" s="30">
        <f t="shared" si="36"/>
        <v>0</v>
      </c>
      <c r="P248" s="47">
        <f t="shared" si="39"/>
        <v>0</v>
      </c>
      <c r="Q248" s="48" t="str">
        <f t="shared" si="40"/>
        <v>_</v>
      </c>
      <c r="R248" s="49" t="str">
        <f t="shared" si="43"/>
        <v>_</v>
      </c>
      <c r="S248" s="54"/>
      <c r="T248" s="50"/>
      <c r="U248" s="50"/>
      <c r="V248" s="50"/>
      <c r="W248" s="50"/>
      <c r="X248" s="50"/>
      <c r="Y248" s="52"/>
      <c r="Z248" s="51"/>
      <c r="AA248" s="50"/>
      <c r="AB248" s="50"/>
      <c r="AC248" s="50"/>
      <c r="AD248" s="50"/>
      <c r="AE248" s="50"/>
      <c r="AF248" s="50"/>
      <c r="AG248" s="50"/>
      <c r="AI248" s="41"/>
      <c r="AJ248" s="41"/>
      <c r="AK248" s="41"/>
      <c r="AL248" s="53">
        <f t="shared" si="44"/>
        <v>0</v>
      </c>
    </row>
    <row r="249" spans="1:38" s="40" customFormat="1" ht="50.1" hidden="1" customHeight="1" x14ac:dyDescent="0.2">
      <c r="A249" s="44" t="s">
        <v>290</v>
      </c>
      <c r="B249" s="30">
        <f>'[1]تقرير حركة يومية'!F249</f>
        <v>3</v>
      </c>
      <c r="C249" s="30">
        <f t="shared" si="37"/>
        <v>0</v>
      </c>
      <c r="D249" s="30"/>
      <c r="E249" s="45">
        <f t="shared" si="34"/>
        <v>3</v>
      </c>
      <c r="F249" s="30">
        <f>'[1]تقرير حركة يومية'!I249</f>
        <v>0</v>
      </c>
      <c r="G249" s="46">
        <f t="shared" si="35"/>
        <v>0</v>
      </c>
      <c r="H249" s="30"/>
      <c r="I249" s="30"/>
      <c r="J249" s="30"/>
      <c r="K249" s="30"/>
      <c r="L249" s="30">
        <f t="shared" si="41"/>
        <v>0</v>
      </c>
      <c r="M249" s="30">
        <f>'[1]تقرير حركة يومية'!N249</f>
        <v>1</v>
      </c>
      <c r="N249" s="30">
        <f t="shared" si="38"/>
        <v>0</v>
      </c>
      <c r="O249" s="30">
        <f t="shared" si="36"/>
        <v>0</v>
      </c>
      <c r="P249" s="47">
        <f t="shared" si="39"/>
        <v>0</v>
      </c>
      <c r="Q249" s="48" t="str">
        <f t="shared" si="40"/>
        <v>_</v>
      </c>
      <c r="R249" s="49" t="str">
        <f t="shared" si="43"/>
        <v>_</v>
      </c>
      <c r="S249" s="54"/>
      <c r="T249" s="50"/>
      <c r="U249" s="50"/>
      <c r="V249" s="50"/>
      <c r="W249" s="50"/>
      <c r="X249" s="50"/>
      <c r="Y249" s="52"/>
      <c r="Z249" s="51"/>
      <c r="AA249" s="50"/>
      <c r="AB249" s="50"/>
      <c r="AC249" s="50"/>
      <c r="AD249" s="50"/>
      <c r="AE249" s="50"/>
      <c r="AF249" s="50"/>
      <c r="AG249" s="50"/>
      <c r="AI249" s="50"/>
      <c r="AJ249" s="50"/>
      <c r="AK249" s="50"/>
      <c r="AL249" s="53">
        <f t="shared" si="44"/>
        <v>0</v>
      </c>
    </row>
    <row r="250" spans="1:38" s="40" customFormat="1" ht="50.1" hidden="1" customHeight="1" x14ac:dyDescent="0.2">
      <c r="A250" s="44" t="s">
        <v>291</v>
      </c>
      <c r="B250" s="30">
        <f>'[1]تقرير حركة يومية'!F250</f>
        <v>6</v>
      </c>
      <c r="C250" s="30">
        <f t="shared" si="37"/>
        <v>0</v>
      </c>
      <c r="D250" s="30"/>
      <c r="E250" s="45">
        <f t="shared" si="34"/>
        <v>6</v>
      </c>
      <c r="F250" s="30">
        <f>'[1]تقرير حركة يومية'!I250</f>
        <v>0</v>
      </c>
      <c r="G250" s="46">
        <f t="shared" si="35"/>
        <v>0</v>
      </c>
      <c r="H250" s="30"/>
      <c r="I250" s="30"/>
      <c r="J250" s="30"/>
      <c r="K250" s="30"/>
      <c r="L250" s="30">
        <f t="shared" si="41"/>
        <v>0</v>
      </c>
      <c r="M250" s="30">
        <f>'[1]تقرير حركة يومية'!N250</f>
        <v>1</v>
      </c>
      <c r="N250" s="30">
        <f t="shared" si="38"/>
        <v>0</v>
      </c>
      <c r="O250" s="30">
        <f t="shared" si="36"/>
        <v>0</v>
      </c>
      <c r="P250" s="47">
        <f t="shared" si="39"/>
        <v>0</v>
      </c>
      <c r="Q250" s="48" t="str">
        <f t="shared" si="40"/>
        <v>_</v>
      </c>
      <c r="R250" s="49" t="str">
        <f t="shared" si="43"/>
        <v>_</v>
      </c>
      <c r="S250" s="54"/>
      <c r="T250" s="50"/>
      <c r="U250" s="50"/>
      <c r="V250" s="50"/>
      <c r="W250" s="50"/>
      <c r="X250" s="50"/>
      <c r="Y250" s="52"/>
      <c r="Z250" s="51"/>
      <c r="AA250" s="50"/>
      <c r="AB250" s="50"/>
      <c r="AC250" s="50"/>
      <c r="AD250" s="50"/>
      <c r="AE250" s="50"/>
      <c r="AF250" s="50"/>
      <c r="AG250" s="50"/>
      <c r="AI250" s="50"/>
      <c r="AJ250" s="50"/>
      <c r="AK250" s="50"/>
      <c r="AL250" s="53">
        <f t="shared" si="44"/>
        <v>0</v>
      </c>
    </row>
    <row r="251" spans="1:38" s="40" customFormat="1" ht="50.1" hidden="1" customHeight="1" x14ac:dyDescent="0.2">
      <c r="A251" s="44" t="s">
        <v>292</v>
      </c>
      <c r="B251" s="30">
        <f>'[1]تقرير حركة يومية'!F251</f>
        <v>6</v>
      </c>
      <c r="C251" s="30">
        <f t="shared" si="37"/>
        <v>0</v>
      </c>
      <c r="D251" s="30"/>
      <c r="E251" s="45">
        <f t="shared" si="34"/>
        <v>6</v>
      </c>
      <c r="F251" s="30">
        <f>'[1]تقرير حركة يومية'!I251</f>
        <v>0</v>
      </c>
      <c r="G251" s="46">
        <f t="shared" si="35"/>
        <v>0</v>
      </c>
      <c r="H251" s="30"/>
      <c r="I251" s="30"/>
      <c r="J251" s="30"/>
      <c r="K251" s="30"/>
      <c r="L251" s="30">
        <f t="shared" si="41"/>
        <v>0</v>
      </c>
      <c r="M251" s="30">
        <f>'[1]تقرير حركة يومية'!N251</f>
        <v>1</v>
      </c>
      <c r="N251" s="30">
        <f t="shared" si="38"/>
        <v>0</v>
      </c>
      <c r="O251" s="30">
        <f t="shared" si="36"/>
        <v>0</v>
      </c>
      <c r="P251" s="47">
        <f t="shared" si="39"/>
        <v>0</v>
      </c>
      <c r="Q251" s="48" t="str">
        <f t="shared" si="40"/>
        <v>_</v>
      </c>
      <c r="R251" s="49" t="str">
        <f t="shared" si="43"/>
        <v>_</v>
      </c>
      <c r="S251" s="54"/>
      <c r="T251" s="50"/>
      <c r="U251" s="50"/>
      <c r="V251" s="50"/>
      <c r="W251" s="50"/>
      <c r="X251" s="50"/>
      <c r="Y251" s="52"/>
      <c r="Z251" s="51"/>
      <c r="AA251" s="50"/>
      <c r="AB251" s="50"/>
      <c r="AC251" s="50"/>
      <c r="AD251" s="50"/>
      <c r="AE251" s="50"/>
      <c r="AF251" s="50"/>
      <c r="AG251" s="50"/>
      <c r="AI251" s="41"/>
      <c r="AJ251" s="41"/>
      <c r="AK251" s="41"/>
      <c r="AL251" s="53">
        <f t="shared" si="44"/>
        <v>0</v>
      </c>
    </row>
    <row r="252" spans="1:38" s="40" customFormat="1" ht="50.1" hidden="1" customHeight="1" x14ac:dyDescent="0.2">
      <c r="A252" s="44" t="s">
        <v>293</v>
      </c>
      <c r="B252" s="30">
        <f>'[1]تقرير حركة يومية'!F252</f>
        <v>9</v>
      </c>
      <c r="C252" s="30">
        <f t="shared" si="37"/>
        <v>0</v>
      </c>
      <c r="D252" s="30"/>
      <c r="E252" s="45">
        <f t="shared" si="34"/>
        <v>9</v>
      </c>
      <c r="F252" s="30">
        <f>'[1]تقرير حركة يومية'!I252</f>
        <v>0</v>
      </c>
      <c r="G252" s="46">
        <f t="shared" si="35"/>
        <v>0</v>
      </c>
      <c r="H252" s="30"/>
      <c r="I252" s="30"/>
      <c r="J252" s="30"/>
      <c r="K252" s="30"/>
      <c r="L252" s="30">
        <f t="shared" si="41"/>
        <v>0</v>
      </c>
      <c r="M252" s="30">
        <f>'[1]تقرير حركة يومية'!N252</f>
        <v>1</v>
      </c>
      <c r="N252" s="30">
        <f t="shared" si="38"/>
        <v>0</v>
      </c>
      <c r="O252" s="30">
        <f t="shared" si="36"/>
        <v>0</v>
      </c>
      <c r="P252" s="47">
        <f t="shared" si="39"/>
        <v>0</v>
      </c>
      <c r="Q252" s="48" t="str">
        <f t="shared" si="40"/>
        <v>_</v>
      </c>
      <c r="R252" s="49" t="str">
        <f t="shared" si="43"/>
        <v>_</v>
      </c>
      <c r="S252" s="54"/>
      <c r="T252" s="50"/>
      <c r="U252" s="50"/>
      <c r="V252" s="50"/>
      <c r="W252" s="50"/>
      <c r="X252" s="50"/>
      <c r="Y252" s="52"/>
      <c r="Z252" s="51"/>
      <c r="AA252" s="50"/>
      <c r="AB252" s="50"/>
      <c r="AC252" s="50"/>
      <c r="AD252" s="50"/>
      <c r="AE252" s="50"/>
      <c r="AF252" s="50"/>
      <c r="AG252" s="50"/>
      <c r="AI252" s="50"/>
      <c r="AJ252" s="50"/>
      <c r="AK252" s="50"/>
      <c r="AL252" s="53">
        <f t="shared" si="44"/>
        <v>0</v>
      </c>
    </row>
    <row r="253" spans="1:38" s="40" customFormat="1" ht="50.1" hidden="1" customHeight="1" x14ac:dyDescent="0.2">
      <c r="A253" s="44" t="s">
        <v>294</v>
      </c>
      <c r="B253" s="30">
        <f>'[1]تقرير حركة يومية'!F253</f>
        <v>6</v>
      </c>
      <c r="C253" s="30">
        <f t="shared" si="37"/>
        <v>0</v>
      </c>
      <c r="D253" s="30"/>
      <c r="E253" s="45">
        <f t="shared" si="34"/>
        <v>6</v>
      </c>
      <c r="F253" s="30">
        <f>'[1]تقرير حركة يومية'!I253</f>
        <v>0</v>
      </c>
      <c r="G253" s="46">
        <f t="shared" si="35"/>
        <v>0</v>
      </c>
      <c r="H253" s="30"/>
      <c r="I253" s="30"/>
      <c r="J253" s="30"/>
      <c r="K253" s="30"/>
      <c r="L253" s="30">
        <f t="shared" si="41"/>
        <v>0</v>
      </c>
      <c r="M253" s="30">
        <f>'[1]تقرير حركة يومية'!N253</f>
        <v>1</v>
      </c>
      <c r="N253" s="30">
        <f t="shared" si="38"/>
        <v>0</v>
      </c>
      <c r="O253" s="30">
        <f t="shared" si="36"/>
        <v>0</v>
      </c>
      <c r="P253" s="47">
        <f t="shared" si="39"/>
        <v>0</v>
      </c>
      <c r="Q253" s="48" t="str">
        <f t="shared" si="40"/>
        <v>_</v>
      </c>
      <c r="R253" s="49" t="str">
        <f t="shared" si="43"/>
        <v>_</v>
      </c>
      <c r="S253" s="54"/>
      <c r="T253" s="50"/>
      <c r="U253" s="50"/>
      <c r="V253" s="50"/>
      <c r="W253" s="50"/>
      <c r="X253" s="50"/>
      <c r="Y253" s="52"/>
      <c r="Z253" s="51"/>
      <c r="AA253" s="50"/>
      <c r="AB253" s="50"/>
      <c r="AC253" s="50"/>
      <c r="AD253" s="50"/>
      <c r="AE253" s="50"/>
      <c r="AF253" s="50"/>
      <c r="AG253" s="50"/>
      <c r="AI253" s="50"/>
      <c r="AJ253" s="50"/>
      <c r="AK253" s="50"/>
      <c r="AL253" s="53">
        <f t="shared" si="44"/>
        <v>0</v>
      </c>
    </row>
    <row r="254" spans="1:38" s="40" customFormat="1" ht="50.1" hidden="1" customHeight="1" x14ac:dyDescent="0.2">
      <c r="A254" s="44" t="s">
        <v>295</v>
      </c>
      <c r="B254" s="30">
        <f>'[1]تقرير حركة يومية'!F254</f>
        <v>2</v>
      </c>
      <c r="C254" s="30">
        <f t="shared" si="37"/>
        <v>0</v>
      </c>
      <c r="D254" s="30"/>
      <c r="E254" s="45">
        <f t="shared" si="34"/>
        <v>2</v>
      </c>
      <c r="F254" s="30">
        <f>'[1]تقرير حركة يومية'!I254</f>
        <v>0</v>
      </c>
      <c r="G254" s="46">
        <f t="shared" si="35"/>
        <v>0</v>
      </c>
      <c r="H254" s="30"/>
      <c r="I254" s="30"/>
      <c r="J254" s="30"/>
      <c r="K254" s="30"/>
      <c r="L254" s="30">
        <f t="shared" si="41"/>
        <v>0</v>
      </c>
      <c r="M254" s="30">
        <f>'[1]تقرير حركة يومية'!N254</f>
        <v>1</v>
      </c>
      <c r="N254" s="30">
        <f t="shared" si="38"/>
        <v>0</v>
      </c>
      <c r="O254" s="30">
        <f t="shared" si="36"/>
        <v>0</v>
      </c>
      <c r="P254" s="47">
        <f t="shared" si="39"/>
        <v>0</v>
      </c>
      <c r="Q254" s="48" t="str">
        <f t="shared" si="40"/>
        <v>_</v>
      </c>
      <c r="R254" s="49" t="str">
        <f t="shared" si="43"/>
        <v>_</v>
      </c>
      <c r="S254" s="54"/>
      <c r="T254" s="50"/>
      <c r="U254" s="50"/>
      <c r="V254" s="50"/>
      <c r="W254" s="50"/>
      <c r="X254" s="50"/>
      <c r="Y254" s="52"/>
      <c r="Z254" s="51"/>
      <c r="AA254" s="50"/>
      <c r="AB254" s="50"/>
      <c r="AC254" s="50"/>
      <c r="AD254" s="50"/>
      <c r="AE254" s="50"/>
      <c r="AF254" s="50"/>
      <c r="AG254" s="50"/>
      <c r="AI254" s="41"/>
      <c r="AJ254" s="41"/>
      <c r="AK254" s="41"/>
      <c r="AL254" s="53">
        <f t="shared" si="44"/>
        <v>0</v>
      </c>
    </row>
    <row r="255" spans="1:38" s="40" customFormat="1" ht="50.1" hidden="1" customHeight="1" x14ac:dyDescent="0.2">
      <c r="A255" s="44" t="s">
        <v>296</v>
      </c>
      <c r="B255" s="30">
        <f>'[1]تقرير حركة يومية'!F255</f>
        <v>7</v>
      </c>
      <c r="C255" s="30">
        <f t="shared" si="37"/>
        <v>0</v>
      </c>
      <c r="D255" s="30"/>
      <c r="E255" s="45">
        <f t="shared" si="34"/>
        <v>7</v>
      </c>
      <c r="F255" s="30">
        <f>'[1]تقرير حركة يومية'!I255</f>
        <v>0</v>
      </c>
      <c r="G255" s="46">
        <f t="shared" si="35"/>
        <v>0</v>
      </c>
      <c r="H255" s="30"/>
      <c r="I255" s="30"/>
      <c r="J255" s="30"/>
      <c r="K255" s="30"/>
      <c r="L255" s="30">
        <f t="shared" si="41"/>
        <v>0</v>
      </c>
      <c r="M255" s="30">
        <f>'[1]تقرير حركة يومية'!N255</f>
        <v>1</v>
      </c>
      <c r="N255" s="30">
        <f t="shared" si="38"/>
        <v>0</v>
      </c>
      <c r="O255" s="30">
        <f t="shared" si="36"/>
        <v>0</v>
      </c>
      <c r="P255" s="47">
        <f t="shared" si="39"/>
        <v>0</v>
      </c>
      <c r="Q255" s="48" t="str">
        <f t="shared" si="40"/>
        <v>_</v>
      </c>
      <c r="R255" s="49" t="str">
        <f t="shared" si="43"/>
        <v>_</v>
      </c>
      <c r="S255" s="54"/>
      <c r="T255" s="50"/>
      <c r="U255" s="50"/>
      <c r="V255" s="50"/>
      <c r="W255" s="50"/>
      <c r="X255" s="50"/>
      <c r="Y255" s="52"/>
      <c r="Z255" s="51"/>
      <c r="AA255" s="50"/>
      <c r="AB255" s="50"/>
      <c r="AC255" s="50"/>
      <c r="AD255" s="50"/>
      <c r="AE255" s="50"/>
      <c r="AF255" s="50"/>
      <c r="AG255" s="50"/>
      <c r="AI255" s="50"/>
      <c r="AJ255" s="50"/>
      <c r="AK255" s="50"/>
      <c r="AL255" s="53">
        <f t="shared" si="44"/>
        <v>0</v>
      </c>
    </row>
    <row r="256" spans="1:38" s="40" customFormat="1" ht="50.1" hidden="1" customHeight="1" x14ac:dyDescent="0.2">
      <c r="A256" s="44" t="s">
        <v>297</v>
      </c>
      <c r="B256" s="30">
        <f>'[1]تقرير حركة يومية'!F256</f>
        <v>4</v>
      </c>
      <c r="C256" s="30">
        <f t="shared" si="37"/>
        <v>0</v>
      </c>
      <c r="D256" s="30"/>
      <c r="E256" s="45">
        <f t="shared" si="34"/>
        <v>4</v>
      </c>
      <c r="F256" s="30">
        <f>'[1]تقرير حركة يومية'!I256</f>
        <v>0</v>
      </c>
      <c r="G256" s="46">
        <f t="shared" si="35"/>
        <v>0</v>
      </c>
      <c r="H256" s="30"/>
      <c r="I256" s="30"/>
      <c r="J256" s="30"/>
      <c r="K256" s="30"/>
      <c r="L256" s="30">
        <f t="shared" si="41"/>
        <v>0</v>
      </c>
      <c r="M256" s="30">
        <f>'[1]تقرير حركة يومية'!N256</f>
        <v>1</v>
      </c>
      <c r="N256" s="30">
        <f t="shared" si="38"/>
        <v>0</v>
      </c>
      <c r="O256" s="30">
        <f t="shared" si="36"/>
        <v>0</v>
      </c>
      <c r="P256" s="47">
        <f t="shared" si="39"/>
        <v>0</v>
      </c>
      <c r="Q256" s="48" t="str">
        <f t="shared" si="40"/>
        <v>_</v>
      </c>
      <c r="R256" s="49" t="str">
        <f t="shared" si="43"/>
        <v>_</v>
      </c>
      <c r="S256" s="54"/>
      <c r="T256" s="50"/>
      <c r="U256" s="50"/>
      <c r="V256" s="50"/>
      <c r="W256" s="50"/>
      <c r="X256" s="50"/>
      <c r="Y256" s="52"/>
      <c r="Z256" s="51"/>
      <c r="AA256" s="50"/>
      <c r="AB256" s="50"/>
      <c r="AC256" s="50"/>
      <c r="AD256" s="50"/>
      <c r="AE256" s="50"/>
      <c r="AF256" s="50"/>
      <c r="AG256" s="50"/>
      <c r="AI256" s="50"/>
      <c r="AJ256" s="50"/>
      <c r="AK256" s="50"/>
      <c r="AL256" s="53">
        <f t="shared" si="44"/>
        <v>0</v>
      </c>
    </row>
    <row r="257" spans="1:38" s="40" customFormat="1" ht="50.1" hidden="1" customHeight="1" x14ac:dyDescent="0.2">
      <c r="A257" s="44" t="s">
        <v>298</v>
      </c>
      <c r="B257" s="30">
        <f>'[1]تقرير حركة يومية'!F257</f>
        <v>3</v>
      </c>
      <c r="C257" s="30">
        <f t="shared" si="37"/>
        <v>0</v>
      </c>
      <c r="D257" s="30"/>
      <c r="E257" s="45">
        <f t="shared" si="34"/>
        <v>3</v>
      </c>
      <c r="F257" s="30">
        <f>'[1]تقرير حركة يومية'!I257</f>
        <v>0</v>
      </c>
      <c r="G257" s="46">
        <f t="shared" si="35"/>
        <v>0</v>
      </c>
      <c r="H257" s="30"/>
      <c r="I257" s="30"/>
      <c r="J257" s="30"/>
      <c r="K257" s="30"/>
      <c r="L257" s="30">
        <f t="shared" si="41"/>
        <v>0</v>
      </c>
      <c r="M257" s="30">
        <f>'[1]تقرير حركة يومية'!N257</f>
        <v>1</v>
      </c>
      <c r="N257" s="30">
        <f t="shared" si="38"/>
        <v>0</v>
      </c>
      <c r="O257" s="30">
        <f t="shared" si="36"/>
        <v>0</v>
      </c>
      <c r="P257" s="47">
        <f t="shared" si="39"/>
        <v>0</v>
      </c>
      <c r="Q257" s="48" t="str">
        <f t="shared" si="40"/>
        <v>_</v>
      </c>
      <c r="R257" s="49" t="str">
        <f t="shared" si="43"/>
        <v>_</v>
      </c>
      <c r="S257" s="54"/>
      <c r="T257" s="50"/>
      <c r="U257" s="50"/>
      <c r="V257" s="50"/>
      <c r="W257" s="50"/>
      <c r="X257" s="50"/>
      <c r="Y257" s="52"/>
      <c r="Z257" s="51"/>
      <c r="AA257" s="50"/>
      <c r="AB257" s="50"/>
      <c r="AC257" s="50"/>
      <c r="AD257" s="50"/>
      <c r="AE257" s="50"/>
      <c r="AF257" s="50"/>
      <c r="AG257" s="50"/>
      <c r="AI257" s="41"/>
      <c r="AJ257" s="41"/>
      <c r="AK257" s="41"/>
      <c r="AL257" s="53">
        <f t="shared" si="44"/>
        <v>0</v>
      </c>
    </row>
    <row r="258" spans="1:38" s="40" customFormat="1" ht="50.1" hidden="1" customHeight="1" x14ac:dyDescent="0.2">
      <c r="A258" s="44" t="s">
        <v>299</v>
      </c>
      <c r="B258" s="30">
        <f>'[1]تقرير حركة يومية'!F258</f>
        <v>2</v>
      </c>
      <c r="C258" s="30">
        <f t="shared" si="37"/>
        <v>0</v>
      </c>
      <c r="D258" s="30"/>
      <c r="E258" s="45">
        <f t="shared" si="34"/>
        <v>2</v>
      </c>
      <c r="F258" s="30">
        <f>'[1]تقرير حركة يومية'!I258</f>
        <v>0</v>
      </c>
      <c r="G258" s="46">
        <f t="shared" si="35"/>
        <v>0</v>
      </c>
      <c r="H258" s="30"/>
      <c r="I258" s="30"/>
      <c r="J258" s="30"/>
      <c r="K258" s="30"/>
      <c r="L258" s="30">
        <f t="shared" si="41"/>
        <v>0</v>
      </c>
      <c r="M258" s="30">
        <f>'[1]تقرير حركة يومية'!N258</f>
        <v>1</v>
      </c>
      <c r="N258" s="30">
        <f t="shared" si="38"/>
        <v>0</v>
      </c>
      <c r="O258" s="30">
        <f t="shared" si="36"/>
        <v>0</v>
      </c>
      <c r="P258" s="47">
        <f t="shared" si="39"/>
        <v>0</v>
      </c>
      <c r="Q258" s="48" t="str">
        <f t="shared" si="40"/>
        <v>_</v>
      </c>
      <c r="R258" s="49" t="str">
        <f t="shared" si="43"/>
        <v>_</v>
      </c>
      <c r="S258" s="54"/>
      <c r="T258" s="50"/>
      <c r="U258" s="50"/>
      <c r="V258" s="50"/>
      <c r="W258" s="50"/>
      <c r="X258" s="50"/>
      <c r="Y258" s="52"/>
      <c r="Z258" s="51"/>
      <c r="AA258" s="50"/>
      <c r="AB258" s="50"/>
      <c r="AC258" s="50"/>
      <c r="AD258" s="50"/>
      <c r="AE258" s="50"/>
      <c r="AF258" s="50"/>
      <c r="AG258" s="50"/>
      <c r="AI258" s="50"/>
      <c r="AJ258" s="50"/>
      <c r="AK258" s="50"/>
      <c r="AL258" s="53">
        <f t="shared" si="44"/>
        <v>0</v>
      </c>
    </row>
    <row r="259" spans="1:38" s="40" customFormat="1" ht="50.1" hidden="1" customHeight="1" x14ac:dyDescent="0.2">
      <c r="A259" s="44" t="s">
        <v>300</v>
      </c>
      <c r="B259" s="30">
        <f>'[1]تقرير حركة يومية'!F259</f>
        <v>3</v>
      </c>
      <c r="C259" s="30">
        <f t="shared" si="37"/>
        <v>0</v>
      </c>
      <c r="D259" s="30"/>
      <c r="E259" s="45">
        <f t="shared" si="34"/>
        <v>3</v>
      </c>
      <c r="F259" s="30">
        <f>'[1]تقرير حركة يومية'!I259</f>
        <v>0</v>
      </c>
      <c r="G259" s="46">
        <f t="shared" si="35"/>
        <v>0</v>
      </c>
      <c r="H259" s="30"/>
      <c r="I259" s="30"/>
      <c r="J259" s="30"/>
      <c r="K259" s="30"/>
      <c r="L259" s="30">
        <f t="shared" si="41"/>
        <v>0</v>
      </c>
      <c r="M259" s="30">
        <f>'[1]تقرير حركة يومية'!N259</f>
        <v>1</v>
      </c>
      <c r="N259" s="30">
        <f t="shared" si="38"/>
        <v>0</v>
      </c>
      <c r="O259" s="30">
        <f t="shared" si="36"/>
        <v>0</v>
      </c>
      <c r="P259" s="47">
        <f t="shared" si="39"/>
        <v>0</v>
      </c>
      <c r="Q259" s="48" t="str">
        <f t="shared" si="40"/>
        <v>_</v>
      </c>
      <c r="R259" s="49" t="str">
        <f t="shared" si="43"/>
        <v>_</v>
      </c>
      <c r="S259" s="54"/>
      <c r="T259" s="50"/>
      <c r="U259" s="50"/>
      <c r="V259" s="50"/>
      <c r="W259" s="50"/>
      <c r="X259" s="50"/>
      <c r="Y259" s="52"/>
      <c r="Z259" s="51"/>
      <c r="AA259" s="50"/>
      <c r="AB259" s="50"/>
      <c r="AC259" s="50"/>
      <c r="AD259" s="50"/>
      <c r="AE259" s="50"/>
      <c r="AF259" s="50"/>
      <c r="AG259" s="50"/>
      <c r="AI259" s="50"/>
      <c r="AJ259" s="50"/>
      <c r="AK259" s="50"/>
      <c r="AL259" s="53">
        <f t="shared" si="44"/>
        <v>0</v>
      </c>
    </row>
    <row r="260" spans="1:38" s="40" customFormat="1" ht="50.1" hidden="1" customHeight="1" x14ac:dyDescent="0.2">
      <c r="A260" s="44" t="s">
        <v>301</v>
      </c>
      <c r="B260" s="30">
        <f>'[1]تقرير حركة يومية'!F260</f>
        <v>4</v>
      </c>
      <c r="C260" s="30">
        <f t="shared" si="37"/>
        <v>0</v>
      </c>
      <c r="D260" s="30"/>
      <c r="E260" s="45">
        <f t="shared" si="34"/>
        <v>4</v>
      </c>
      <c r="F260" s="30">
        <f>'[1]تقرير حركة يومية'!I260</f>
        <v>0</v>
      </c>
      <c r="G260" s="46">
        <f t="shared" si="35"/>
        <v>0</v>
      </c>
      <c r="H260" s="30"/>
      <c r="I260" s="30"/>
      <c r="J260" s="30"/>
      <c r="K260" s="30"/>
      <c r="L260" s="30">
        <f t="shared" si="41"/>
        <v>0</v>
      </c>
      <c r="M260" s="30">
        <f>'[1]تقرير حركة يومية'!N260</f>
        <v>1</v>
      </c>
      <c r="N260" s="30">
        <f t="shared" si="38"/>
        <v>0</v>
      </c>
      <c r="O260" s="30">
        <f t="shared" si="36"/>
        <v>0</v>
      </c>
      <c r="P260" s="47">
        <f t="shared" si="39"/>
        <v>0</v>
      </c>
      <c r="Q260" s="48" t="str">
        <f t="shared" si="40"/>
        <v>_</v>
      </c>
      <c r="R260" s="49" t="str">
        <f t="shared" si="43"/>
        <v>_</v>
      </c>
      <c r="S260" s="54"/>
      <c r="T260" s="50"/>
      <c r="U260" s="50"/>
      <c r="V260" s="50"/>
      <c r="W260" s="50"/>
      <c r="X260" s="50"/>
      <c r="Y260" s="52"/>
      <c r="Z260" s="51"/>
      <c r="AA260" s="50"/>
      <c r="AB260" s="50"/>
      <c r="AC260" s="50"/>
      <c r="AD260" s="50"/>
      <c r="AE260" s="50"/>
      <c r="AF260" s="50"/>
      <c r="AG260" s="50"/>
      <c r="AI260" s="41"/>
      <c r="AJ260" s="41"/>
      <c r="AK260" s="41"/>
      <c r="AL260" s="53">
        <f t="shared" si="44"/>
        <v>0</v>
      </c>
    </row>
    <row r="261" spans="1:38" s="40" customFormat="1" ht="50.1" hidden="1" customHeight="1" x14ac:dyDescent="0.2">
      <c r="A261" s="44" t="s">
        <v>302</v>
      </c>
      <c r="B261" s="30">
        <f>'[1]تقرير حركة يومية'!F261</f>
        <v>1</v>
      </c>
      <c r="C261" s="30">
        <f t="shared" si="37"/>
        <v>0</v>
      </c>
      <c r="D261" s="30"/>
      <c r="E261" s="45">
        <f t="shared" si="34"/>
        <v>1</v>
      </c>
      <c r="F261" s="30">
        <f>'[1]تقرير حركة يومية'!I261</f>
        <v>0</v>
      </c>
      <c r="G261" s="46">
        <f t="shared" si="35"/>
        <v>0</v>
      </c>
      <c r="H261" s="30"/>
      <c r="I261" s="30"/>
      <c r="J261" s="30"/>
      <c r="K261" s="30"/>
      <c r="L261" s="30">
        <f t="shared" si="41"/>
        <v>0</v>
      </c>
      <c r="M261" s="30">
        <f>'[1]تقرير حركة يومية'!N261</f>
        <v>1</v>
      </c>
      <c r="N261" s="30">
        <f t="shared" si="38"/>
        <v>0</v>
      </c>
      <c r="O261" s="30">
        <f t="shared" si="36"/>
        <v>0</v>
      </c>
      <c r="P261" s="47">
        <f t="shared" si="39"/>
        <v>0</v>
      </c>
      <c r="Q261" s="48" t="str">
        <f t="shared" si="40"/>
        <v>_</v>
      </c>
      <c r="R261" s="49" t="str">
        <f t="shared" si="43"/>
        <v>_</v>
      </c>
      <c r="S261" s="54"/>
      <c r="T261" s="50"/>
      <c r="U261" s="50"/>
      <c r="V261" s="50"/>
      <c r="W261" s="50"/>
      <c r="X261" s="50"/>
      <c r="Y261" s="52"/>
      <c r="Z261" s="51"/>
      <c r="AA261" s="50"/>
      <c r="AB261" s="50"/>
      <c r="AC261" s="50"/>
      <c r="AD261" s="50"/>
      <c r="AE261" s="50"/>
      <c r="AF261" s="50"/>
      <c r="AG261" s="50"/>
      <c r="AI261" s="50"/>
      <c r="AJ261" s="50"/>
      <c r="AK261" s="50"/>
      <c r="AL261" s="53">
        <f t="shared" si="44"/>
        <v>0</v>
      </c>
    </row>
    <row r="262" spans="1:38" s="40" customFormat="1" ht="50.1" hidden="1" customHeight="1" x14ac:dyDescent="0.2">
      <c r="A262" s="44" t="s">
        <v>303</v>
      </c>
      <c r="B262" s="30">
        <f>'[1]تقرير حركة يومية'!F262</f>
        <v>4</v>
      </c>
      <c r="C262" s="30">
        <f t="shared" si="37"/>
        <v>0</v>
      </c>
      <c r="D262" s="30"/>
      <c r="E262" s="45">
        <f t="shared" si="34"/>
        <v>4</v>
      </c>
      <c r="F262" s="30">
        <f>'[1]تقرير حركة يومية'!I262</f>
        <v>0</v>
      </c>
      <c r="G262" s="46">
        <f t="shared" si="35"/>
        <v>0</v>
      </c>
      <c r="H262" s="30"/>
      <c r="I262" s="30"/>
      <c r="J262" s="30"/>
      <c r="K262" s="30"/>
      <c r="L262" s="30">
        <f t="shared" si="41"/>
        <v>0</v>
      </c>
      <c r="M262" s="30">
        <f>'[1]تقرير حركة يومية'!N262</f>
        <v>1</v>
      </c>
      <c r="N262" s="30">
        <f t="shared" si="38"/>
        <v>0</v>
      </c>
      <c r="O262" s="30">
        <f t="shared" si="36"/>
        <v>0</v>
      </c>
      <c r="P262" s="47">
        <f t="shared" si="39"/>
        <v>0</v>
      </c>
      <c r="Q262" s="48" t="str">
        <f t="shared" si="40"/>
        <v>_</v>
      </c>
      <c r="R262" s="49" t="str">
        <f t="shared" si="43"/>
        <v>_</v>
      </c>
      <c r="S262" s="54"/>
      <c r="T262" s="50"/>
      <c r="U262" s="50"/>
      <c r="V262" s="50"/>
      <c r="W262" s="50"/>
      <c r="X262" s="50"/>
      <c r="Y262" s="52"/>
      <c r="Z262" s="51"/>
      <c r="AA262" s="50"/>
      <c r="AB262" s="50"/>
      <c r="AC262" s="50"/>
      <c r="AD262" s="50"/>
      <c r="AE262" s="50"/>
      <c r="AF262" s="50"/>
      <c r="AG262" s="50"/>
      <c r="AI262" s="50"/>
      <c r="AJ262" s="50"/>
      <c r="AK262" s="50"/>
      <c r="AL262" s="53">
        <f t="shared" si="44"/>
        <v>0</v>
      </c>
    </row>
    <row r="263" spans="1:38" s="40" customFormat="1" ht="50.1" hidden="1" customHeight="1" x14ac:dyDescent="0.2">
      <c r="A263" s="44" t="s">
        <v>304</v>
      </c>
      <c r="B263" s="30">
        <f>'[1]تقرير حركة يومية'!F263</f>
        <v>2</v>
      </c>
      <c r="C263" s="30">
        <f t="shared" si="37"/>
        <v>0</v>
      </c>
      <c r="D263" s="30"/>
      <c r="E263" s="45">
        <f t="shared" si="34"/>
        <v>2</v>
      </c>
      <c r="F263" s="30">
        <f>'[1]تقرير حركة يومية'!I263</f>
        <v>0</v>
      </c>
      <c r="G263" s="46">
        <f t="shared" si="35"/>
        <v>0</v>
      </c>
      <c r="H263" s="30"/>
      <c r="I263" s="30"/>
      <c r="J263" s="30"/>
      <c r="K263" s="30"/>
      <c r="L263" s="30">
        <f t="shared" si="41"/>
        <v>0</v>
      </c>
      <c r="M263" s="30">
        <f>'[1]تقرير حركة يومية'!N263</f>
        <v>1</v>
      </c>
      <c r="N263" s="30">
        <f t="shared" si="38"/>
        <v>0</v>
      </c>
      <c r="O263" s="30">
        <f t="shared" si="36"/>
        <v>0</v>
      </c>
      <c r="P263" s="47">
        <f t="shared" si="39"/>
        <v>0</v>
      </c>
      <c r="Q263" s="48" t="str">
        <f t="shared" si="40"/>
        <v>_</v>
      </c>
      <c r="R263" s="49" t="str">
        <f t="shared" si="43"/>
        <v>_</v>
      </c>
      <c r="S263" s="54"/>
      <c r="T263" s="50"/>
      <c r="U263" s="50"/>
      <c r="V263" s="50"/>
      <c r="W263" s="50"/>
      <c r="X263" s="50"/>
      <c r="Y263" s="52"/>
      <c r="Z263" s="51"/>
      <c r="AA263" s="50"/>
      <c r="AB263" s="50"/>
      <c r="AC263" s="50"/>
      <c r="AD263" s="50"/>
      <c r="AE263" s="50"/>
      <c r="AF263" s="50"/>
      <c r="AG263" s="50"/>
      <c r="AI263" s="41"/>
      <c r="AJ263" s="41"/>
      <c r="AK263" s="41"/>
      <c r="AL263" s="53">
        <f t="shared" si="44"/>
        <v>0</v>
      </c>
    </row>
    <row r="264" spans="1:38" s="40" customFormat="1" ht="50.1" hidden="1" customHeight="1" x14ac:dyDescent="0.2">
      <c r="A264" s="44" t="s">
        <v>305</v>
      </c>
      <c r="B264" s="30">
        <f>'[1]تقرير حركة يومية'!F264</f>
        <v>0</v>
      </c>
      <c r="C264" s="30">
        <f t="shared" si="37"/>
        <v>0</v>
      </c>
      <c r="D264" s="30"/>
      <c r="E264" s="45">
        <f t="shared" ref="E264:E283" si="45">B264+C264-D264-G264</f>
        <v>0</v>
      </c>
      <c r="F264" s="30">
        <f>'[1]تقرير حركة يومية'!I264</f>
        <v>3</v>
      </c>
      <c r="G264" s="46">
        <f t="shared" ref="G264:G283" si="46">SUM(T264:X264)-Y264</f>
        <v>0</v>
      </c>
      <c r="H264" s="30"/>
      <c r="I264" s="30"/>
      <c r="J264" s="30"/>
      <c r="K264" s="30"/>
      <c r="L264" s="30">
        <f t="shared" si="41"/>
        <v>3</v>
      </c>
      <c r="M264" s="30">
        <f>'[1]تقرير حركة يومية'!N264</f>
        <v>1</v>
      </c>
      <c r="N264" s="30">
        <f t="shared" si="38"/>
        <v>3</v>
      </c>
      <c r="O264" s="30">
        <f t="shared" ref="O264:O283" si="47">AL264-I264</f>
        <v>0</v>
      </c>
      <c r="P264" s="47">
        <f t="shared" si="39"/>
        <v>-3</v>
      </c>
      <c r="Q264" s="48">
        <f t="shared" si="40"/>
        <v>-3</v>
      </c>
      <c r="R264" s="49" t="str">
        <f t="shared" si="43"/>
        <v>_</v>
      </c>
      <c r="S264" s="54"/>
      <c r="T264" s="50"/>
      <c r="U264" s="50"/>
      <c r="V264" s="50"/>
      <c r="W264" s="50"/>
      <c r="X264" s="50"/>
      <c r="Y264" s="52"/>
      <c r="Z264" s="51"/>
      <c r="AA264" s="50"/>
      <c r="AB264" s="50"/>
      <c r="AC264" s="50"/>
      <c r="AD264" s="50"/>
      <c r="AE264" s="50"/>
      <c r="AF264" s="50"/>
      <c r="AG264" s="50"/>
      <c r="AI264" s="50"/>
      <c r="AJ264" s="50"/>
      <c r="AK264" s="50"/>
      <c r="AL264" s="53">
        <f t="shared" si="44"/>
        <v>0</v>
      </c>
    </row>
    <row r="265" spans="1:38" s="40" customFormat="1" ht="50.1" hidden="1" customHeight="1" x14ac:dyDescent="0.2">
      <c r="A265" s="44" t="s">
        <v>306</v>
      </c>
      <c r="B265" s="30">
        <f>'[1]تقرير حركة يومية'!F265</f>
        <v>7.4</v>
      </c>
      <c r="C265" s="30">
        <f t="shared" si="37"/>
        <v>0</v>
      </c>
      <c r="D265" s="30"/>
      <c r="E265" s="45">
        <f t="shared" si="45"/>
        <v>7.4</v>
      </c>
      <c r="F265" s="30">
        <f>'[1]تقرير حركة يومية'!I265</f>
        <v>0</v>
      </c>
      <c r="G265" s="46">
        <f t="shared" si="46"/>
        <v>0</v>
      </c>
      <c r="H265" s="30"/>
      <c r="I265" s="30"/>
      <c r="J265" s="30"/>
      <c r="K265" s="30"/>
      <c r="L265" s="30">
        <f t="shared" si="41"/>
        <v>0</v>
      </c>
      <c r="M265" s="30">
        <f>'[1]تقرير حركة يومية'!N265</f>
        <v>1</v>
      </c>
      <c r="N265" s="30">
        <f t="shared" si="38"/>
        <v>0</v>
      </c>
      <c r="O265" s="30">
        <f t="shared" si="47"/>
        <v>0</v>
      </c>
      <c r="P265" s="47">
        <f t="shared" si="39"/>
        <v>0</v>
      </c>
      <c r="Q265" s="48" t="str">
        <f t="shared" si="40"/>
        <v>_</v>
      </c>
      <c r="R265" s="49" t="str">
        <f t="shared" si="43"/>
        <v>_</v>
      </c>
      <c r="S265" s="54"/>
      <c r="T265" s="50"/>
      <c r="U265" s="50"/>
      <c r="V265" s="50"/>
      <c r="W265" s="50"/>
      <c r="X265" s="50"/>
      <c r="Y265" s="52"/>
      <c r="Z265" s="51"/>
      <c r="AA265" s="50"/>
      <c r="AB265" s="50"/>
      <c r="AC265" s="50"/>
      <c r="AD265" s="50"/>
      <c r="AE265" s="50"/>
      <c r="AF265" s="50"/>
      <c r="AG265" s="50"/>
      <c r="AI265" s="50"/>
      <c r="AJ265" s="50"/>
      <c r="AK265" s="50"/>
      <c r="AL265" s="53">
        <f t="shared" si="44"/>
        <v>0</v>
      </c>
    </row>
    <row r="266" spans="1:38" s="40" customFormat="1" ht="50.1" hidden="1" customHeight="1" x14ac:dyDescent="0.2">
      <c r="A266" s="44" t="s">
        <v>307</v>
      </c>
      <c r="B266" s="30">
        <f>'[1]تقرير حركة يومية'!F266</f>
        <v>0</v>
      </c>
      <c r="C266" s="30">
        <f t="shared" ref="C266:C283" si="48">SUM(AA266:AG266)</f>
        <v>0</v>
      </c>
      <c r="D266" s="30"/>
      <c r="E266" s="45">
        <f t="shared" si="45"/>
        <v>0</v>
      </c>
      <c r="F266" s="30">
        <f>'[1]تقرير حركة يومية'!I266</f>
        <v>0</v>
      </c>
      <c r="G266" s="46">
        <f t="shared" si="46"/>
        <v>0</v>
      </c>
      <c r="H266" s="30"/>
      <c r="I266" s="30"/>
      <c r="J266" s="30"/>
      <c r="K266" s="30"/>
      <c r="L266" s="30">
        <f t="shared" si="41"/>
        <v>0</v>
      </c>
      <c r="M266" s="30">
        <f>'[1]تقرير حركة يومية'!N266</f>
        <v>1</v>
      </c>
      <c r="N266" s="30">
        <f t="shared" si="38"/>
        <v>0</v>
      </c>
      <c r="O266" s="30">
        <f t="shared" si="47"/>
        <v>0</v>
      </c>
      <c r="P266" s="47">
        <f t="shared" si="39"/>
        <v>0</v>
      </c>
      <c r="Q266" s="48" t="str">
        <f t="shared" si="40"/>
        <v>_</v>
      </c>
      <c r="R266" s="49" t="str">
        <f t="shared" si="43"/>
        <v>_</v>
      </c>
      <c r="S266" s="54"/>
      <c r="T266" s="50"/>
      <c r="U266" s="50"/>
      <c r="V266" s="50"/>
      <c r="W266" s="50"/>
      <c r="X266" s="50"/>
      <c r="Y266" s="52"/>
      <c r="Z266" s="51"/>
      <c r="AA266" s="50"/>
      <c r="AB266" s="50"/>
      <c r="AC266" s="50"/>
      <c r="AD266" s="50"/>
      <c r="AE266" s="50"/>
      <c r="AF266" s="50"/>
      <c r="AG266" s="50"/>
      <c r="AI266" s="41"/>
      <c r="AJ266" s="41"/>
      <c r="AK266" s="41"/>
      <c r="AL266" s="53">
        <f t="shared" si="44"/>
        <v>0</v>
      </c>
    </row>
    <row r="267" spans="1:38" s="40" customFormat="1" ht="50.1" hidden="1" customHeight="1" x14ac:dyDescent="0.2">
      <c r="A267" s="44" t="s">
        <v>308</v>
      </c>
      <c r="B267" s="30">
        <f>'[1]تقرير حركة يومية'!F267</f>
        <v>0</v>
      </c>
      <c r="C267" s="30">
        <f t="shared" si="48"/>
        <v>0</v>
      </c>
      <c r="D267" s="30"/>
      <c r="E267" s="45">
        <f t="shared" si="45"/>
        <v>0</v>
      </c>
      <c r="F267" s="30">
        <f>'[1]تقرير حركة يومية'!I267</f>
        <v>0</v>
      </c>
      <c r="G267" s="46">
        <f t="shared" si="46"/>
        <v>0</v>
      </c>
      <c r="H267" s="30"/>
      <c r="I267" s="30"/>
      <c r="J267" s="30"/>
      <c r="K267" s="30"/>
      <c r="L267" s="30">
        <f t="shared" si="41"/>
        <v>0</v>
      </c>
      <c r="M267" s="30">
        <f>'[1]تقرير حركة يومية'!N267</f>
        <v>9.5</v>
      </c>
      <c r="N267" s="30">
        <f t="shared" ref="N267:N283" si="49">L267*M267</f>
        <v>0</v>
      </c>
      <c r="O267" s="30">
        <f t="shared" si="47"/>
        <v>0</v>
      </c>
      <c r="P267" s="47">
        <f t="shared" ref="P267:P283" si="50">O267-N267</f>
        <v>0</v>
      </c>
      <c r="Q267" s="48" t="str">
        <f t="shared" ref="Q267:Q283" si="51">IF(P267&lt;0,P267/M267,"_")</f>
        <v>_</v>
      </c>
      <c r="R267" s="49" t="str">
        <f t="shared" si="43"/>
        <v>_</v>
      </c>
      <c r="S267" s="54"/>
      <c r="T267" s="50"/>
      <c r="U267" s="50"/>
      <c r="V267" s="50"/>
      <c r="W267" s="50"/>
      <c r="X267" s="50"/>
      <c r="Y267" s="52"/>
      <c r="Z267" s="51"/>
      <c r="AA267" s="50"/>
      <c r="AB267" s="50"/>
      <c r="AC267" s="50"/>
      <c r="AD267" s="50"/>
      <c r="AE267" s="50"/>
      <c r="AF267" s="50"/>
      <c r="AG267" s="50"/>
      <c r="AI267" s="50"/>
      <c r="AJ267" s="50"/>
      <c r="AK267" s="50"/>
      <c r="AL267" s="53">
        <f t="shared" si="44"/>
        <v>0</v>
      </c>
    </row>
    <row r="268" spans="1:38" s="40" customFormat="1" ht="50.1" hidden="1" customHeight="1" x14ac:dyDescent="0.2">
      <c r="A268" s="44" t="s">
        <v>309</v>
      </c>
      <c r="B268" s="30">
        <f>'[1]تقرير حركة يومية'!F268</f>
        <v>3.1999999999999993</v>
      </c>
      <c r="C268" s="30">
        <f t="shared" si="48"/>
        <v>0</v>
      </c>
      <c r="D268" s="30"/>
      <c r="E268" s="45">
        <f t="shared" si="45"/>
        <v>3.1999999999999993</v>
      </c>
      <c r="F268" s="30">
        <f>'[1]تقرير حركة يومية'!I268</f>
        <v>0</v>
      </c>
      <c r="G268" s="46">
        <f t="shared" si="46"/>
        <v>0</v>
      </c>
      <c r="H268" s="30"/>
      <c r="I268" s="30"/>
      <c r="J268" s="30"/>
      <c r="K268" s="30"/>
      <c r="L268" s="30">
        <f t="shared" si="41"/>
        <v>0</v>
      </c>
      <c r="M268" s="30">
        <f>'[1]تقرير حركة يومية'!N268</f>
        <v>9.5</v>
      </c>
      <c r="N268" s="30">
        <f t="shared" si="49"/>
        <v>0</v>
      </c>
      <c r="O268" s="30">
        <f t="shared" si="47"/>
        <v>0</v>
      </c>
      <c r="P268" s="47">
        <f t="shared" si="50"/>
        <v>0</v>
      </c>
      <c r="Q268" s="48" t="str">
        <f t="shared" si="51"/>
        <v>_</v>
      </c>
      <c r="R268" s="49" t="str">
        <f t="shared" si="43"/>
        <v>_</v>
      </c>
      <c r="S268" s="54"/>
      <c r="T268" s="50"/>
      <c r="U268" s="50"/>
      <c r="V268" s="50"/>
      <c r="W268" s="50"/>
      <c r="X268" s="50"/>
      <c r="Y268" s="52"/>
      <c r="Z268" s="51"/>
      <c r="AA268" s="50"/>
      <c r="AB268" s="50"/>
      <c r="AC268" s="50"/>
      <c r="AD268" s="50"/>
      <c r="AE268" s="50"/>
      <c r="AF268" s="50"/>
      <c r="AG268" s="50"/>
      <c r="AI268" s="50"/>
      <c r="AJ268" s="50"/>
      <c r="AK268" s="50"/>
      <c r="AL268" s="53">
        <f t="shared" si="44"/>
        <v>0</v>
      </c>
    </row>
    <row r="269" spans="1:38" s="40" customFormat="1" ht="50.1" customHeight="1" x14ac:dyDescent="0.2">
      <c r="A269" s="44" t="s">
        <v>310</v>
      </c>
      <c r="B269" s="30">
        <f>'[1]تقرير حركة يومية'!F269</f>
        <v>22</v>
      </c>
      <c r="C269" s="30">
        <f t="shared" si="48"/>
        <v>0</v>
      </c>
      <c r="D269" s="30"/>
      <c r="E269" s="45">
        <f t="shared" si="45"/>
        <v>0</v>
      </c>
      <c r="F269" s="30">
        <f>'[1]تقرير حركة يومية'!I269</f>
        <v>0</v>
      </c>
      <c r="G269" s="46">
        <f t="shared" si="46"/>
        <v>22</v>
      </c>
      <c r="H269" s="30"/>
      <c r="I269" s="30"/>
      <c r="J269" s="30"/>
      <c r="K269" s="30"/>
      <c r="L269" s="30">
        <f t="shared" ref="L269:L283" si="52">G269+F269-H269-J269-K269</f>
        <v>22</v>
      </c>
      <c r="M269" s="30">
        <f>'[1]تقرير حركة يومية'!N269</f>
        <v>1</v>
      </c>
      <c r="N269" s="30">
        <f t="shared" si="49"/>
        <v>22</v>
      </c>
      <c r="O269" s="30">
        <f t="shared" si="47"/>
        <v>0</v>
      </c>
      <c r="P269" s="47">
        <f t="shared" si="50"/>
        <v>-22</v>
      </c>
      <c r="Q269" s="48">
        <f t="shared" si="51"/>
        <v>-22</v>
      </c>
      <c r="R269" s="49" t="str">
        <f t="shared" si="43"/>
        <v>_</v>
      </c>
      <c r="S269" s="54"/>
      <c r="T269" s="50">
        <v>22</v>
      </c>
      <c r="U269" s="50"/>
      <c r="V269" s="50"/>
      <c r="W269" s="50"/>
      <c r="X269" s="50"/>
      <c r="Y269" s="52"/>
      <c r="Z269" s="51"/>
      <c r="AA269" s="50"/>
      <c r="AB269" s="50"/>
      <c r="AC269" s="50"/>
      <c r="AD269" s="50"/>
      <c r="AE269" s="50"/>
      <c r="AF269" s="50"/>
      <c r="AG269" s="50"/>
      <c r="AI269" s="41"/>
      <c r="AJ269" s="41"/>
      <c r="AK269" s="41"/>
      <c r="AL269" s="53">
        <f t="shared" si="44"/>
        <v>0</v>
      </c>
    </row>
    <row r="270" spans="1:38" s="40" customFormat="1" ht="50.1" hidden="1" customHeight="1" x14ac:dyDescent="0.2">
      <c r="A270" s="88" t="s">
        <v>311</v>
      </c>
      <c r="B270" s="30">
        <f>'[1]تقرير حركة يومية'!F270</f>
        <v>0</v>
      </c>
      <c r="C270" s="57">
        <f t="shared" si="48"/>
        <v>0</v>
      </c>
      <c r="D270" s="30"/>
      <c r="E270" s="45">
        <f t="shared" si="45"/>
        <v>0</v>
      </c>
      <c r="F270" s="30">
        <f>'[1]تقرير حركة يومية'!I270</f>
        <v>0</v>
      </c>
      <c r="G270" s="46">
        <f t="shared" si="46"/>
        <v>0</v>
      </c>
      <c r="H270" s="89"/>
      <c r="I270" s="30"/>
      <c r="J270" s="30"/>
      <c r="K270" s="60"/>
      <c r="L270" s="57">
        <f t="shared" si="52"/>
        <v>0</v>
      </c>
      <c r="M270" s="30">
        <f>'[1]تقرير حركة يومية'!N270</f>
        <v>1</v>
      </c>
      <c r="N270" s="57">
        <f>M270*L270</f>
        <v>0</v>
      </c>
      <c r="O270" s="57">
        <f t="shared" si="47"/>
        <v>0</v>
      </c>
      <c r="P270" s="61">
        <f t="shared" si="50"/>
        <v>0</v>
      </c>
      <c r="Q270" s="62" t="str">
        <f t="shared" si="51"/>
        <v>_</v>
      </c>
      <c r="R270" s="90" t="str">
        <f>IF(P270&gt;0,P270/M270,"_")</f>
        <v>_</v>
      </c>
      <c r="S270" s="54"/>
      <c r="T270" s="50"/>
      <c r="U270" s="50"/>
      <c r="V270" s="50"/>
      <c r="W270" s="50"/>
      <c r="X270" s="50"/>
      <c r="Y270" s="52"/>
      <c r="Z270" s="51"/>
      <c r="AA270" s="50"/>
      <c r="AB270" s="50"/>
      <c r="AC270" s="50"/>
      <c r="AD270" s="50"/>
      <c r="AE270" s="50"/>
      <c r="AF270" s="50"/>
      <c r="AG270" s="50"/>
      <c r="AI270" s="41"/>
      <c r="AJ270" s="41"/>
      <c r="AK270" s="41"/>
      <c r="AL270" s="53">
        <f t="shared" si="44"/>
        <v>0</v>
      </c>
    </row>
    <row r="271" spans="1:38" s="40" customFormat="1" ht="50.1" customHeight="1" x14ac:dyDescent="0.2">
      <c r="A271" s="44" t="s">
        <v>312</v>
      </c>
      <c r="B271" s="30">
        <f>'[1]تقرير حركة يومية'!F271</f>
        <v>61</v>
      </c>
      <c r="C271" s="30">
        <f t="shared" si="48"/>
        <v>0</v>
      </c>
      <c r="D271" s="30"/>
      <c r="E271" s="45">
        <f t="shared" si="45"/>
        <v>22</v>
      </c>
      <c r="F271" s="30">
        <f>'[1]تقرير حركة يومية'!I271</f>
        <v>1</v>
      </c>
      <c r="G271" s="46">
        <f t="shared" si="46"/>
        <v>39</v>
      </c>
      <c r="H271" s="30"/>
      <c r="I271" s="30"/>
      <c r="J271" s="30"/>
      <c r="K271" s="30"/>
      <c r="L271" s="30">
        <f t="shared" si="52"/>
        <v>40</v>
      </c>
      <c r="M271" s="30">
        <f>'[1]تقرير حركة يومية'!N271</f>
        <v>1</v>
      </c>
      <c r="N271" s="30">
        <f t="shared" si="49"/>
        <v>40</v>
      </c>
      <c r="O271" s="30">
        <f t="shared" si="47"/>
        <v>0</v>
      </c>
      <c r="P271" s="47">
        <f t="shared" si="50"/>
        <v>-40</v>
      </c>
      <c r="Q271" s="48">
        <f t="shared" si="51"/>
        <v>-40</v>
      </c>
      <c r="R271" s="49" t="str">
        <f t="shared" si="43"/>
        <v>_</v>
      </c>
      <c r="S271" s="54"/>
      <c r="T271" s="50">
        <v>28</v>
      </c>
      <c r="U271" s="50">
        <v>11</v>
      </c>
      <c r="V271" s="50"/>
      <c r="W271" s="50"/>
      <c r="X271" s="50"/>
      <c r="Y271" s="52"/>
      <c r="Z271" s="51"/>
      <c r="AA271" s="50"/>
      <c r="AB271" s="50"/>
      <c r="AC271" s="50"/>
      <c r="AD271" s="50"/>
      <c r="AE271" s="50"/>
      <c r="AF271" s="50"/>
      <c r="AG271" s="50"/>
      <c r="AI271" s="50"/>
      <c r="AJ271" s="50"/>
      <c r="AK271" s="50"/>
      <c r="AL271" s="53">
        <f t="shared" si="44"/>
        <v>0</v>
      </c>
    </row>
    <row r="272" spans="1:38" s="40" customFormat="1" ht="50.1" customHeight="1" x14ac:dyDescent="0.2">
      <c r="A272" s="44" t="s">
        <v>313</v>
      </c>
      <c r="B272" s="30">
        <f>'[1]تقرير حركة يومية'!F272</f>
        <v>2</v>
      </c>
      <c r="C272" s="30">
        <f t="shared" si="48"/>
        <v>0</v>
      </c>
      <c r="D272" s="30"/>
      <c r="E272" s="45">
        <f t="shared" si="45"/>
        <v>0</v>
      </c>
      <c r="F272" s="30">
        <f>'[1]تقرير حركة يومية'!I272</f>
        <v>0</v>
      </c>
      <c r="G272" s="46">
        <f t="shared" si="46"/>
        <v>2</v>
      </c>
      <c r="H272" s="30"/>
      <c r="I272" s="30"/>
      <c r="J272" s="30"/>
      <c r="K272" s="30"/>
      <c r="L272" s="30">
        <f t="shared" si="52"/>
        <v>2</v>
      </c>
      <c r="M272" s="30">
        <f>'[1]تقرير حركة يومية'!N272</f>
        <v>1</v>
      </c>
      <c r="N272" s="30">
        <f t="shared" si="49"/>
        <v>2</v>
      </c>
      <c r="O272" s="30">
        <f t="shared" si="47"/>
        <v>0</v>
      </c>
      <c r="P272" s="47">
        <f t="shared" si="50"/>
        <v>-2</v>
      </c>
      <c r="Q272" s="48">
        <f t="shared" si="51"/>
        <v>-2</v>
      </c>
      <c r="R272" s="49" t="str">
        <f t="shared" si="43"/>
        <v>_</v>
      </c>
      <c r="S272" s="54"/>
      <c r="T272" s="50">
        <v>2</v>
      </c>
      <c r="U272" s="50"/>
      <c r="V272" s="50"/>
      <c r="W272" s="50"/>
      <c r="X272" s="50"/>
      <c r="Y272" s="52"/>
      <c r="Z272" s="51"/>
      <c r="AA272" s="50"/>
      <c r="AB272" s="50"/>
      <c r="AC272" s="50"/>
      <c r="AD272" s="50"/>
      <c r="AE272" s="50"/>
      <c r="AF272" s="50"/>
      <c r="AG272" s="50"/>
      <c r="AI272" s="50"/>
      <c r="AJ272" s="50"/>
      <c r="AK272" s="50"/>
      <c r="AL272" s="53">
        <f t="shared" si="44"/>
        <v>0</v>
      </c>
    </row>
    <row r="273" spans="1:38" s="40" customFormat="1" ht="50.1" customHeight="1" x14ac:dyDescent="0.2">
      <c r="A273" s="44" t="s">
        <v>314</v>
      </c>
      <c r="B273" s="30">
        <f>'[1]تقرير حركة يومية'!F273</f>
        <v>1</v>
      </c>
      <c r="C273" s="30">
        <f t="shared" si="48"/>
        <v>0</v>
      </c>
      <c r="D273" s="30"/>
      <c r="E273" s="45">
        <f t="shared" si="45"/>
        <v>0</v>
      </c>
      <c r="F273" s="30">
        <f>'[1]تقرير حركة يومية'!I273</f>
        <v>0</v>
      </c>
      <c r="G273" s="46">
        <f t="shared" si="46"/>
        <v>1</v>
      </c>
      <c r="H273" s="30"/>
      <c r="I273" s="30"/>
      <c r="J273" s="30"/>
      <c r="K273" s="30"/>
      <c r="L273" s="30">
        <f t="shared" si="52"/>
        <v>1</v>
      </c>
      <c r="M273" s="30">
        <f>'[1]تقرير حركة يومية'!N273</f>
        <v>1</v>
      </c>
      <c r="N273" s="30">
        <f t="shared" si="49"/>
        <v>1</v>
      </c>
      <c r="O273" s="30">
        <f t="shared" si="47"/>
        <v>0</v>
      </c>
      <c r="P273" s="47">
        <f t="shared" si="50"/>
        <v>-1</v>
      </c>
      <c r="Q273" s="48">
        <f t="shared" si="51"/>
        <v>-1</v>
      </c>
      <c r="R273" s="49" t="str">
        <f t="shared" si="43"/>
        <v>_</v>
      </c>
      <c r="S273" s="54"/>
      <c r="T273" s="50">
        <v>1</v>
      </c>
      <c r="U273" s="50"/>
      <c r="V273" s="50"/>
      <c r="W273" s="50"/>
      <c r="X273" s="50"/>
      <c r="Y273" s="52"/>
      <c r="Z273" s="51"/>
      <c r="AA273" s="50"/>
      <c r="AB273" s="50"/>
      <c r="AC273" s="50"/>
      <c r="AD273" s="50"/>
      <c r="AE273" s="50"/>
      <c r="AF273" s="50"/>
      <c r="AG273" s="50"/>
      <c r="AI273" s="41"/>
      <c r="AJ273" s="41"/>
      <c r="AK273" s="41"/>
      <c r="AL273" s="53">
        <f t="shared" si="44"/>
        <v>0</v>
      </c>
    </row>
    <row r="274" spans="1:38" s="40" customFormat="1" ht="50.1" customHeight="1" x14ac:dyDescent="0.2">
      <c r="A274" s="44" t="s">
        <v>315</v>
      </c>
      <c r="B274" s="30">
        <f>'[1]تقرير حركة يومية'!F274</f>
        <v>14</v>
      </c>
      <c r="C274" s="30">
        <f t="shared" si="48"/>
        <v>0</v>
      </c>
      <c r="D274" s="30"/>
      <c r="E274" s="45">
        <f>B274+C274-D274-G274</f>
        <v>8</v>
      </c>
      <c r="F274" s="30">
        <f>'[1]تقرير حركة يومية'!I274</f>
        <v>0</v>
      </c>
      <c r="G274" s="46">
        <f t="shared" si="46"/>
        <v>6</v>
      </c>
      <c r="H274" s="30"/>
      <c r="I274" s="30"/>
      <c r="J274" s="30"/>
      <c r="K274" s="30"/>
      <c r="L274" s="30">
        <f t="shared" si="52"/>
        <v>6</v>
      </c>
      <c r="M274" s="30">
        <f>'[1]تقرير حركة يومية'!N274</f>
        <v>1</v>
      </c>
      <c r="N274" s="30">
        <f t="shared" si="49"/>
        <v>6</v>
      </c>
      <c r="O274" s="30">
        <f t="shared" si="47"/>
        <v>0</v>
      </c>
      <c r="P274" s="47">
        <f t="shared" si="50"/>
        <v>-6</v>
      </c>
      <c r="Q274" s="48">
        <f t="shared" si="51"/>
        <v>-6</v>
      </c>
      <c r="R274" s="49" t="str">
        <f t="shared" si="43"/>
        <v>_</v>
      </c>
      <c r="S274" s="54"/>
      <c r="T274" s="50">
        <v>6</v>
      </c>
      <c r="U274" s="50"/>
      <c r="V274" s="50"/>
      <c r="W274" s="50"/>
      <c r="X274" s="50"/>
      <c r="Y274" s="52"/>
      <c r="Z274" s="51"/>
      <c r="AA274" s="50"/>
      <c r="AB274" s="50"/>
      <c r="AC274" s="50"/>
      <c r="AD274" s="50"/>
      <c r="AE274" s="50"/>
      <c r="AF274" s="50"/>
      <c r="AG274" s="50"/>
      <c r="AI274" s="50"/>
      <c r="AJ274" s="50"/>
      <c r="AK274" s="50"/>
      <c r="AL274" s="53">
        <f t="shared" si="44"/>
        <v>0</v>
      </c>
    </row>
    <row r="275" spans="1:38" s="40" customFormat="1" ht="50.1" customHeight="1" x14ac:dyDescent="0.2">
      <c r="A275" s="44" t="s">
        <v>316</v>
      </c>
      <c r="B275" s="30">
        <f>'[1]تقرير حركة يومية'!F275</f>
        <v>3</v>
      </c>
      <c r="C275" s="30">
        <f t="shared" si="48"/>
        <v>0</v>
      </c>
      <c r="D275" s="30"/>
      <c r="E275" s="45">
        <f t="shared" si="45"/>
        <v>0</v>
      </c>
      <c r="F275" s="30">
        <f>'[1]تقرير حركة يومية'!I275</f>
        <v>0</v>
      </c>
      <c r="G275" s="46">
        <f t="shared" si="46"/>
        <v>3</v>
      </c>
      <c r="H275" s="30"/>
      <c r="I275" s="30"/>
      <c r="J275" s="30"/>
      <c r="K275" s="30"/>
      <c r="L275" s="30">
        <f t="shared" si="52"/>
        <v>3</v>
      </c>
      <c r="M275" s="30">
        <f>'[1]تقرير حركة يومية'!N275</f>
        <v>1</v>
      </c>
      <c r="N275" s="30">
        <f t="shared" si="49"/>
        <v>3</v>
      </c>
      <c r="O275" s="30">
        <f t="shared" si="47"/>
        <v>0</v>
      </c>
      <c r="P275" s="47">
        <f t="shared" si="50"/>
        <v>-3</v>
      </c>
      <c r="Q275" s="48">
        <f t="shared" si="51"/>
        <v>-3</v>
      </c>
      <c r="R275" s="49" t="str">
        <f t="shared" si="43"/>
        <v>_</v>
      </c>
      <c r="S275" s="54"/>
      <c r="T275" s="50">
        <v>3</v>
      </c>
      <c r="U275" s="50"/>
      <c r="V275" s="50"/>
      <c r="W275" s="50"/>
      <c r="X275" s="50"/>
      <c r="Y275" s="52"/>
      <c r="Z275" s="51"/>
      <c r="AA275" s="50"/>
      <c r="AB275" s="50"/>
      <c r="AC275" s="50"/>
      <c r="AD275" s="50"/>
      <c r="AE275" s="50"/>
      <c r="AF275" s="50"/>
      <c r="AG275" s="50"/>
      <c r="AI275" s="50"/>
      <c r="AJ275" s="50"/>
      <c r="AK275" s="50"/>
      <c r="AL275" s="53">
        <f t="shared" si="44"/>
        <v>0</v>
      </c>
    </row>
    <row r="276" spans="1:38" s="40" customFormat="1" ht="50.1" customHeight="1" x14ac:dyDescent="0.2">
      <c r="A276" s="44" t="s">
        <v>317</v>
      </c>
      <c r="B276" s="30">
        <f>'[1]تقرير حركة يومية'!F276</f>
        <v>2</v>
      </c>
      <c r="C276" s="30">
        <f t="shared" si="48"/>
        <v>0</v>
      </c>
      <c r="D276" s="30"/>
      <c r="E276" s="45">
        <f t="shared" si="45"/>
        <v>0</v>
      </c>
      <c r="F276" s="30">
        <f>'[1]تقرير حركة يومية'!I276</f>
        <v>0</v>
      </c>
      <c r="G276" s="46">
        <f t="shared" si="46"/>
        <v>2</v>
      </c>
      <c r="H276" s="30"/>
      <c r="I276" s="30"/>
      <c r="J276" s="30"/>
      <c r="K276" s="30"/>
      <c r="L276" s="30">
        <f t="shared" si="52"/>
        <v>2</v>
      </c>
      <c r="M276" s="30">
        <f>'[1]تقرير حركة يومية'!N276</f>
        <v>1</v>
      </c>
      <c r="N276" s="30">
        <f t="shared" si="49"/>
        <v>2</v>
      </c>
      <c r="O276" s="30">
        <f t="shared" si="47"/>
        <v>0</v>
      </c>
      <c r="P276" s="47">
        <f t="shared" si="50"/>
        <v>-2</v>
      </c>
      <c r="Q276" s="48">
        <f t="shared" si="51"/>
        <v>-2</v>
      </c>
      <c r="R276" s="49" t="str">
        <f t="shared" si="43"/>
        <v>_</v>
      </c>
      <c r="S276" s="54"/>
      <c r="T276" s="50">
        <v>2</v>
      </c>
      <c r="U276" s="50"/>
      <c r="V276" s="50"/>
      <c r="W276" s="50"/>
      <c r="X276" s="50"/>
      <c r="Y276" s="52"/>
      <c r="Z276" s="51"/>
      <c r="AA276" s="50"/>
      <c r="AB276" s="50"/>
      <c r="AC276" s="50"/>
      <c r="AD276" s="50"/>
      <c r="AE276" s="50"/>
      <c r="AF276" s="50"/>
      <c r="AG276" s="50"/>
      <c r="AI276" s="41"/>
      <c r="AJ276" s="41"/>
      <c r="AK276" s="41"/>
      <c r="AL276" s="53">
        <f t="shared" si="44"/>
        <v>0</v>
      </c>
    </row>
    <row r="277" spans="1:38" s="40" customFormat="1" ht="50.1" customHeight="1" x14ac:dyDescent="0.2">
      <c r="A277" s="44" t="s">
        <v>318</v>
      </c>
      <c r="B277" s="30">
        <f>'[1]تقرير حركة يومية'!F277</f>
        <v>7</v>
      </c>
      <c r="C277" s="30">
        <f t="shared" si="48"/>
        <v>0</v>
      </c>
      <c r="D277" s="30"/>
      <c r="E277" s="45">
        <f t="shared" si="45"/>
        <v>0</v>
      </c>
      <c r="F277" s="30">
        <f>'[1]تقرير حركة يومية'!I277</f>
        <v>0</v>
      </c>
      <c r="G277" s="46">
        <f t="shared" si="46"/>
        <v>7</v>
      </c>
      <c r="H277" s="30"/>
      <c r="I277" s="30"/>
      <c r="J277" s="30"/>
      <c r="K277" s="30"/>
      <c r="L277" s="30">
        <f t="shared" si="52"/>
        <v>7</v>
      </c>
      <c r="M277" s="30">
        <f>'[1]تقرير حركة يومية'!N277</f>
        <v>1</v>
      </c>
      <c r="N277" s="30">
        <f t="shared" si="49"/>
        <v>7</v>
      </c>
      <c r="O277" s="30">
        <f t="shared" si="47"/>
        <v>0</v>
      </c>
      <c r="P277" s="47">
        <f t="shared" si="50"/>
        <v>-7</v>
      </c>
      <c r="Q277" s="48">
        <f t="shared" si="51"/>
        <v>-7</v>
      </c>
      <c r="R277" s="49" t="str">
        <f t="shared" si="43"/>
        <v>_</v>
      </c>
      <c r="S277" s="54"/>
      <c r="T277" s="50">
        <v>7</v>
      </c>
      <c r="U277" s="50"/>
      <c r="V277" s="50"/>
      <c r="W277" s="50"/>
      <c r="X277" s="50"/>
      <c r="Y277" s="52"/>
      <c r="Z277" s="51"/>
      <c r="AA277" s="50"/>
      <c r="AB277" s="50"/>
      <c r="AC277" s="50"/>
      <c r="AD277" s="50"/>
      <c r="AE277" s="50"/>
      <c r="AF277" s="50"/>
      <c r="AG277" s="50"/>
      <c r="AI277" s="50"/>
      <c r="AJ277" s="50"/>
      <c r="AK277" s="50"/>
      <c r="AL277" s="53">
        <f t="shared" si="44"/>
        <v>0</v>
      </c>
    </row>
    <row r="278" spans="1:38" s="40" customFormat="1" ht="50.1" hidden="1" customHeight="1" x14ac:dyDescent="0.2">
      <c r="A278" s="44" t="s">
        <v>319</v>
      </c>
      <c r="B278" s="30">
        <f>'[1]تقرير حركة يومية'!F278</f>
        <v>0</v>
      </c>
      <c r="C278" s="30">
        <f t="shared" si="48"/>
        <v>0</v>
      </c>
      <c r="D278" s="30"/>
      <c r="E278" s="45">
        <f t="shared" si="45"/>
        <v>0</v>
      </c>
      <c r="F278" s="30">
        <f>'[1]تقرير حركة يومية'!I278</f>
        <v>0</v>
      </c>
      <c r="G278" s="46">
        <f t="shared" si="46"/>
        <v>0</v>
      </c>
      <c r="H278" s="30"/>
      <c r="I278" s="30"/>
      <c r="J278" s="30"/>
      <c r="K278" s="30"/>
      <c r="L278" s="30">
        <f t="shared" si="52"/>
        <v>0</v>
      </c>
      <c r="M278" s="30">
        <f>'[1]تقرير حركة يومية'!N278</f>
        <v>1</v>
      </c>
      <c r="N278" s="30">
        <f t="shared" si="49"/>
        <v>0</v>
      </c>
      <c r="O278" s="30">
        <f t="shared" si="47"/>
        <v>0</v>
      </c>
      <c r="P278" s="47">
        <f t="shared" si="50"/>
        <v>0</v>
      </c>
      <c r="Q278" s="48" t="str">
        <f t="shared" si="51"/>
        <v>_</v>
      </c>
      <c r="R278" s="49" t="str">
        <f t="shared" si="43"/>
        <v>_</v>
      </c>
      <c r="S278" s="54"/>
      <c r="T278" s="50"/>
      <c r="U278" s="50"/>
      <c r="V278" s="50"/>
      <c r="W278" s="50"/>
      <c r="X278" s="50"/>
      <c r="Y278" s="52"/>
      <c r="Z278" s="51"/>
      <c r="AA278" s="50"/>
      <c r="AB278" s="50"/>
      <c r="AC278" s="50"/>
      <c r="AD278" s="50"/>
      <c r="AE278" s="50"/>
      <c r="AF278" s="50"/>
      <c r="AG278" s="50"/>
      <c r="AI278" s="50"/>
      <c r="AJ278" s="50"/>
      <c r="AK278" s="50"/>
      <c r="AL278" s="53">
        <f t="shared" si="44"/>
        <v>0</v>
      </c>
    </row>
    <row r="279" spans="1:38" s="40" customFormat="1" ht="50.1" customHeight="1" x14ac:dyDescent="0.2">
      <c r="A279" s="44" t="s">
        <v>320</v>
      </c>
      <c r="B279" s="30">
        <f>'[1]تقرير حركة يومية'!F279</f>
        <v>11</v>
      </c>
      <c r="C279" s="30">
        <f t="shared" si="48"/>
        <v>0</v>
      </c>
      <c r="D279" s="30"/>
      <c r="E279" s="45">
        <f t="shared" si="45"/>
        <v>0</v>
      </c>
      <c r="F279" s="30">
        <f>'[1]تقرير حركة يومية'!I279</f>
        <v>0</v>
      </c>
      <c r="G279" s="46">
        <f t="shared" si="46"/>
        <v>11</v>
      </c>
      <c r="H279" s="30"/>
      <c r="I279" s="30"/>
      <c r="J279" s="30"/>
      <c r="K279" s="30"/>
      <c r="L279" s="30">
        <f t="shared" si="52"/>
        <v>11</v>
      </c>
      <c r="M279" s="30">
        <f>'[1]تقرير حركة يومية'!N279</f>
        <v>1</v>
      </c>
      <c r="N279" s="30">
        <f t="shared" si="49"/>
        <v>11</v>
      </c>
      <c r="O279" s="30">
        <f t="shared" si="47"/>
        <v>0</v>
      </c>
      <c r="P279" s="47">
        <f t="shared" si="50"/>
        <v>-11</v>
      </c>
      <c r="Q279" s="48">
        <f t="shared" si="51"/>
        <v>-11</v>
      </c>
      <c r="R279" s="49" t="str">
        <f t="shared" si="43"/>
        <v>_</v>
      </c>
      <c r="S279" s="54"/>
      <c r="T279" s="50">
        <v>11</v>
      </c>
      <c r="U279" s="50"/>
      <c r="V279" s="50"/>
      <c r="W279" s="50"/>
      <c r="X279" s="50"/>
      <c r="Y279" s="52"/>
      <c r="Z279" s="51"/>
      <c r="AA279" s="50"/>
      <c r="AB279" s="50"/>
      <c r="AC279" s="50"/>
      <c r="AD279" s="50"/>
      <c r="AE279" s="50"/>
      <c r="AF279" s="50"/>
      <c r="AG279" s="50"/>
      <c r="AI279" s="41"/>
      <c r="AJ279" s="41"/>
      <c r="AK279" s="41"/>
      <c r="AL279" s="53">
        <f>AK279+AJ279+AI279</f>
        <v>0</v>
      </c>
    </row>
    <row r="280" spans="1:38" s="40" customFormat="1" ht="50.1" hidden="1" customHeight="1" x14ac:dyDescent="0.2">
      <c r="A280" s="44" t="s">
        <v>321</v>
      </c>
      <c r="B280" s="30">
        <f>'[1]تقرير حركة يومية'!F280</f>
        <v>0</v>
      </c>
      <c r="C280" s="30">
        <f t="shared" si="48"/>
        <v>0</v>
      </c>
      <c r="D280" s="30"/>
      <c r="E280" s="45">
        <f t="shared" si="45"/>
        <v>0</v>
      </c>
      <c r="F280" s="30">
        <f>'[1]تقرير حركة يومية'!I280</f>
        <v>0</v>
      </c>
      <c r="G280" s="46">
        <f t="shared" si="46"/>
        <v>0</v>
      </c>
      <c r="H280" s="30"/>
      <c r="I280" s="30"/>
      <c r="J280" s="30"/>
      <c r="K280" s="30"/>
      <c r="L280" s="30">
        <f t="shared" si="52"/>
        <v>0</v>
      </c>
      <c r="M280" s="30">
        <f>'[1]تقرير حركة يومية'!N280</f>
        <v>1</v>
      </c>
      <c r="N280" s="30">
        <f t="shared" si="49"/>
        <v>0</v>
      </c>
      <c r="O280" s="30">
        <f t="shared" si="47"/>
        <v>0</v>
      </c>
      <c r="P280" s="47">
        <f t="shared" si="50"/>
        <v>0</v>
      </c>
      <c r="Q280" s="48" t="str">
        <f t="shared" si="51"/>
        <v>_</v>
      </c>
      <c r="R280" s="49" t="str">
        <f t="shared" si="43"/>
        <v>_</v>
      </c>
      <c r="S280" s="54"/>
      <c r="T280" s="50"/>
      <c r="U280" s="50"/>
      <c r="V280" s="50"/>
      <c r="W280" s="50"/>
      <c r="X280" s="50"/>
      <c r="Y280" s="52"/>
      <c r="Z280" s="51"/>
      <c r="AA280" s="50"/>
      <c r="AB280" s="50"/>
      <c r="AC280" s="50"/>
      <c r="AD280" s="50"/>
      <c r="AE280" s="50"/>
      <c r="AF280" s="50"/>
      <c r="AG280" s="50"/>
      <c r="AI280" s="50"/>
      <c r="AJ280" s="50"/>
      <c r="AK280" s="50"/>
      <c r="AL280" s="53">
        <f>AK280+AJ280+AI280</f>
        <v>0</v>
      </c>
    </row>
    <row r="281" spans="1:38" s="40" customFormat="1" ht="50.1" customHeight="1" x14ac:dyDescent="0.2">
      <c r="A281" s="44" t="s">
        <v>322</v>
      </c>
      <c r="B281" s="30">
        <f>'[1]تقرير حركة يومية'!F281</f>
        <v>9</v>
      </c>
      <c r="C281" s="30">
        <f t="shared" si="48"/>
        <v>0</v>
      </c>
      <c r="D281" s="30"/>
      <c r="E281" s="45">
        <f t="shared" si="45"/>
        <v>5</v>
      </c>
      <c r="F281" s="30">
        <f>'[1]تقرير حركة يومية'!I281</f>
        <v>0</v>
      </c>
      <c r="G281" s="46">
        <f t="shared" si="46"/>
        <v>4</v>
      </c>
      <c r="H281" s="30"/>
      <c r="I281" s="30"/>
      <c r="J281" s="30"/>
      <c r="K281" s="30"/>
      <c r="L281" s="30">
        <f t="shared" si="52"/>
        <v>4</v>
      </c>
      <c r="M281" s="30">
        <f>'[1]تقرير حركة يومية'!N281</f>
        <v>1</v>
      </c>
      <c r="N281" s="30">
        <f t="shared" si="49"/>
        <v>4</v>
      </c>
      <c r="O281" s="30">
        <f t="shared" si="47"/>
        <v>0</v>
      </c>
      <c r="P281" s="47">
        <f t="shared" si="50"/>
        <v>-4</v>
      </c>
      <c r="Q281" s="48">
        <f t="shared" si="51"/>
        <v>-4</v>
      </c>
      <c r="R281" s="49" t="str">
        <f t="shared" si="43"/>
        <v>_</v>
      </c>
      <c r="S281" s="54"/>
      <c r="T281" s="50">
        <v>4</v>
      </c>
      <c r="U281" s="50"/>
      <c r="V281" s="50"/>
      <c r="W281" s="50"/>
      <c r="X281" s="50"/>
      <c r="Y281" s="52"/>
      <c r="Z281" s="51"/>
      <c r="AA281" s="50"/>
      <c r="AB281" s="50"/>
      <c r="AC281" s="50"/>
      <c r="AD281" s="50"/>
      <c r="AE281" s="50"/>
      <c r="AF281" s="50"/>
      <c r="AG281" s="50"/>
      <c r="AI281" s="50"/>
      <c r="AJ281" s="50"/>
      <c r="AK281" s="50"/>
      <c r="AL281" s="53">
        <f>AK281+AJ281+AI281</f>
        <v>0</v>
      </c>
    </row>
    <row r="282" spans="1:38" s="40" customFormat="1" ht="50.1" customHeight="1" x14ac:dyDescent="0.2">
      <c r="A282" s="44" t="s">
        <v>323</v>
      </c>
      <c r="B282" s="30">
        <f>'[1]تقرير حركة يومية'!F282</f>
        <v>6</v>
      </c>
      <c r="C282" s="30">
        <f t="shared" si="48"/>
        <v>0</v>
      </c>
      <c r="D282" s="30"/>
      <c r="E282" s="45">
        <f t="shared" si="45"/>
        <v>0</v>
      </c>
      <c r="F282" s="30">
        <f>'[1]تقرير حركة يومية'!I282</f>
        <v>0</v>
      </c>
      <c r="G282" s="46">
        <f t="shared" si="46"/>
        <v>6</v>
      </c>
      <c r="H282" s="30"/>
      <c r="I282" s="30"/>
      <c r="J282" s="30"/>
      <c r="K282" s="30"/>
      <c r="L282" s="30">
        <f t="shared" si="52"/>
        <v>6</v>
      </c>
      <c r="M282" s="30">
        <f>'[1]تقرير حركة يومية'!N282</f>
        <v>1</v>
      </c>
      <c r="N282" s="30">
        <f t="shared" si="49"/>
        <v>6</v>
      </c>
      <c r="O282" s="30">
        <f t="shared" si="47"/>
        <v>0</v>
      </c>
      <c r="P282" s="47">
        <f t="shared" si="50"/>
        <v>-6</v>
      </c>
      <c r="Q282" s="48">
        <f t="shared" si="51"/>
        <v>-6</v>
      </c>
      <c r="R282" s="49" t="str">
        <f t="shared" si="43"/>
        <v>_</v>
      </c>
      <c r="S282" s="54"/>
      <c r="T282" s="50">
        <v>6</v>
      </c>
      <c r="U282" s="50"/>
      <c r="V282" s="50"/>
      <c r="W282" s="50"/>
      <c r="X282" s="50"/>
      <c r="Y282" s="52"/>
      <c r="Z282" s="51"/>
      <c r="AA282" s="50"/>
      <c r="AB282" s="50"/>
      <c r="AC282" s="50"/>
      <c r="AD282" s="50"/>
      <c r="AE282" s="50"/>
      <c r="AF282" s="50"/>
      <c r="AG282" s="50"/>
      <c r="AI282" s="41"/>
      <c r="AJ282" s="41"/>
      <c r="AK282" s="41"/>
      <c r="AL282" s="53">
        <f>AK282+AJ282+AI282</f>
        <v>0</v>
      </c>
    </row>
    <row r="283" spans="1:38" s="40" customFormat="1" ht="50.1" customHeight="1" x14ac:dyDescent="0.2">
      <c r="A283" s="44" t="s">
        <v>324</v>
      </c>
      <c r="B283" s="30">
        <f>'[1]تقرير حركة يومية'!F283</f>
        <v>3</v>
      </c>
      <c r="C283" s="30">
        <f t="shared" si="48"/>
        <v>0</v>
      </c>
      <c r="D283" s="30"/>
      <c r="E283" s="45">
        <f t="shared" si="45"/>
        <v>0</v>
      </c>
      <c r="F283" s="30">
        <f>'[1]تقرير حركة يومية'!I283</f>
        <v>0</v>
      </c>
      <c r="G283" s="46">
        <f t="shared" si="46"/>
        <v>3</v>
      </c>
      <c r="H283" s="30"/>
      <c r="I283" s="30"/>
      <c r="J283" s="30"/>
      <c r="K283" s="30"/>
      <c r="L283" s="30">
        <f t="shared" si="52"/>
        <v>3</v>
      </c>
      <c r="M283" s="30">
        <f>'[1]تقرير حركة يومية'!N283</f>
        <v>1</v>
      </c>
      <c r="N283" s="30">
        <f t="shared" si="49"/>
        <v>3</v>
      </c>
      <c r="O283" s="30">
        <f t="shared" si="47"/>
        <v>0</v>
      </c>
      <c r="P283" s="47">
        <f t="shared" si="50"/>
        <v>-3</v>
      </c>
      <c r="Q283" s="48">
        <f t="shared" si="51"/>
        <v>-3</v>
      </c>
      <c r="R283" s="49" t="str">
        <f t="shared" si="43"/>
        <v>_</v>
      </c>
      <c r="S283" s="54"/>
      <c r="T283" s="50">
        <v>3</v>
      </c>
      <c r="U283" s="50"/>
      <c r="V283" s="50"/>
      <c r="W283" s="50"/>
      <c r="X283" s="50"/>
      <c r="Y283" s="52"/>
      <c r="Z283" s="51"/>
      <c r="AA283" s="50"/>
      <c r="AB283" s="50"/>
      <c r="AC283" s="50"/>
      <c r="AD283" s="50"/>
      <c r="AE283" s="50"/>
      <c r="AF283" s="50"/>
      <c r="AG283" s="50"/>
      <c r="AI283" s="50"/>
      <c r="AJ283" s="50"/>
      <c r="AK283" s="50"/>
      <c r="AL283" s="53">
        <f>AK283+AJ283+AI283</f>
        <v>0</v>
      </c>
    </row>
    <row r="284" spans="1:38" ht="68.25" customHeight="1" x14ac:dyDescent="0.2">
      <c r="H284" s="93"/>
      <c r="M284" s="96"/>
      <c r="N284" s="30">
        <f>SUM(N9:N283)</f>
        <v>148641.04999999999</v>
      </c>
      <c r="O284" s="30">
        <f>SUM(O9:O283)</f>
        <v>0</v>
      </c>
      <c r="P284" s="47">
        <f>SUM(P9:P283)</f>
        <v>-148641.04999999999</v>
      </c>
      <c r="Q284" s="48">
        <f>SUM(Q9:Q283)</f>
        <v>-16920.005000000001</v>
      </c>
      <c r="R284" s="49">
        <f>SUM(R9:R283)</f>
        <v>0</v>
      </c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L284" s="9">
        <v>0</v>
      </c>
    </row>
    <row r="285" spans="1:38" ht="2.25" customHeight="1" x14ac:dyDescent="0.2"/>
    <row r="286" spans="1:38" hidden="1" x14ac:dyDescent="0.2"/>
    <row r="287" spans="1:38" hidden="1" x14ac:dyDescent="0.2"/>
    <row r="288" spans="1:38" hidden="1" x14ac:dyDescent="0.2"/>
    <row r="289" spans="1:33" hidden="1" x14ac:dyDescent="0.2"/>
    <row r="290" spans="1:33" hidden="1" x14ac:dyDescent="0.2"/>
    <row r="291" spans="1:33" hidden="1" x14ac:dyDescent="0.2"/>
    <row r="292" spans="1:33" hidden="1" x14ac:dyDescent="0.2"/>
    <row r="293" spans="1:33" ht="18.75" hidden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1:33" ht="18.75" hidden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1:33" ht="18.75" hidden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1:33" ht="18.75" hidden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1:33" ht="18.75" hidden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1:33" ht="18.75" hidden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1:33" ht="18.75" hidden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1:33" ht="18.75" hidden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  <row r="301" spans="1:33" ht="18.75" hidden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</row>
    <row r="302" spans="1:33" ht="18.75" hidden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</row>
    <row r="303" spans="1:33" ht="18.75" hidden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</row>
    <row r="304" spans="1:33" ht="18.75" hidden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</row>
    <row r="305" spans="1:33" ht="18.75" hidden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</row>
    <row r="306" spans="1:33" ht="18.75" hidden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</row>
    <row r="307" spans="1:33" ht="18.75" hidden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</row>
    <row r="308" spans="1:33" ht="18.75" hidden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</row>
    <row r="309" spans="1:33" ht="10.5" hidden="1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</row>
    <row r="310" spans="1:33" ht="1.5" hidden="1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</row>
    <row r="311" spans="1:33" ht="18.75" hidden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</row>
    <row r="312" spans="1:33" ht="18.75" hidden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</row>
    <row r="313" spans="1:33" ht="18.75" hidden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</row>
    <row r="314" spans="1:33" ht="18.75" hidden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</row>
    <row r="315" spans="1:33" ht="18.75" hidden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</row>
    <row r="316" spans="1:33" ht="18.75" hidden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</row>
    <row r="317" spans="1:33" ht="18.75" hidden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</row>
    <row r="318" spans="1:33" ht="18.75" hidden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</row>
    <row r="319" spans="1:33" ht="18.75" hidden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</row>
    <row r="320" spans="1:33" ht="18.75" hidden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</row>
    <row r="321" spans="1:33" ht="18.75" hidden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</row>
    <row r="322" spans="1:33" ht="18.75" hidden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</row>
    <row r="323" spans="1:33" ht="18.75" hidden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</row>
    <row r="324" spans="1:33" ht="18.75" hidden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</row>
    <row r="325" spans="1:33" ht="18.75" hidden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</row>
    <row r="326" spans="1:33" ht="18.75" hidden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</row>
    <row r="327" spans="1:33" ht="18.75" hidden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</row>
    <row r="328" spans="1:33" ht="18.75" hidden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</row>
    <row r="329" spans="1:33" ht="18.75" hidden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</row>
    <row r="330" spans="1:33" ht="18.75" hidden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</row>
    <row r="331" spans="1:33" ht="5.25" hidden="1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</row>
    <row r="332" spans="1:33" ht="18.75" hidden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</row>
    <row r="333" spans="1:33" ht="18.75" hidden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</row>
    <row r="334" spans="1:33" ht="18.75" hidden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</row>
    <row r="335" spans="1:33" ht="18.75" hidden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</row>
    <row r="336" spans="1:33" ht="18.75" hidden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</row>
    <row r="337" spans="1:33" ht="18.75" hidden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</row>
    <row r="338" spans="1:33" ht="18.75" hidden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</row>
    <row r="339" spans="1:33" ht="18.75" hidden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</row>
    <row r="340" spans="1:33" ht="18.75" hidden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</row>
    <row r="341" spans="1:33" ht="18.75" hidden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</row>
    <row r="342" spans="1:33" ht="18.75" hidden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</row>
    <row r="343" spans="1:33" ht="18.75" hidden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</row>
    <row r="344" spans="1:33" ht="18.75" hidden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</row>
    <row r="345" spans="1:33" ht="18.75" hidden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</row>
    <row r="346" spans="1:33" ht="18.75" hidden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</row>
    <row r="347" spans="1:33" ht="18.75" hidden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</row>
    <row r="348" spans="1:33" ht="18.75" hidden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</row>
    <row r="349" spans="1:33" ht="18.75" hidden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</row>
    <row r="350" spans="1:33" ht="18.75" hidden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</row>
    <row r="351" spans="1:33" ht="18.75" hidden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</row>
    <row r="352" spans="1:33" ht="18.75" hidden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</row>
    <row r="353" spans="1:33" ht="7.5" hidden="1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</row>
    <row r="354" spans="1:33" ht="18.75" hidden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</row>
    <row r="355" spans="1:33" ht="18.75" hidden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</row>
    <row r="356" spans="1:33" ht="18.75" hidden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</row>
    <row r="357" spans="1:33" ht="18.75" hidden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</row>
    <row r="358" spans="1:33" ht="18.75" hidden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</row>
    <row r="359" spans="1:33" ht="18.75" hidden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</row>
    <row r="360" spans="1:33" ht="18.75" hidden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</row>
    <row r="361" spans="1:33" ht="18.75" hidden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</row>
    <row r="362" spans="1:33" ht="18.75" hidden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</row>
    <row r="363" spans="1:33" ht="18.75" hidden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</row>
    <row r="364" spans="1:33" ht="18.75" hidden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</row>
    <row r="365" spans="1:33" ht="18.75" hidden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</row>
    <row r="366" spans="1:33" ht="18.75" hidden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</row>
    <row r="367" spans="1:33" ht="18.75" hidden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</row>
    <row r="368" spans="1:33" ht="18.75" hidden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</row>
    <row r="369" spans="1:33" ht="18.75" hidden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</row>
    <row r="370" spans="1:33" ht="18.75" hidden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</row>
    <row r="371" spans="1:33" ht="18.75" hidden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</row>
    <row r="372" spans="1:33" ht="18.75" hidden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</row>
    <row r="373" spans="1:33" ht="18.75" hidden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</row>
    <row r="374" spans="1:33" ht="18.75" hidden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</row>
    <row r="375" spans="1:33" ht="10.5" hidden="1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</row>
    <row r="376" spans="1:33" ht="18.75" hidden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</row>
    <row r="377" spans="1:33" ht="18.75" hidden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</row>
    <row r="378" spans="1:33" ht="18.75" hidden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</row>
    <row r="379" spans="1:33" ht="18.75" hidden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</row>
    <row r="380" spans="1:33" ht="18.75" hidden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</row>
    <row r="381" spans="1:33" ht="18.75" hidden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</row>
    <row r="382" spans="1:33" ht="18.75" hidden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</row>
    <row r="383" spans="1:33" ht="18.75" hidden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</row>
    <row r="384" spans="1:33" ht="18.75" hidden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</row>
    <row r="385" spans="1:33" ht="18.75" hidden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</row>
    <row r="386" spans="1:33" ht="18.75" hidden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</row>
    <row r="387" spans="1:33" ht="18.75" hidden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</row>
    <row r="388" spans="1:33" ht="18.75" hidden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</row>
    <row r="389" spans="1:33" ht="18.75" hidden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</row>
    <row r="390" spans="1:33" ht="18.75" hidden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</row>
    <row r="391" spans="1:33" ht="18.75" hidden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</row>
    <row r="392" spans="1:33" ht="18.75" hidden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</row>
    <row r="393" spans="1:33" ht="18.75" hidden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</row>
    <row r="394" spans="1:33" ht="18.75" hidden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</row>
    <row r="395" spans="1:33" ht="18.75" hidden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</row>
    <row r="396" spans="1:33" ht="18.75" hidden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</row>
    <row r="397" spans="1:33" ht="12" hidden="1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</row>
    <row r="398" spans="1:33" ht="18.75" hidden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</row>
    <row r="399" spans="1:33" ht="6.75" hidden="1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</row>
    <row r="400" spans="1:33" ht="18.75" hidden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</row>
    <row r="401" spans="1:33" ht="18.75" hidden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</row>
    <row r="402" spans="1:33" ht="18.75" hidden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</row>
    <row r="403" spans="1:33" ht="18.75" hidden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</row>
    <row r="404" spans="1:33" ht="18.75" hidden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</row>
    <row r="405" spans="1:33" ht="18.75" hidden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</row>
    <row r="406" spans="1:33" ht="18.75" hidden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</row>
    <row r="407" spans="1:33" ht="18.75" hidden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</row>
    <row r="408" spans="1:33" ht="18.75" hidden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</row>
    <row r="409" spans="1:33" ht="18.75" hidden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</row>
    <row r="410" spans="1:33" ht="18.75" hidden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</row>
    <row r="411" spans="1:33" ht="18.75" hidden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</row>
    <row r="412" spans="1:33" ht="18.75" hidden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</row>
    <row r="413" spans="1:33" ht="18.75" hidden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</row>
    <row r="414" spans="1:33" ht="18.75" hidden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</row>
    <row r="415" spans="1:33" ht="18.75" hidden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</row>
    <row r="416" spans="1:33" ht="18.75" hidden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</row>
    <row r="417" spans="1:33" ht="18.75" hidden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</row>
    <row r="418" spans="1:33" ht="18.75" hidden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</row>
    <row r="419" spans="1:33" ht="18.75" hidden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</row>
    <row r="420" spans="1:33" ht="1.5" hidden="1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</row>
    <row r="421" spans="1:33" ht="18.75" hidden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</row>
    <row r="422" spans="1:33" ht="18.75" hidden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</row>
    <row r="423" spans="1:33" ht="18.75" hidden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</row>
    <row r="424" spans="1:33" ht="18.75" hidden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</row>
    <row r="425" spans="1:33" ht="18.75" hidden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</row>
    <row r="426" spans="1:33" ht="18.75" hidden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</row>
    <row r="427" spans="1:33" ht="18.75" hidden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</row>
    <row r="428" spans="1:33" ht="18.75" hidden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</row>
    <row r="429" spans="1:33" ht="18.75" hidden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</row>
    <row r="430" spans="1:33" ht="18.75" hidden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</row>
    <row r="431" spans="1:33" ht="18.75" hidden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</row>
    <row r="432" spans="1:33" ht="18.75" hidden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</row>
    <row r="433" spans="1:33" ht="18.75" hidden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</row>
    <row r="434" spans="1:33" ht="5.25" hidden="1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</row>
    <row r="435" spans="1:33" ht="18.75" hidden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</row>
    <row r="436" spans="1:33" ht="18.75" hidden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</row>
    <row r="437" spans="1:33" ht="18.75" hidden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</row>
    <row r="438" spans="1:33" ht="18.75" hidden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</row>
    <row r="439" spans="1:33" ht="18.75" hidden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</row>
    <row r="440" spans="1:33" ht="18.75" hidden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</row>
    <row r="441" spans="1:33" ht="18.75" hidden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</row>
    <row r="442" spans="1:33" ht="18.75" hidden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</row>
    <row r="443" spans="1:33" ht="18.75" hidden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</row>
    <row r="444" spans="1:33" ht="18.75" hidden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</row>
    <row r="445" spans="1:33" ht="6.75" hidden="1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</row>
    <row r="446" spans="1:33" ht="18.75" hidden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</row>
    <row r="447" spans="1:33" ht="18.75" hidden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</row>
    <row r="448" spans="1:33" ht="18.75" hidden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</row>
    <row r="449" spans="1:33" ht="18.75" hidden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</row>
    <row r="450" spans="1:33" ht="18.75" hidden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</row>
    <row r="451" spans="1:33" ht="16.5" hidden="1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</row>
    <row r="452" spans="1:33" ht="18.75" hidden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</row>
    <row r="453" spans="1:33" ht="18.75" hidden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</row>
    <row r="454" spans="1:33" ht="18.75" hidden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</row>
    <row r="455" spans="1:33" ht="18.75" hidden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</row>
    <row r="456" spans="1:33" ht="18.75" hidden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</row>
    <row r="457" spans="1:33" ht="18.75" hidden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</row>
    <row r="458" spans="1:33" ht="18.75" hidden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</row>
    <row r="459" spans="1:33" ht="18.75" hidden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</row>
    <row r="460" spans="1:33" ht="18.75" hidden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</row>
    <row r="461" spans="1:33" ht="18.75" hidden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</row>
    <row r="462" spans="1:33" ht="18.75" hidden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</row>
    <row r="463" spans="1:33" ht="18.75" hidden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</row>
    <row r="464" spans="1:33" ht="18.75" hidden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</row>
    <row r="465" spans="1:33" ht="18.75" hidden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</row>
    <row r="466" spans="1:33" ht="18.75" hidden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</row>
    <row r="467" spans="1:33" ht="18.75" hidden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</row>
    <row r="468" spans="1:33" ht="15" hidden="1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</row>
    <row r="469" spans="1:33" ht="18.75" hidden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</row>
    <row r="470" spans="1:33" ht="18.75" hidden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</row>
    <row r="471" spans="1:33" ht="18.75" hidden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</row>
    <row r="472" spans="1:33" ht="18.75" hidden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</row>
    <row r="473" spans="1:33" ht="18.75" hidden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</row>
    <row r="474" spans="1:33" ht="18.75" hidden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</row>
    <row r="475" spans="1:33" ht="18.75" hidden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</row>
    <row r="476" spans="1:33" ht="18.75" hidden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</row>
    <row r="477" spans="1:33" ht="18.75" hidden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</row>
    <row r="478" spans="1:33" ht="18.75" hidden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</row>
    <row r="479" spans="1:33" ht="18.75" hidden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</row>
    <row r="480" spans="1:33" ht="18.75" hidden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</row>
    <row r="481" spans="1:33" ht="18.75" hidden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</row>
    <row r="482" spans="1:33" ht="18.75" hidden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</row>
    <row r="483" spans="1:33" ht="18.75" hidden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</row>
    <row r="484" spans="1:33" ht="18.75" hidden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</row>
    <row r="485" spans="1:33" ht="18.75" hidden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</row>
    <row r="486" spans="1:33" ht="18.75" hidden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</row>
    <row r="487" spans="1:33" ht="18.75" hidden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</row>
    <row r="488" spans="1:33" ht="18.75" hidden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</row>
    <row r="489" spans="1:33" ht="18.75" hidden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</row>
    <row r="490" spans="1:33" ht="18.75" hidden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</row>
    <row r="491" spans="1:33" ht="18.75" hidden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</row>
    <row r="492" spans="1:33" ht="4.5" hidden="1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</row>
    <row r="493" spans="1:33" ht="18.75" hidden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</row>
    <row r="494" spans="1:33" ht="18.75" hidden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</row>
    <row r="495" spans="1:33" ht="18.75" hidden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</row>
    <row r="496" spans="1:33" ht="18.75" hidden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</row>
    <row r="497" spans="1:33" ht="18.75" hidden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</row>
    <row r="498" spans="1:33" ht="18.75" hidden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</row>
    <row r="499" spans="1:33" ht="18.75" hidden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</row>
    <row r="500" spans="1:33" ht="18.75" hidden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</row>
    <row r="501" spans="1:33" ht="18.75" hidden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</row>
    <row r="502" spans="1:33" ht="18.75" hidden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</row>
    <row r="503" spans="1:33" ht="18.75" hidden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</row>
    <row r="504" spans="1:33" ht="18.75" hidden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</row>
    <row r="505" spans="1:33" ht="18.75" hidden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</row>
    <row r="506" spans="1:33" ht="18.75" hidden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</row>
    <row r="507" spans="1:33" ht="18.75" hidden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</row>
    <row r="508" spans="1:33" ht="18.75" hidden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</row>
    <row r="509" spans="1:33" ht="18.75" hidden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</row>
    <row r="510" spans="1:33" ht="18.75" hidden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</row>
    <row r="511" spans="1:33" ht="18.75" hidden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</row>
    <row r="512" spans="1:33" ht="18.75" hidden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</row>
    <row r="513" spans="1:33" ht="18.75" hidden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</row>
    <row r="514" spans="1:33" ht="18.75" hidden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</row>
    <row r="515" spans="1:33" ht="18.75" hidden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</row>
    <row r="516" spans="1:33" ht="5.25" hidden="1" customHeight="1" x14ac:dyDescent="0.2"/>
    <row r="517" spans="1:33" hidden="1" x14ac:dyDescent="0.2"/>
    <row r="518" spans="1:33" hidden="1" x14ac:dyDescent="0.2"/>
    <row r="519" spans="1:33" ht="24.75" hidden="1" customHeight="1" x14ac:dyDescent="0.2"/>
    <row r="520" spans="1:33" hidden="1" x14ac:dyDescent="0.2"/>
    <row r="521" spans="1:33" hidden="1" x14ac:dyDescent="0.2"/>
    <row r="522" spans="1:33" hidden="1" x14ac:dyDescent="0.2"/>
    <row r="523" spans="1:33" ht="0.75" hidden="1" customHeight="1" x14ac:dyDescent="0.2"/>
    <row r="524" spans="1:33" hidden="1" x14ac:dyDescent="0.2"/>
    <row r="525" spans="1:33" hidden="1" x14ac:dyDescent="0.2"/>
    <row r="526" spans="1:33" hidden="1" x14ac:dyDescent="0.2"/>
    <row r="527" spans="1:33" hidden="1" x14ac:dyDescent="0.2"/>
    <row r="528" spans="1:33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t="22.5" hidden="1" customHeight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t="16.5" hidden="1" customHeight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t="21.75" hidden="1" customHeight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t="0.75" hidden="1" customHeight="1" x14ac:dyDescent="0.2"/>
    <row r="628" hidden="1" x14ac:dyDescent="0.2"/>
    <row r="629" hidden="1" x14ac:dyDescent="0.2"/>
    <row r="630" hidden="1" x14ac:dyDescent="0.2"/>
  </sheetData>
  <sheetProtection autoFilter="0" pivotTables="0"/>
  <autoFilter ref="A8:R284">
    <filterColumn colId="6">
      <filters blank="1">
        <filter val="0.69"/>
        <filter val="1"/>
        <filter val="10"/>
        <filter val="10.52"/>
        <filter val="11"/>
        <filter val="14"/>
        <filter val="15"/>
        <filter val="16.05"/>
        <filter val="160"/>
        <filter val="18.93"/>
        <filter val="2"/>
        <filter val="2.75"/>
        <filter val="20"/>
        <filter val="22"/>
        <filter val="3"/>
        <filter val="3.825"/>
        <filter val="30"/>
        <filter val="39"/>
        <filter val="4"/>
        <filter val="450"/>
        <filter val="5"/>
        <filter val="58.325"/>
        <filter val="6"/>
        <filter val="7"/>
        <filter val="8"/>
        <filter val="81.75"/>
        <filter val="84"/>
      </filters>
    </filterColumn>
  </autoFilter>
  <mergeCells count="14">
    <mergeCell ref="A1:A2"/>
    <mergeCell ref="C2:J2"/>
    <mergeCell ref="L2:M2"/>
    <mergeCell ref="B3:C3"/>
    <mergeCell ref="B4:C4"/>
    <mergeCell ref="F4:G4"/>
    <mergeCell ref="AA7:AG7"/>
    <mergeCell ref="AI7:AL7"/>
    <mergeCell ref="O4:P4"/>
    <mergeCell ref="B5:C5"/>
    <mergeCell ref="K5:M5"/>
    <mergeCell ref="O5:P5"/>
    <mergeCell ref="Q7:R7"/>
    <mergeCell ref="T7:Y7"/>
  </mergeCells>
  <conditionalFormatting sqref="A10:A15 A31:A34 A95:A114 A120:A269 U67:AG67 N67:S67 A36:A39 A7:AG8 C10:E26 N68:AG71 N72:Z72 AF72:AG72 A9:E9 G9:AG9 A42:A86 G28:L133 S270:AG270 A271:A283 AI28:AL283 C271:D283 F9:F133 N271:AG283 G10:L26 N10:AG26 N28:AG66 M10:M283 C135:D269 H135:L269 E135:G283 C134:L134 C28:E133 H271:L283 N73:AG269 B10:B283">
    <cfRule type="expression" dxfId="29" priority="29">
      <formula>COLUMN()=CELL("col")</formula>
    </cfRule>
    <cfRule type="expression" dxfId="28" priority="30">
      <formula>ROW()=CELL("row")</formula>
    </cfRule>
  </conditionalFormatting>
  <conditionalFormatting sqref="A16:A18 A20:A26 A28:A30">
    <cfRule type="expression" dxfId="27" priority="27">
      <formula>COLUMN()=CELL("col")</formula>
    </cfRule>
    <cfRule type="expression" dxfId="26" priority="28">
      <formula>ROW()=CELL("row")</formula>
    </cfRule>
  </conditionalFormatting>
  <conditionalFormatting sqref="A19">
    <cfRule type="expression" dxfId="25" priority="25">
      <formula>COLUMN()=CELL("col")</formula>
    </cfRule>
    <cfRule type="expression" dxfId="24" priority="26">
      <formula>ROW()=CELL("row")</formula>
    </cfRule>
  </conditionalFormatting>
  <conditionalFormatting sqref="A87:A94">
    <cfRule type="expression" dxfId="23" priority="23">
      <formula>COLUMN()=CELL("col")</formula>
    </cfRule>
    <cfRule type="expression" dxfId="22" priority="24">
      <formula>ROW()=CELL("row")</formula>
    </cfRule>
  </conditionalFormatting>
  <conditionalFormatting sqref="A115:A119">
    <cfRule type="expression" dxfId="21" priority="21">
      <formula>COLUMN()=CELL("col")</formula>
    </cfRule>
    <cfRule type="expression" dxfId="20" priority="22">
      <formula>ROW()=CELL("row")</formula>
    </cfRule>
  </conditionalFormatting>
  <conditionalFormatting sqref="AI8:AL26">
    <cfRule type="expression" dxfId="19" priority="19">
      <formula>COLUMN()=CELL("col")</formula>
    </cfRule>
    <cfRule type="expression" dxfId="18" priority="20">
      <formula>ROW()=CELL("row")</formula>
    </cfRule>
  </conditionalFormatting>
  <conditionalFormatting sqref="AI7:AL7">
    <cfRule type="expression" dxfId="17" priority="17">
      <formula>COLUMN()=CELL("col")</formula>
    </cfRule>
    <cfRule type="expression" dxfId="16" priority="18">
      <formula>ROW()=CELL("row")</formula>
    </cfRule>
  </conditionalFormatting>
  <conditionalFormatting sqref="T67">
    <cfRule type="expression" dxfId="15" priority="15">
      <formula>COLUMN()=CELL("col")</formula>
    </cfRule>
    <cfRule type="expression" dxfId="14" priority="16">
      <formula>ROW()=CELL("row")</formula>
    </cfRule>
  </conditionalFormatting>
  <conditionalFormatting sqref="A35">
    <cfRule type="expression" dxfId="13" priority="13">
      <formula>COLUMN()=CELL("col")</formula>
    </cfRule>
    <cfRule type="expression" dxfId="12" priority="14">
      <formula>ROW()=CELL("row")</formula>
    </cfRule>
  </conditionalFormatting>
  <conditionalFormatting sqref="A40:A41">
    <cfRule type="expression" dxfId="11" priority="11">
      <formula>COLUMN()=CELL("col")</formula>
    </cfRule>
    <cfRule type="expression" dxfId="10" priority="12">
      <formula>ROW()=CELL("row")</formula>
    </cfRule>
  </conditionalFormatting>
  <conditionalFormatting sqref="C27:D27 G27:L27 N27:AL27">
    <cfRule type="expression" dxfId="9" priority="9">
      <formula>COLUMN()=CELL("col")</formula>
    </cfRule>
    <cfRule type="expression" dxfId="8" priority="10">
      <formula>ROW()=CELL("row")</formula>
    </cfRule>
  </conditionalFormatting>
  <conditionalFormatting sqref="A27">
    <cfRule type="expression" dxfId="7" priority="7">
      <formula>COLUMN()=CELL("col")</formula>
    </cfRule>
    <cfRule type="expression" dxfId="6" priority="8">
      <formula>ROW()=CELL("row")</formula>
    </cfRule>
  </conditionalFormatting>
  <conditionalFormatting sqref="E27">
    <cfRule type="expression" dxfId="5" priority="5">
      <formula>COLUMN()=CELL("col")</formula>
    </cfRule>
    <cfRule type="expression" dxfId="4" priority="6">
      <formula>ROW()=CELL("row")</formula>
    </cfRule>
  </conditionalFormatting>
  <conditionalFormatting sqref="AA72:AE72">
    <cfRule type="expression" dxfId="3" priority="3">
      <formula>COLUMN()=CELL("col")</formula>
    </cfRule>
    <cfRule type="expression" dxfId="2" priority="4">
      <formula>ROW()=CELL("row")</formula>
    </cfRule>
  </conditionalFormatting>
  <conditionalFormatting sqref="A270 H270:L270 C270:D270 N270:R270">
    <cfRule type="expression" dxfId="1" priority="1">
      <formula>COLUMN()=CELL("col")</formula>
    </cfRule>
    <cfRule type="expression" dxfId="0" priority="2">
      <formula>ROW()=CELL("row")</formula>
    </cfRule>
  </conditionalFormatting>
  <printOptions horizontalCentered="1"/>
  <pageMargins left="0" right="0" top="0" bottom="0.59055118110236227" header="0" footer="0.19685039370078741"/>
  <pageSetup scale="31" fitToHeight="0" orientation="landscape" verticalDpi="300" r:id="rId1"/>
  <headerFooter>
    <oddFooter xml:space="preserve">&amp;Lتوقيع مشرف الفرع&amp;Cتوقيع مدير الفرع&amp;Rتوقيع محاسب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فصل شيفت</vt:lpstr>
      <vt:lpstr>'فصل شيفت'!Print_Area</vt:lpstr>
      <vt:lpstr>'فصل شيفت'!Print_Titles</vt:lpstr>
      <vt:lpstr>table5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2025-11-14T17:57:55Z</dcterms:created>
  <dcterms:modified xsi:type="dcterms:W3CDTF">2025-11-14T17:59:04Z</dcterms:modified>
</cp:coreProperties>
</file>