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79BCC22-5979-4306-A983-A5103C576B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H9" i="1"/>
  <c r="F9" i="1"/>
  <c r="D9" i="1"/>
  <c r="B9" i="1"/>
  <c r="J8" i="1"/>
  <c r="H8" i="1"/>
  <c r="F8" i="1"/>
  <c r="D8" i="1"/>
  <c r="B8" i="1"/>
  <c r="J7" i="1"/>
  <c r="H7" i="1"/>
  <c r="F7" i="1"/>
  <c r="D7" i="1"/>
  <c r="B7" i="1"/>
  <c r="J6" i="1"/>
  <c r="H6" i="1"/>
  <c r="F6" i="1"/>
  <c r="D6" i="1"/>
  <c r="B6" i="1"/>
  <c r="J5" i="1"/>
  <c r="H5" i="1"/>
  <c r="F5" i="1"/>
  <c r="D5" i="1"/>
  <c r="B5" i="1"/>
</calcChain>
</file>

<file path=xl/sharedStrings.xml><?xml version="1.0" encoding="utf-8"?>
<sst xmlns="http://schemas.openxmlformats.org/spreadsheetml/2006/main" count="25" uniqueCount="13">
  <si>
    <t>إجمالي الحصص التي درست خلال شهر</t>
  </si>
  <si>
    <t>ابريل</t>
  </si>
  <si>
    <t>2026 / 2025</t>
  </si>
  <si>
    <t>اليوم</t>
  </si>
  <si>
    <t>التاريخ</t>
  </si>
  <si>
    <t>عدد الحصص</t>
  </si>
  <si>
    <t>الأحد</t>
  </si>
  <si>
    <t>المطلوب 
عند كتابة التاريخ في الخلية  M1   يمتلئ التاريخ تلقائيا في الجدول ولو بدأ اول الشهر من اي يوم من يوم الاحد او الخميس علما ايام الجدول ثابتة</t>
  </si>
  <si>
    <t>الاثنين</t>
  </si>
  <si>
    <t>الثلاثاء</t>
  </si>
  <si>
    <t>الأربعاء</t>
  </si>
  <si>
    <t>الخميس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</si>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</sst>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[$-2000401]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49" fontId="3" fillId="2" borderId="4" xfId="0" applyNumberFormat="1" applyFont="1" applyFill="1" applyBorder="1" applyAlignment="1" applyProtection="1">
      <alignment horizontal="center" vertical="center"/>
      <protection hidden="1"/>
    </xf>
    <xf numFmtId="49" fontId="3" fillId="2" borderId="5" xfId="0" applyNumberFormat="1" applyFont="1" applyFill="1" applyBorder="1" applyAlignment="1" applyProtection="1">
      <alignment horizontal="center" vertical="center"/>
      <protection hidden="1"/>
    </xf>
    <xf numFmtId="49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3" fillId="2" borderId="7" xfId="0" applyNumberFormat="1" applyFont="1" applyFill="1" applyBorder="1" applyAlignment="1" applyProtection="1">
      <alignment horizontal="right" vertical="center"/>
      <protection hidden="1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11" xfId="0" applyNumberFormat="1" applyFont="1" applyBorder="1" applyAlignment="1" applyProtection="1">
      <alignment horizontal="center" vertical="center"/>
      <protection hidden="1"/>
    </xf>
    <xf numFmtId="49" fontId="3" fillId="0" borderId="12" xfId="0" applyNumberFormat="1" applyFont="1" applyBorder="1" applyAlignment="1" applyProtection="1">
      <alignment horizontal="center" vertical="center"/>
      <protection hidden="1"/>
    </xf>
    <xf numFmtId="165" fontId="3" fillId="0" borderId="12" xfId="0" applyNumberFormat="1" applyFont="1" applyBorder="1" applyAlignment="1" applyProtection="1">
      <alignment horizontal="center" vertical="center"/>
      <protection hidden="1"/>
    </xf>
    <xf numFmtId="165" fontId="3" fillId="0" borderId="13" xfId="0" applyNumberFormat="1" applyFont="1" applyBorder="1" applyAlignment="1" applyProtection="1">
      <alignment horizontal="center" vertical="center"/>
      <protection hidden="1"/>
    </xf>
    <xf numFmtId="164" fontId="2" fillId="3" borderId="8" xfId="0" applyNumberFormat="1" applyFont="1" applyFill="1" applyBorder="1" applyAlignment="1">
      <alignment horizontal="center" vertical="center"/>
    </xf>
    <xf numFmtId="164" fontId="6" fillId="0" borderId="8" xfId="0" applyNumberFormat="1" applyFont="1" applyBorder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1" fontId="2" fillId="2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49" fontId="2" fillId="0" borderId="2" xfId="0" applyNumberFormat="1" applyFont="1" applyBorder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49" fontId="2" fillId="0" borderId="3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1"/>
  <sheetViews>
    <sheetView rightToLeft="1" tabSelected="1" workbookViewId="0">
      <selection activeCell="M1" sqref="M1"/>
    </sheetView>
  </sheetViews>
  <sheetFormatPr defaultRowHeight="15" x14ac:dyDescent="0.25"/>
  <cols>
    <col min="2" max="2" width="11.28515625" bestFit="1" customWidth="1"/>
    <col min="3" max="3" width="7.42578125" bestFit="1" customWidth="1"/>
    <col min="4" max="4" width="11.28515625" bestFit="1" customWidth="1"/>
    <col min="6" max="6" width="11.28515625" bestFit="1" customWidth="1"/>
    <col min="8" max="8" width="11.28515625" bestFit="1" customWidth="1"/>
    <col min="10" max="10" width="11.28515625" bestFit="1" customWidth="1"/>
    <col min="13" max="13" width="22.85546875" customWidth="1"/>
  </cols>
  <sheetData>
    <row r="1" spans="1:15" ht="24.95" customHeight="1" thickBot="1" x14ac:dyDescent="0.3">
      <c r="M1" s="15">
        <v>46113</v>
      </c>
    </row>
    <row r="2" spans="1:15" ht="24.95" customHeight="1" thickBot="1" x14ac:dyDescent="0.3"/>
    <row r="3" spans="1:15" ht="24.95" customHeight="1" thickTop="1" thickBot="1" x14ac:dyDescent="0.3">
      <c r="A3" s="1"/>
      <c r="B3" s="2"/>
      <c r="C3" s="21" t="s">
        <v>0</v>
      </c>
      <c r="D3" s="22"/>
      <c r="E3" s="22"/>
      <c r="F3" s="20"/>
      <c r="G3" s="19" t="s">
        <v>1</v>
      </c>
      <c r="H3" s="20"/>
      <c r="I3" s="23" t="s">
        <v>2</v>
      </c>
      <c r="J3" s="20"/>
      <c r="K3" s="9"/>
    </row>
    <row r="4" spans="1:15" ht="48.75" customHeight="1" thickTop="1" thickBot="1" x14ac:dyDescent="0.3">
      <c r="A4" s="3" t="s">
        <v>3</v>
      </c>
      <c r="B4" s="4" t="s">
        <v>4</v>
      </c>
      <c r="C4" s="10" t="s">
        <v>5</v>
      </c>
      <c r="D4" s="4" t="s">
        <v>4</v>
      </c>
      <c r="E4" s="10" t="s">
        <v>5</v>
      </c>
      <c r="F4" s="4" t="s">
        <v>4</v>
      </c>
      <c r="G4" s="10" t="s">
        <v>5</v>
      </c>
      <c r="H4" s="4" t="s">
        <v>4</v>
      </c>
      <c r="I4" s="5" t="s">
        <v>5</v>
      </c>
      <c r="J4" s="4" t="s">
        <v>4</v>
      </c>
      <c r="K4" s="5" t="s">
        <v>5</v>
      </c>
    </row>
    <row r="5" spans="1:15" ht="30" customHeight="1" thickBot="1" x14ac:dyDescent="0.3">
      <c r="A5" s="6" t="s">
        <v>6</v>
      </c>
      <c r="B5" s="16" t="str">
        <f>IF($M$1="","",IF(MONTH($M$1-(WEEKDAY($M$1,1)-1))=MONTH($M$1),$M$1-(WEEKDAY($M$1,1)-1),""))</f>
        <v/>
      </c>
      <c r="C5" s="7">
        <v>1</v>
      </c>
      <c r="D5" s="16">
        <f>IF($M$1="","",IF(MONTH($M$1-(WEEKDAY($M$1,1)-1)+7)=MONTH($M$1),$M$1-(WEEKDAY($M$1,1)-1)+7,""))</f>
        <v>46117</v>
      </c>
      <c r="E5" s="7">
        <v>1</v>
      </c>
      <c r="F5" s="16">
        <f>IF($M$1="","",IF(MONTH($M$1-(WEEKDAY($M$1,1)-1)+14)=MONTH($M$1),$M$1-(WEEKDAY($M$1,1)-1)+14,""))</f>
        <v>46124</v>
      </c>
      <c r="G5" s="7">
        <v>1</v>
      </c>
      <c r="H5" s="16">
        <f>IF($M$1="","",IF(MONTH($M$1-(WEEKDAY($M$1,1)-1)+21)=MONTH($M$1),$M$1-(WEEKDAY($M$1,1)-1)+21,""))</f>
        <v>46131</v>
      </c>
      <c r="I5" s="8">
        <v>1</v>
      </c>
      <c r="J5" s="16">
        <f>IF($M$1="","",IF(MONTH($M$1-(WEEKDAY($M$1,1)-1)+28)=MONTH($M$1),$M$1-(WEEKDAY($M$1,1)-1)+28,""))</f>
        <v>46138</v>
      </c>
      <c r="K5" s="8">
        <v>1</v>
      </c>
      <c r="M5" s="17" t="s">
        <v>7</v>
      </c>
      <c r="N5" s="18"/>
      <c r="O5" s="18"/>
    </row>
    <row r="6" spans="1:15" ht="30" customHeight="1" thickBot="1" x14ac:dyDescent="0.3">
      <c r="A6" s="6" t="s">
        <v>8</v>
      </c>
      <c r="B6" s="16" t="str">
        <f>IF($M$1="","",IF(MONTH($M$1-(WEEKDAY($M$1,1)-1)+1)=MONTH($M$1),$M$1-(WEEKDAY($M$1,1)-1)+1,""))</f>
        <v/>
      </c>
      <c r="C6" s="7">
        <v>1</v>
      </c>
      <c r="D6" s="16">
        <f>IF($M$1="","",IF(MONTH($M$1-(WEEKDAY($M$1,1)-1)+8)=MONTH($M$1),$M$1-(WEEKDAY($M$1,1)-1)+8,""))</f>
        <v>46118</v>
      </c>
      <c r="E6" s="7">
        <v>1</v>
      </c>
      <c r="F6" s="16">
        <f>IF($M$1="","",IF(MONTH($M$1-(WEEKDAY($M$1,1)-1)+15)=MONTH($M$1),$M$1-(WEEKDAY($M$1,1)-1)+15,""))</f>
        <v>46125</v>
      </c>
      <c r="G6" s="7">
        <v>1</v>
      </c>
      <c r="H6" s="16">
        <f>IF($M$1="","",IF(MONTH($M$1-(WEEKDAY($M$1,1)-1)+22)=MONTH($M$1),$M$1-(WEEKDAY($M$1,1)-1)+22,""))</f>
        <v>46132</v>
      </c>
      <c r="I6" s="8">
        <v>1</v>
      </c>
      <c r="J6" s="16">
        <f>IF($M$1="","",IF(MONTH($M$1-(WEEKDAY($M$1,1)-1)+29)=MONTH($M$1),$M$1-(WEEKDAY($M$1,1)-1)+29,""))</f>
        <v>46139</v>
      </c>
      <c r="K6" s="8">
        <v>1</v>
      </c>
      <c r="M6" s="18"/>
      <c r="N6" s="18"/>
      <c r="O6" s="18"/>
    </row>
    <row r="7" spans="1:15" ht="30" customHeight="1" thickBot="1" x14ac:dyDescent="0.3">
      <c r="A7" s="6" t="s">
        <v>9</v>
      </c>
      <c r="B7" s="16" t="str">
        <f>IF($M$1="","",IF(MONTH($M$1-(WEEKDAY($M$1,1)-1)+2)=MONTH($M$1),$M$1-(WEEKDAY($M$1,1)-1)+2,""))</f>
        <v/>
      </c>
      <c r="C7" s="7">
        <v>1</v>
      </c>
      <c r="D7" s="16">
        <f>IF($M$1="","",IF(MONTH($M$1-(WEEKDAY($M$1,1)-1)+9)=MONTH($M$1),$M$1-(WEEKDAY($M$1,1)-1)+9,""))</f>
        <v>46119</v>
      </c>
      <c r="E7" s="7">
        <v>1</v>
      </c>
      <c r="F7" s="16">
        <f>IF($M$1="","",IF(MONTH($M$1-(WEEKDAY($M$1,1)-1)+16)=MONTH($M$1),$M$1-(WEEKDAY($M$1,1)-1)+16,""))</f>
        <v>46126</v>
      </c>
      <c r="G7" s="7">
        <v>1</v>
      </c>
      <c r="H7" s="16">
        <f>IF($M$1="","",IF(MONTH($M$1-(WEEKDAY($M$1,1)-1)+23)=MONTH($M$1),$M$1-(WEEKDAY($M$1,1)-1)+23,""))</f>
        <v>46133</v>
      </c>
      <c r="I7" s="8">
        <v>1</v>
      </c>
      <c r="J7" s="16">
        <f>IF($M$1="","",IF(MONTH($M$1-(WEEKDAY($M$1,1)-1)+30)=MONTH($M$1),$M$1-(WEEKDAY($M$1,1)-1)+30,""))</f>
        <v>46140</v>
      </c>
      <c r="K7" s="8"/>
      <c r="M7" s="18"/>
      <c r="N7" s="18"/>
      <c r="O7" s="18"/>
    </row>
    <row r="8" spans="1:15" ht="30" customHeight="1" thickBot="1" x14ac:dyDescent="0.3">
      <c r="A8" s="6" t="s">
        <v>10</v>
      </c>
      <c r="B8" s="16">
        <f>IF($M$1="","",IF(MONTH($M$1-(WEEKDAY($M$1,1)-1)+3)=MONTH($M$1),$M$1-(WEEKDAY($M$1,1)-1)+3,""))</f>
        <v>46113</v>
      </c>
      <c r="C8" s="7">
        <v>1</v>
      </c>
      <c r="D8" s="16">
        <f>IF($M$1="","",IF(MONTH($M$1-(WEEKDAY($M$1,1)-1)+10)=MONTH($M$1),$M$1-(WEEKDAY($M$1,1)-1)+10,""))</f>
        <v>46120</v>
      </c>
      <c r="E8" s="7">
        <v>1</v>
      </c>
      <c r="F8" s="16">
        <f>IF($M$1="","",IF(MONTH($M$1-(WEEKDAY($M$1,1)-1)+17)=MONTH($M$1),$M$1-(WEEKDAY($M$1,1)-1)+17,""))</f>
        <v>46127</v>
      </c>
      <c r="G8" s="7">
        <v>1</v>
      </c>
      <c r="H8" s="16">
        <f>IF($M$1="","",IF(MONTH($M$1-(WEEKDAY($M$1,1)-1)+24)=MONTH($M$1),$M$1-(WEEKDAY($M$1,1)-1)+24,""))</f>
        <v>46134</v>
      </c>
      <c r="I8" s="8">
        <v>1</v>
      </c>
      <c r="J8" s="16">
        <f>IF($M$1="","",IF(MONTH($M$1-(WEEKDAY($M$1,1)-1)+31)=MONTH($M$1),$M$1-(WEEKDAY($M$1,1)-1)+31,""))</f>
        <v>46141</v>
      </c>
      <c r="K8" s="8"/>
      <c r="M8" s="18"/>
      <c r="N8" s="18"/>
      <c r="O8" s="18"/>
    </row>
    <row r="9" spans="1:15" ht="30" customHeight="1" thickBot="1" x14ac:dyDescent="0.3">
      <c r="A9" s="6" t="s">
        <v>11</v>
      </c>
      <c r="B9" s="16">
        <f>IF($M$1="","",IF(MONTH($M$1-(WEEKDAY($M$1,1)-1)+4)=MONTH($M$1),$M$1-(WEEKDAY($M$1,1)-1)+4,""))</f>
        <v>46114</v>
      </c>
      <c r="C9" s="7">
        <v>0</v>
      </c>
      <c r="D9" s="16">
        <f>IF($M$1="","",IF(MONTH($M$1-(WEEKDAY($M$1,1)-1)+11)=MONTH($M$1),$M$1-(WEEKDAY($M$1,1)-1)+11,""))</f>
        <v>46121</v>
      </c>
      <c r="E9" s="7">
        <v>0</v>
      </c>
      <c r="F9" s="16">
        <f>IF($M$1="","",IF(MONTH($M$1-(WEEKDAY($M$1,1)-1)+18)=MONTH($M$1),$M$1-(WEEKDAY($M$1,1)-1)+18,""))</f>
        <v>46128</v>
      </c>
      <c r="G9" s="7">
        <v>0</v>
      </c>
      <c r="H9" s="16">
        <f>IF($M$1="","",IF(MONTH($M$1-(WEEKDAY($M$1,1)-1)+25)=MONTH($M$1),$M$1-(WEEKDAY($M$1,1)-1)+25,""))</f>
        <v>46135</v>
      </c>
      <c r="I9" s="8">
        <v>0</v>
      </c>
      <c r="J9" s="16">
        <f>IF($M$1="","",IF(MONTH($M$1-(WEEKDAY($M$1,1)-1)+32)=MONTH($M$1),$M$1-(WEEKDAY($M$1,1)-1)+32,""))</f>
        <v>46142</v>
      </c>
      <c r="K9" s="8"/>
      <c r="M9" s="18"/>
      <c r="N9" s="18"/>
      <c r="O9" s="18"/>
    </row>
    <row r="10" spans="1:15" ht="30" customHeight="1" thickBot="1" x14ac:dyDescent="0.3">
      <c r="A10" s="11"/>
      <c r="B10" s="12" t="s">
        <v>12</v>
      </c>
      <c r="C10" s="13">
        <v>4</v>
      </c>
      <c r="D10" s="12" t="s">
        <v>12</v>
      </c>
      <c r="E10" s="13">
        <v>4</v>
      </c>
      <c r="F10" s="12" t="s">
        <v>12</v>
      </c>
      <c r="G10" s="13">
        <v>4</v>
      </c>
      <c r="H10" s="12" t="s">
        <v>12</v>
      </c>
      <c r="I10" s="14">
        <v>4</v>
      </c>
      <c r="J10" s="12" t="s">
        <v>12</v>
      </c>
      <c r="K10" s="14">
        <v>2</v>
      </c>
    </row>
    <row r="11" spans="1:15" ht="15.75" customHeight="1" thickTop="1" x14ac:dyDescent="0.25"/>
  </sheetData>
  <mergeCells count="4">
    <mergeCell ref="M5:O9"/>
    <mergeCell ref="G3:H3"/>
    <mergeCell ref="C3:F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2006-09-16T00:00:00Z</dcterms:created>
  <dcterms:modified xsi:type="dcterms:W3CDTF">2026-04-01T14:34:07Z</dcterms:modified>
</cp:coreProperties>
</file>