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turepipe-my.sharepoint.com/personal/k_yaseen_futurepipe_com/Documents/Planning/Follow up sheets ( khalil )/(FM Weekly Schedule/"/>
    </mc:Choice>
  </mc:AlternateContent>
  <xr:revisionPtr revIDLastSave="753" documentId="8_{0C7939E2-9A32-4775-82E2-0BE44DD6018D}" xr6:coauthVersionLast="47" xr6:coauthVersionMax="47" xr10:uidLastSave="{159723BE-E65A-4E87-9798-9008790D7BCA}"/>
  <bookViews>
    <workbookView xWindow="-120" yWindow="-120" windowWidth="29040" windowHeight="15840" xr2:uid="{4446E419-DC81-4CC1-97C1-21CA6F8C0380}"/>
  </bookViews>
  <sheets>
    <sheet name="Sheet1" sheetId="1" r:id="rId1"/>
  </sheets>
  <definedNames>
    <definedName name="_xlnm._FilterDatabase" localSheetId="0" hidden="1">Sheet1!$A$1:$AA$155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11" i="1" l="1"/>
  <c r="AA111" i="1"/>
  <c r="Z112" i="1"/>
  <c r="AA112" i="1" s="1"/>
  <c r="Z113" i="1" s="1"/>
  <c r="AA113" i="1" s="1"/>
  <c r="Z114" i="1" s="1"/>
  <c r="AA114" i="1" s="1"/>
  <c r="Z115" i="1" s="1"/>
  <c r="AA115" i="1" s="1"/>
  <c r="Z116" i="1" s="1"/>
  <c r="AA116" i="1" s="1"/>
  <c r="Z117" i="1" s="1"/>
  <c r="AA117" i="1" s="1"/>
  <c r="Z118" i="1" s="1"/>
  <c r="AA118" i="1" s="1"/>
  <c r="Z119" i="1" s="1"/>
  <c r="AA119" i="1" s="1"/>
  <c r="Z120" i="1" s="1"/>
  <c r="AA120" i="1" s="1"/>
  <c r="Z121" i="1" s="1"/>
  <c r="AA121" i="1" s="1"/>
  <c r="Z122" i="1" s="1"/>
  <c r="AA122" i="1" s="1"/>
  <c r="Z123" i="1" s="1"/>
  <c r="AA123" i="1" s="1"/>
  <c r="Z124" i="1" s="1"/>
  <c r="AA124" i="1" s="1"/>
  <c r="Z125" i="1" s="1"/>
  <c r="AA125" i="1" s="1"/>
  <c r="Z126" i="1" s="1"/>
  <c r="AA126" i="1" s="1"/>
  <c r="Z127" i="1" s="1"/>
  <c r="AA127" i="1" s="1"/>
  <c r="Z128" i="1" s="1"/>
  <c r="AA128" i="1" s="1"/>
  <c r="Z129" i="1" s="1"/>
  <c r="AA129" i="1" s="1"/>
  <c r="Z130" i="1" s="1"/>
  <c r="AA130" i="1" s="1"/>
  <c r="Z131" i="1" s="1"/>
  <c r="AA131" i="1" s="1"/>
  <c r="Z132" i="1" s="1"/>
  <c r="AA132" i="1" s="1"/>
  <c r="Z133" i="1" s="1"/>
  <c r="AA133" i="1" s="1"/>
  <c r="Z134" i="1" s="1"/>
  <c r="AA134" i="1" s="1"/>
  <c r="Z135" i="1" s="1"/>
  <c r="AA135" i="1" s="1"/>
  <c r="Z136" i="1" s="1"/>
  <c r="AA136" i="1" s="1"/>
  <c r="Z137" i="1" s="1"/>
  <c r="AA137" i="1" s="1"/>
  <c r="Z138" i="1" s="1"/>
  <c r="AA138" i="1" s="1"/>
  <c r="Z139" i="1" s="1"/>
  <c r="AA139" i="1" s="1"/>
  <c r="Z140" i="1" s="1"/>
  <c r="AA140" i="1" s="1"/>
  <c r="Z141" i="1" s="1"/>
  <c r="AA141" i="1" s="1"/>
  <c r="Z142" i="1" s="1"/>
  <c r="AA142" i="1" s="1"/>
  <c r="Z143" i="1" s="1"/>
  <c r="AA143" i="1" s="1"/>
  <c r="Z144" i="1" s="1"/>
  <c r="AA144" i="1" s="1"/>
  <c r="Z145" i="1" s="1"/>
  <c r="AA145" i="1" s="1"/>
  <c r="AA110" i="1"/>
  <c r="Z110" i="1"/>
  <c r="AA109" i="1"/>
  <c r="Z109" i="1"/>
  <c r="X106" i="1"/>
  <c r="Z100" i="1"/>
  <c r="AA100" i="1"/>
  <c r="Z101" i="1"/>
  <c r="AA101" i="1"/>
  <c r="Z102" i="1"/>
  <c r="AA102" i="1"/>
  <c r="Z103" i="1"/>
  <c r="AA103" i="1" s="1"/>
  <c r="Z104" i="1" s="1"/>
  <c r="AA104" i="1" s="1"/>
  <c r="Z105" i="1" s="1"/>
  <c r="AA105" i="1" s="1"/>
  <c r="AA99" i="1"/>
  <c r="Z99" i="1"/>
  <c r="AA98" i="1"/>
  <c r="Z98" i="1"/>
  <c r="W79" i="1"/>
  <c r="X79" i="1" s="1"/>
  <c r="W80" i="1"/>
  <c r="X80" i="1" s="1"/>
  <c r="W81" i="1"/>
  <c r="X81" i="1" s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78" i="1"/>
  <c r="X78" i="1" s="1"/>
  <c r="Z78" i="1"/>
  <c r="Z4" i="1"/>
  <c r="Z75" i="1"/>
  <c r="Z65" i="1"/>
  <c r="Z45" i="1"/>
  <c r="R106" i="1"/>
  <c r="T106" i="1"/>
  <c r="Q106" i="1"/>
  <c r="W98" i="1"/>
  <c r="X98" i="1" s="1"/>
  <c r="Z62" i="1"/>
  <c r="W67" i="1"/>
  <c r="R95" i="1"/>
  <c r="Q95" i="1"/>
  <c r="T95" i="1"/>
  <c r="Z149" i="1"/>
  <c r="W150" i="1"/>
  <c r="X150" i="1" s="1"/>
  <c r="W151" i="1"/>
  <c r="X151" i="1" s="1"/>
  <c r="W149" i="1"/>
  <c r="X149" i="1" s="1"/>
  <c r="AA78" i="1" l="1"/>
  <c r="Z79" i="1" s="1"/>
  <c r="AA79" i="1" s="1"/>
  <c r="Z80" i="1" s="1"/>
  <c r="AA80" i="1" s="1"/>
  <c r="Z81" i="1" s="1"/>
  <c r="AA81" i="1" s="1"/>
  <c r="Z82" i="1" s="1"/>
  <c r="AA149" i="1"/>
  <c r="Z150" i="1" s="1"/>
  <c r="AA150" i="1" s="1"/>
  <c r="Z151" i="1" s="1"/>
  <c r="AA151" i="1" s="1"/>
  <c r="Z152" i="1" s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09" i="1"/>
  <c r="Z25" i="1"/>
  <c r="Z48" i="1"/>
  <c r="W25" i="1"/>
  <c r="X25" i="1" s="1"/>
  <c r="W26" i="1"/>
  <c r="X26" i="1" s="1"/>
  <c r="W27" i="1"/>
  <c r="X27" i="1" s="1"/>
  <c r="W28" i="1"/>
  <c r="X28" i="1" s="1"/>
  <c r="W29" i="1"/>
  <c r="X29" i="1" s="1"/>
  <c r="W65" i="1"/>
  <c r="X65" i="1" s="1"/>
  <c r="W66" i="1"/>
  <c r="X66" i="1" s="1"/>
  <c r="X67" i="1"/>
  <c r="W68" i="1"/>
  <c r="X68" i="1" s="1"/>
  <c r="X113" i="1" l="1"/>
  <c r="X112" i="1"/>
  <c r="X114" i="1"/>
  <c r="X117" i="1"/>
  <c r="X111" i="1"/>
  <c r="X119" i="1"/>
  <c r="X118" i="1"/>
  <c r="X116" i="1"/>
  <c r="X123" i="1"/>
  <c r="X122" i="1"/>
  <c r="X110" i="1"/>
  <c r="X115" i="1"/>
  <c r="X109" i="1"/>
  <c r="X121" i="1"/>
  <c r="X120" i="1"/>
  <c r="AA25" i="1"/>
  <c r="Z26" i="1" s="1"/>
  <c r="AA65" i="1"/>
  <c r="Z66" i="1" s="1"/>
  <c r="AA66" i="1" s="1"/>
  <c r="Z67" i="1" s="1"/>
  <c r="AA67" i="1" s="1"/>
  <c r="Z68" i="1" s="1"/>
  <c r="AA68" i="1" s="1"/>
  <c r="Z69" i="1" s="1"/>
  <c r="AA26" i="1" l="1"/>
  <c r="Z27" i="1" s="1"/>
  <c r="AA27" i="1" s="1"/>
  <c r="Z28" i="1" s="1"/>
  <c r="AA28" i="1" s="1"/>
  <c r="Z29" i="1" s="1"/>
  <c r="AA29" i="1" s="1"/>
  <c r="Z30" i="1" s="1"/>
  <c r="Z95" i="1"/>
  <c r="Z22" i="1" l="1"/>
  <c r="S48" i="1"/>
  <c r="W48" i="1"/>
  <c r="S49" i="1"/>
  <c r="W49" i="1"/>
  <c r="S50" i="1"/>
  <c r="W50" i="1"/>
  <c r="S51" i="1"/>
  <c r="W51" i="1"/>
  <c r="S52" i="1"/>
  <c r="W52" i="1"/>
  <c r="W4" i="1"/>
  <c r="W5" i="1"/>
  <c r="W6" i="1"/>
  <c r="W7" i="1"/>
  <c r="W8" i="1"/>
  <c r="W9" i="1"/>
  <c r="W10" i="1"/>
  <c r="W11" i="1"/>
  <c r="S4" i="1"/>
  <c r="S5" i="1"/>
  <c r="S6" i="1"/>
  <c r="S7" i="1"/>
  <c r="S8" i="1"/>
  <c r="S9" i="1"/>
  <c r="S10" i="1"/>
  <c r="S11" i="1"/>
  <c r="Z71" i="1"/>
  <c r="Q62" i="1"/>
  <c r="R62" i="1"/>
  <c r="T62" i="1"/>
  <c r="Z156" i="1"/>
  <c r="Q156" i="1"/>
  <c r="R156" i="1"/>
  <c r="T156" i="1"/>
  <c r="Q146" i="1"/>
  <c r="R146" i="1"/>
  <c r="T146" i="1"/>
  <c r="Z146" i="1"/>
  <c r="Z106" i="1"/>
  <c r="T75" i="1"/>
  <c r="R75" i="1"/>
  <c r="X49" i="1" l="1"/>
  <c r="X5" i="1"/>
  <c r="X4" i="1"/>
  <c r="X51" i="1"/>
  <c r="X50" i="1"/>
  <c r="X52" i="1"/>
  <c r="X48" i="1"/>
  <c r="X6" i="1"/>
  <c r="X10" i="1"/>
  <c r="X11" i="1"/>
  <c r="X7" i="1"/>
  <c r="X9" i="1"/>
  <c r="X8" i="1"/>
  <c r="Q75" i="1"/>
  <c r="W71" i="1"/>
  <c r="T71" i="1"/>
  <c r="R71" i="1"/>
  <c r="Q71" i="1"/>
  <c r="T45" i="1"/>
  <c r="R45" i="1"/>
  <c r="Q45" i="1"/>
  <c r="T22" i="1"/>
  <c r="R22" i="1"/>
  <c r="Q22" i="1"/>
  <c r="S152" i="1"/>
  <c r="W152" i="1"/>
  <c r="S153" i="1"/>
  <c r="W153" i="1"/>
  <c r="S154" i="1"/>
  <c r="W154" i="1"/>
  <c r="S155" i="1"/>
  <c r="W155" i="1"/>
  <c r="S124" i="1"/>
  <c r="W124" i="1"/>
  <c r="S125" i="1"/>
  <c r="W125" i="1"/>
  <c r="S126" i="1"/>
  <c r="W126" i="1"/>
  <c r="S127" i="1"/>
  <c r="W127" i="1"/>
  <c r="S128" i="1"/>
  <c r="W128" i="1"/>
  <c r="S129" i="1"/>
  <c r="W129" i="1"/>
  <c r="S130" i="1"/>
  <c r="W130" i="1"/>
  <c r="S131" i="1"/>
  <c r="W131" i="1"/>
  <c r="S132" i="1"/>
  <c r="W132" i="1"/>
  <c r="S133" i="1"/>
  <c r="W133" i="1"/>
  <c r="S134" i="1"/>
  <c r="W134" i="1"/>
  <c r="S135" i="1"/>
  <c r="W135" i="1"/>
  <c r="S136" i="1"/>
  <c r="W136" i="1"/>
  <c r="S137" i="1"/>
  <c r="W137" i="1"/>
  <c r="S138" i="1"/>
  <c r="W138" i="1"/>
  <c r="S139" i="1"/>
  <c r="W139" i="1"/>
  <c r="S140" i="1"/>
  <c r="W140" i="1"/>
  <c r="S141" i="1"/>
  <c r="W141" i="1"/>
  <c r="S142" i="1"/>
  <c r="W142" i="1"/>
  <c r="S143" i="1"/>
  <c r="W143" i="1"/>
  <c r="S144" i="1"/>
  <c r="W144" i="1"/>
  <c r="S145" i="1"/>
  <c r="W145" i="1"/>
  <c r="W99" i="1"/>
  <c r="W100" i="1"/>
  <c r="W101" i="1"/>
  <c r="W102" i="1"/>
  <c r="W103" i="1"/>
  <c r="W104" i="1"/>
  <c r="W105" i="1"/>
  <c r="S82" i="1"/>
  <c r="S83" i="1"/>
  <c r="S84" i="1"/>
  <c r="S85" i="1"/>
  <c r="S86" i="1"/>
  <c r="S87" i="1"/>
  <c r="S99" i="1"/>
  <c r="S100" i="1"/>
  <c r="S88" i="1"/>
  <c r="X88" i="1" s="1"/>
  <c r="S89" i="1"/>
  <c r="X89" i="1" s="1"/>
  <c r="S90" i="1"/>
  <c r="X90" i="1" s="1"/>
  <c r="S101" i="1"/>
  <c r="X101" i="1" s="1"/>
  <c r="S102" i="1"/>
  <c r="S103" i="1"/>
  <c r="S91" i="1"/>
  <c r="S92" i="1"/>
  <c r="S93" i="1"/>
  <c r="S104" i="1"/>
  <c r="S105" i="1"/>
  <c r="S94" i="1"/>
  <c r="S73" i="1"/>
  <c r="S74" i="1"/>
  <c r="W73" i="1"/>
  <c r="W74" i="1"/>
  <c r="W69" i="1"/>
  <c r="W53" i="1"/>
  <c r="W54" i="1"/>
  <c r="W55" i="1"/>
  <c r="W56" i="1"/>
  <c r="W57" i="1"/>
  <c r="W58" i="1"/>
  <c r="W70" i="1"/>
  <c r="W59" i="1"/>
  <c r="W60" i="1"/>
  <c r="W61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12" i="1"/>
  <c r="W13" i="1"/>
  <c r="W14" i="1"/>
  <c r="W15" i="1"/>
  <c r="W16" i="1"/>
  <c r="W17" i="1"/>
  <c r="W18" i="1"/>
  <c r="W19" i="1"/>
  <c r="W20" i="1"/>
  <c r="W21" i="1"/>
  <c r="S69" i="1"/>
  <c r="S53" i="1"/>
  <c r="S54" i="1"/>
  <c r="S55" i="1"/>
  <c r="S56" i="1"/>
  <c r="S57" i="1"/>
  <c r="S58" i="1"/>
  <c r="S70" i="1"/>
  <c r="S59" i="1"/>
  <c r="S60" i="1"/>
  <c r="S61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12" i="1"/>
  <c r="S13" i="1"/>
  <c r="S14" i="1"/>
  <c r="S15" i="1"/>
  <c r="S16" i="1"/>
  <c r="S17" i="1"/>
  <c r="S18" i="1"/>
  <c r="S19" i="1"/>
  <c r="S20" i="1"/>
  <c r="S21" i="1"/>
  <c r="X100" i="1" l="1"/>
  <c r="X94" i="1"/>
  <c r="X105" i="1"/>
  <c r="X99" i="1"/>
  <c r="S106" i="1"/>
  <c r="X104" i="1"/>
  <c r="X103" i="1"/>
  <c r="X102" i="1"/>
  <c r="X87" i="1"/>
  <c r="X93" i="1"/>
  <c r="X86" i="1"/>
  <c r="X92" i="1"/>
  <c r="X85" i="1"/>
  <c r="X91" i="1"/>
  <c r="X84" i="1"/>
  <c r="X83" i="1"/>
  <c r="S95" i="1"/>
  <c r="X82" i="1"/>
  <c r="AA48" i="1"/>
  <c r="Z49" i="1" s="1"/>
  <c r="AA49" i="1" s="1"/>
  <c r="Z50" i="1" s="1"/>
  <c r="AA50" i="1" s="1"/>
  <c r="Z51" i="1" s="1"/>
  <c r="AA51" i="1" s="1"/>
  <c r="Z52" i="1" s="1"/>
  <c r="AA52" i="1" s="1"/>
  <c r="Z53" i="1" s="1"/>
  <c r="X13" i="1"/>
  <c r="S62" i="1"/>
  <c r="S71" i="1" s="1"/>
  <c r="X137" i="1"/>
  <c r="X125" i="1"/>
  <c r="X141" i="1"/>
  <c r="X129" i="1"/>
  <c r="X145" i="1"/>
  <c r="X133" i="1"/>
  <c r="X144" i="1"/>
  <c r="X138" i="1"/>
  <c r="X132" i="1"/>
  <c r="X126" i="1"/>
  <c r="X140" i="1"/>
  <c r="X128" i="1"/>
  <c r="X152" i="1"/>
  <c r="X19" i="1"/>
  <c r="X31" i="1"/>
  <c r="X39" i="1"/>
  <c r="X134" i="1"/>
  <c r="X142" i="1"/>
  <c r="X136" i="1"/>
  <c r="X130" i="1"/>
  <c r="X124" i="1"/>
  <c r="X154" i="1"/>
  <c r="X21" i="1"/>
  <c r="X153" i="1"/>
  <c r="S146" i="1"/>
  <c r="X58" i="1"/>
  <c r="X143" i="1"/>
  <c r="X139" i="1"/>
  <c r="X135" i="1"/>
  <c r="X131" i="1"/>
  <c r="X127" i="1"/>
  <c r="S156" i="1"/>
  <c r="X155" i="1"/>
  <c r="X16" i="1"/>
  <c r="X44" i="1"/>
  <c r="X36" i="1"/>
  <c r="X57" i="1"/>
  <c r="X55" i="1"/>
  <c r="X20" i="1"/>
  <c r="X12" i="1"/>
  <c r="X40" i="1"/>
  <c r="X32" i="1"/>
  <c r="X54" i="1"/>
  <c r="X56" i="1"/>
  <c r="X59" i="1"/>
  <c r="X69" i="1"/>
  <c r="Z73" i="1"/>
  <c r="AA73" i="1" s="1"/>
  <c r="Z74" i="1" s="1"/>
  <c r="AA74" i="1" s="1"/>
  <c r="S75" i="1"/>
  <c r="X61" i="1"/>
  <c r="X60" i="1"/>
  <c r="X17" i="1"/>
  <c r="X37" i="1"/>
  <c r="X18" i="1"/>
  <c r="X38" i="1"/>
  <c r="X30" i="1"/>
  <c r="X70" i="1"/>
  <c r="X53" i="1"/>
  <c r="S22" i="1"/>
  <c r="X15" i="1"/>
  <c r="X43" i="1"/>
  <c r="X35" i="1"/>
  <c r="S45" i="1"/>
  <c r="X41" i="1"/>
  <c r="X33" i="1"/>
  <c r="X14" i="1"/>
  <c r="X42" i="1"/>
  <c r="X34" i="1"/>
  <c r="X22" i="1" l="1"/>
  <c r="X95" i="1"/>
  <c r="AA95" i="1" s="1"/>
  <c r="AA82" i="1"/>
  <c r="Z83" i="1" s="1"/>
  <c r="AA83" i="1" s="1"/>
  <c r="Z84" i="1" s="1"/>
  <c r="AA84" i="1" s="1"/>
  <c r="Z85" i="1" s="1"/>
  <c r="AA85" i="1" s="1"/>
  <c r="Z86" i="1" s="1"/>
  <c r="AA86" i="1" s="1"/>
  <c r="Z87" i="1" s="1"/>
  <c r="AA87" i="1" s="1"/>
  <c r="Z88" i="1" s="1"/>
  <c r="AA88" i="1" s="1"/>
  <c r="Z89" i="1" s="1"/>
  <c r="AA89" i="1" s="1"/>
  <c r="Z90" i="1" s="1"/>
  <c r="AA90" i="1" s="1"/>
  <c r="Z91" i="1" s="1"/>
  <c r="AA91" i="1" s="1"/>
  <c r="Z92" i="1" s="1"/>
  <c r="AA92" i="1" s="1"/>
  <c r="Z93" i="1" s="1"/>
  <c r="AA93" i="1" s="1"/>
  <c r="Z94" i="1" s="1"/>
  <c r="AA94" i="1" s="1"/>
  <c r="X71" i="1"/>
  <c r="AA69" i="1"/>
  <c r="Z70" i="1" s="1"/>
  <c r="AA70" i="1" s="1"/>
  <c r="AA4" i="1"/>
  <c r="Z5" i="1" s="1"/>
  <c r="AA5" i="1" s="1"/>
  <c r="Z6" i="1" s="1"/>
  <c r="AA6" i="1" s="1"/>
  <c r="Z7" i="1" s="1"/>
  <c r="AA7" i="1" s="1"/>
  <c r="Z8" i="1" s="1"/>
  <c r="AA8" i="1" s="1"/>
  <c r="Z9" i="1" s="1"/>
  <c r="AA9" i="1" s="1"/>
  <c r="Z10" i="1" s="1"/>
  <c r="AA10" i="1" s="1"/>
  <c r="Z11" i="1" s="1"/>
  <c r="AA11" i="1" s="1"/>
  <c r="Z12" i="1" s="1"/>
  <c r="AA12" i="1" s="1"/>
  <c r="Z13" i="1" s="1"/>
  <c r="AA13" i="1" s="1"/>
  <c r="Z14" i="1" s="1"/>
  <c r="AA14" i="1" s="1"/>
  <c r="Z15" i="1" s="1"/>
  <c r="AA15" i="1" s="1"/>
  <c r="Z16" i="1" s="1"/>
  <c r="AA16" i="1" s="1"/>
  <c r="Z17" i="1" s="1"/>
  <c r="AA17" i="1" s="1"/>
  <c r="Z18" i="1" s="1"/>
  <c r="AA18" i="1" s="1"/>
  <c r="Z19" i="1" s="1"/>
  <c r="AA19" i="1" s="1"/>
  <c r="Z20" i="1" s="1"/>
  <c r="AA20" i="1" s="1"/>
  <c r="Z21" i="1" s="1"/>
  <c r="AA21" i="1" s="1"/>
  <c r="X156" i="1"/>
  <c r="AA156" i="1" s="1"/>
  <c r="AA152" i="1"/>
  <c r="Z153" i="1" s="1"/>
  <c r="AA153" i="1" s="1"/>
  <c r="Z154" i="1" s="1"/>
  <c r="AA154" i="1" s="1"/>
  <c r="Z155" i="1" s="1"/>
  <c r="AA155" i="1" s="1"/>
  <c r="X146" i="1"/>
  <c r="AA146" i="1" s="1"/>
  <c r="X62" i="1"/>
  <c r="AA62" i="1" s="1"/>
  <c r="AA53" i="1"/>
  <c r="Z54" i="1" s="1"/>
  <c r="AA54" i="1" s="1"/>
  <c r="Z55" i="1" s="1"/>
  <c r="AA55" i="1" s="1"/>
  <c r="Z56" i="1" s="1"/>
  <c r="AA56" i="1" s="1"/>
  <c r="Z57" i="1" s="1"/>
  <c r="AA57" i="1" s="1"/>
  <c r="Z58" i="1" s="1"/>
  <c r="AA58" i="1" s="1"/>
  <c r="Z59" i="1" s="1"/>
  <c r="AA59" i="1" s="1"/>
  <c r="Z60" i="1" s="1"/>
  <c r="AA60" i="1" s="1"/>
  <c r="Z61" i="1" s="1"/>
  <c r="AA61" i="1" s="1"/>
  <c r="X45" i="1"/>
  <c r="AA45" i="1" s="1"/>
  <c r="AA30" i="1"/>
  <c r="Z31" i="1" s="1"/>
  <c r="AA31" i="1" s="1"/>
  <c r="Z32" i="1" s="1"/>
  <c r="AA32" i="1" s="1"/>
  <c r="Z33" i="1" s="1"/>
  <c r="AA33" i="1" s="1"/>
  <c r="Z34" i="1" s="1"/>
  <c r="AA34" i="1" s="1"/>
  <c r="Z35" i="1" s="1"/>
  <c r="AA35" i="1" s="1"/>
  <c r="Z36" i="1" s="1"/>
  <c r="AA36" i="1" s="1"/>
  <c r="Z37" i="1" s="1"/>
  <c r="AA37" i="1" s="1"/>
  <c r="Z38" i="1" s="1"/>
  <c r="AA38" i="1" s="1"/>
  <c r="Z39" i="1" s="1"/>
  <c r="AA39" i="1" s="1"/>
  <c r="Z40" i="1" s="1"/>
  <c r="AA40" i="1" s="1"/>
  <c r="Z41" i="1" s="1"/>
  <c r="AA41" i="1" s="1"/>
  <c r="Z42" i="1" s="1"/>
  <c r="AA42" i="1" s="1"/>
  <c r="Z43" i="1" s="1"/>
  <c r="AA43" i="1" s="1"/>
  <c r="Z44" i="1" s="1"/>
  <c r="AA44" i="1" s="1"/>
  <c r="X75" i="1"/>
  <c r="AA75" i="1" s="1"/>
  <c r="AA22" i="1"/>
  <c r="AA106" i="1" l="1"/>
  <c r="AA71" i="1"/>
</calcChain>
</file>

<file path=xl/sharedStrings.xml><?xml version="1.0" encoding="utf-8"?>
<sst xmlns="http://schemas.openxmlformats.org/spreadsheetml/2006/main" count="902" uniqueCount="256">
  <si>
    <t xml:space="preserve">Order Validity </t>
  </si>
  <si>
    <t>Ord Status</t>
  </si>
  <si>
    <t>LN SO#</t>
  </si>
  <si>
    <t>Pos</t>
  </si>
  <si>
    <t>Proj No</t>
  </si>
  <si>
    <t>Committed</t>
  </si>
  <si>
    <t>Machine #</t>
  </si>
  <si>
    <t>Client Name</t>
  </si>
  <si>
    <t>Project Name</t>
  </si>
  <si>
    <t xml:space="preserve">Item Description </t>
  </si>
  <si>
    <t>System/PO</t>
  </si>
  <si>
    <t>DIA1</t>
  </si>
  <si>
    <t>DIA2</t>
  </si>
  <si>
    <t>Ends</t>
  </si>
  <si>
    <t>System</t>
  </si>
  <si>
    <t xml:space="preserve">Pressure </t>
  </si>
  <si>
    <t>Order Qty</t>
  </si>
  <si>
    <t>Pro Qty</t>
  </si>
  <si>
    <t>Bal Qty</t>
  </si>
  <si>
    <t>Transfer Qty</t>
  </si>
  <si>
    <t>Rate/shift [pcs]</t>
  </si>
  <si>
    <t># of Shifts</t>
  </si>
  <si>
    <t>Total Rate [pcs/day]</t>
  </si>
  <si>
    <t>Duratin Numeric</t>
  </si>
  <si>
    <t>Duration</t>
  </si>
  <si>
    <t>Start</t>
  </si>
  <si>
    <t>Finish</t>
  </si>
  <si>
    <t>327.96 days</t>
  </si>
  <si>
    <t>Wed 29/01/25</t>
  </si>
  <si>
    <t>86.83 days</t>
  </si>
  <si>
    <t>Fri 09/05/25</t>
  </si>
  <si>
    <t>GEI</t>
  </si>
  <si>
    <t>CA</t>
  </si>
  <si>
    <t>4.83 days</t>
  </si>
  <si>
    <t>1.5 days</t>
  </si>
  <si>
    <t>2 days</t>
  </si>
  <si>
    <t>AUH</t>
  </si>
  <si>
    <t>0.17 days</t>
  </si>
  <si>
    <t>219.35 days</t>
  </si>
  <si>
    <t>KSA</t>
  </si>
  <si>
    <t>3.13 days</t>
  </si>
  <si>
    <t>1.25 days</t>
  </si>
  <si>
    <t>01R016072</t>
  </si>
  <si>
    <t>D65023436</t>
  </si>
  <si>
    <t>0.25 days</t>
  </si>
  <si>
    <t>01E012284</t>
  </si>
  <si>
    <t>D65023406</t>
  </si>
  <si>
    <t>0.5 days</t>
  </si>
  <si>
    <t>01R015959</t>
  </si>
  <si>
    <t>D65023354</t>
  </si>
  <si>
    <t>5 days</t>
  </si>
  <si>
    <t>01E012280</t>
  </si>
  <si>
    <t>3 days</t>
  </si>
  <si>
    <t>2.5 days</t>
  </si>
  <si>
    <t>01R016110</t>
  </si>
  <si>
    <t>5-Mar -15April</t>
  </si>
  <si>
    <t>0.75 days</t>
  </si>
  <si>
    <t>25 days</t>
  </si>
  <si>
    <t>1 day</t>
  </si>
  <si>
    <t>29.75 days</t>
  </si>
  <si>
    <t>01B000629</t>
  </si>
  <si>
    <t>6.88 days</t>
  </si>
  <si>
    <t>01B000865</t>
  </si>
  <si>
    <t>01B000906</t>
  </si>
  <si>
    <t>01B001022</t>
  </si>
  <si>
    <t>1.75 days</t>
  </si>
  <si>
    <t>01B001033</t>
  </si>
  <si>
    <t>01B001048</t>
  </si>
  <si>
    <t>0.2 days</t>
  </si>
  <si>
    <t xml:space="preserve">GEI </t>
  </si>
  <si>
    <t>01R012504</t>
  </si>
  <si>
    <t>1.6 days</t>
  </si>
  <si>
    <t>16 days</t>
  </si>
  <si>
    <t>8.5 days</t>
  </si>
  <si>
    <t>0.4 days</t>
  </si>
  <si>
    <t>0.9 days</t>
  </si>
  <si>
    <t>01B001052</t>
  </si>
  <si>
    <t>D65023190</t>
  </si>
  <si>
    <t>D65023435</t>
  </si>
  <si>
    <t>3.5 days</t>
  </si>
  <si>
    <t>7 days</t>
  </si>
  <si>
    <t>226.5 days</t>
  </si>
  <si>
    <t>Not to be released</t>
  </si>
  <si>
    <t>2.25 days</t>
  </si>
  <si>
    <t>3.75 days</t>
  </si>
  <si>
    <t>22.25 days</t>
  </si>
  <si>
    <t>168.92 days</t>
  </si>
  <si>
    <t>01E012173</t>
  </si>
  <si>
    <t>D65022977</t>
  </si>
  <si>
    <t>4.36 days</t>
  </si>
  <si>
    <t>D65022986</t>
  </si>
  <si>
    <t>2.86 days</t>
  </si>
  <si>
    <t>D65022988</t>
  </si>
  <si>
    <t>5.71 days</t>
  </si>
  <si>
    <t>D65022989</t>
  </si>
  <si>
    <t>7.14 days</t>
  </si>
  <si>
    <t xml:space="preserve">Rotating Machine 1 </t>
  </si>
  <si>
    <t>Rotating Machine 1 (3 Shift)</t>
  </si>
  <si>
    <t>Fertial Annaba- UAN ligne</t>
  </si>
  <si>
    <t>Agiba</t>
  </si>
  <si>
    <t>Ohaji South Project</t>
  </si>
  <si>
    <t>Supply &amp;install GRE Connection</t>
  </si>
  <si>
    <t>GPC Alhamd Station</t>
  </si>
  <si>
    <t>Produced Water Treatment</t>
  </si>
  <si>
    <t>16P000744</t>
  </si>
  <si>
    <t>16P000641</t>
  </si>
  <si>
    <t>16P000882</t>
  </si>
  <si>
    <t>CH</t>
  </si>
  <si>
    <t>Elb 100R1.5/90 EST25  TBTB</t>
  </si>
  <si>
    <t>Elbow 100R1.5/90° (Molded) EST25 Bar  TBTB</t>
  </si>
  <si>
    <t>Elbow 100R1.5/45° (Molded) EST25 Bar  TBTB</t>
  </si>
  <si>
    <t>Elbow 50R1.5/90° (Molded) EST40 Bar  TBTB</t>
  </si>
  <si>
    <t>Elbow 80R1.5/90° (Molded) EST32 Bar  TBTB</t>
  </si>
  <si>
    <t>Elbow 25R1.5/90° (Molded) EST50 Bar  TBTB</t>
  </si>
  <si>
    <t>Elb 80R1.5/45 EST32  TBTB</t>
  </si>
  <si>
    <t>Elb 80R1.5/90 EST32  TBTB</t>
  </si>
  <si>
    <t>Elb 50R1.5/90 EST40  TBTB</t>
  </si>
  <si>
    <t xml:space="preserve">ELBOWS (25Ø-125Ø) - </t>
  </si>
  <si>
    <t>Rotating Machine 2 (3 Shift)</t>
  </si>
  <si>
    <t xml:space="preserve">Couplers - Reducers  (25Ø-900Ø) - </t>
  </si>
  <si>
    <t>Coupler 100 EST25  TBTB</t>
  </si>
  <si>
    <t>Concentric Reducer 100x80 EST25 Bar  TBTB</t>
  </si>
  <si>
    <t>Concentric Reducer 100x50 EST25 Bar  TBTB</t>
  </si>
  <si>
    <t>RedCon 100x50 EST25  TBTB</t>
  </si>
  <si>
    <t>RedCon 100x80 EST25  TBTB</t>
  </si>
  <si>
    <t>Coupler 50 EST40  TBTB</t>
  </si>
  <si>
    <t>Coupler 80 EST32  TBTB</t>
  </si>
  <si>
    <t>Coupler 25 EST50  TBTB</t>
  </si>
  <si>
    <t>16P000849</t>
  </si>
  <si>
    <t>16P000834</t>
  </si>
  <si>
    <t>Elbow 150R1.5/90° (Molded) EST20 Bar  TBTB</t>
  </si>
  <si>
    <t>Elbow 350R1.5/45° (Mitered) EST20 Bar  PLPL</t>
  </si>
  <si>
    <t>Elbow 250R1.5/90° (Molded) EST20 Bar  TBTB</t>
  </si>
  <si>
    <t>Elbow 250R1.5/45° (Molded) EST25 Bar  TBTB</t>
  </si>
  <si>
    <t>Elb 200R1.5/45 EST20  TBTB</t>
  </si>
  <si>
    <t>Elb 250R1.5/45 EST16  TBTB</t>
  </si>
  <si>
    <t>Elb 200R1.5/90 EST20  TBTB</t>
  </si>
  <si>
    <t>Elb 300R1.5/90 EST16  TBTB</t>
  </si>
  <si>
    <t>Elb 150R1.5/45 EST20  TBTB</t>
  </si>
  <si>
    <t>Elb 250R1.5/90 EST16  TBTB</t>
  </si>
  <si>
    <t>Elb 150R1.5/90 EST20  TBTB</t>
  </si>
  <si>
    <t xml:space="preserve">ELBOWS (450Ø-600Ø) - </t>
  </si>
  <si>
    <t>Tee 150x100 EST20 Bar  TBTB</t>
  </si>
  <si>
    <t>Tee 80x50 EST32 Bar  TBTB</t>
  </si>
  <si>
    <t>Tee 80x25 EST32 Bar  TBTB</t>
  </si>
  <si>
    <t>Tee 100x100 EST25 Bar  TBTB</t>
  </si>
  <si>
    <t>Tee 100x80 EST25 Bar  TBTB</t>
  </si>
  <si>
    <t>Tee 80x80 EST32 Bar  TBTB</t>
  </si>
  <si>
    <t>Tee 250x80 EST16  TBTB</t>
  </si>
  <si>
    <t>Tee 300x200 EST16  TBTB</t>
  </si>
  <si>
    <t>Tee 80x80 EST32  TBTB</t>
  </si>
  <si>
    <t>Tee 150x80 EST20  TBTB</t>
  </si>
  <si>
    <t>Tee 200x200 EST20  TBTB</t>
  </si>
  <si>
    <t>Tee 250x200 EST16  TBTB</t>
  </si>
  <si>
    <t>Tee 300x150 EST16  TBTB</t>
  </si>
  <si>
    <t>Tee 300x250 EST16  TBTB</t>
  </si>
  <si>
    <t>Tee 80x50 EST32  TBTB</t>
  </si>
  <si>
    <t>Tee 200x80 EST20  TBTB</t>
  </si>
  <si>
    <t>Tee 150x150 EST20  TBTB</t>
  </si>
  <si>
    <t>Tee 250x250 EST16  TBTB</t>
  </si>
  <si>
    <t>Tee 300x300 EST16  TBTB</t>
  </si>
  <si>
    <t>Tee 200x100 EST20  TBTB</t>
  </si>
  <si>
    <t xml:space="preserve">Flanges  (25Ø-250Ø) - </t>
  </si>
  <si>
    <t>Desalination Plant El Alamein</t>
  </si>
  <si>
    <t>FL  100 EST25 FLTB AS150</t>
  </si>
  <si>
    <t>Flange  150 EST20 Bar FLTB ASA 150</t>
  </si>
  <si>
    <t>Flange  100 EST25 Bar FLTB ASA 150</t>
  </si>
  <si>
    <t>Flange  80 EST32 Bar FLTB ASA 150</t>
  </si>
  <si>
    <t>Flange  250 EST20 Bar FLTB ASA 150</t>
  </si>
  <si>
    <t>FL 150 EST20 FLPL PN10</t>
  </si>
  <si>
    <t>FL 250 EST12.5 FLPL PN10</t>
  </si>
  <si>
    <t>Flange  50 EST40 Bar FLTB ASA 150</t>
  </si>
  <si>
    <t>Flange Blind 50 EST32 Bar FLFL ASA 150</t>
  </si>
  <si>
    <t>Flange Blind 25 EST32 Bar FLFL ASA 150</t>
  </si>
  <si>
    <t>Flange  25 EST50 Bar FLTB ASA 150</t>
  </si>
  <si>
    <t>FL Blnd 80 EST32 FLFL AS150</t>
  </si>
  <si>
    <t>FL Blnd 200 EST16 FLFL AS150</t>
  </si>
  <si>
    <t>FL Blnd 250 EST16 FLFL AS150</t>
  </si>
  <si>
    <t>FL Blnd 150 EST20 FLFL AS150</t>
  </si>
  <si>
    <t>FL  200 EST16 FLTB AS150</t>
  </si>
  <si>
    <t>FL  50 EST40 FLTB AS150</t>
  </si>
  <si>
    <t>FL  150 EST20 FLTB AS150</t>
  </si>
  <si>
    <t>FL  250 EST16 FLTB AS150</t>
  </si>
  <si>
    <t>FL 80 EST32 FLTB AS150</t>
  </si>
  <si>
    <t>FL  25 EST50 FLTB AS150</t>
  </si>
  <si>
    <t>FL Blnd 25 EST32 FLFL AS150</t>
  </si>
  <si>
    <t>16P000820</t>
  </si>
  <si>
    <t>Flange STD 350 EST20 Bar FLCB PN 10</t>
  </si>
  <si>
    <t>FL 300 EST12.5 FLPL PN10</t>
  </si>
  <si>
    <t>FL Blnd 300 EST16 FLFL AS150</t>
  </si>
  <si>
    <t>FL  300 EST16 FLTB AS150</t>
  </si>
  <si>
    <t>Rotating Machine 3 (3 Shift)</t>
  </si>
  <si>
    <t xml:space="preserve">ELBOWS (150 Ø-250Ø) - </t>
  </si>
  <si>
    <t xml:space="preserve">ELBOWS (300 Ø-400Ø) - </t>
  </si>
  <si>
    <t>Rotating Machine 4  (3 Shift)</t>
  </si>
  <si>
    <t>Rotating Machine 5  (3 Shift)</t>
  </si>
  <si>
    <t>Rotating Machine 6 (3 Shift)</t>
  </si>
  <si>
    <t>Rotating Machine 7 (3 Shift)</t>
  </si>
  <si>
    <t xml:space="preserve">Tees  ( 25 Ø-200 Ø) </t>
  </si>
  <si>
    <t xml:space="preserve">Tees  ( 250 Ø- 600 Ø) </t>
  </si>
  <si>
    <t>Rotating Machine 8 (3 Shift)</t>
  </si>
  <si>
    <t xml:space="preserve">Flanges  (300 Ø-600Ø) - </t>
  </si>
  <si>
    <t>Rotating Machine 9(3 Shift)</t>
  </si>
  <si>
    <t>Rotating Machine 2</t>
  </si>
  <si>
    <t>Rotating Machine 3</t>
  </si>
  <si>
    <t xml:space="preserve">Rotating Machine 4  </t>
  </si>
  <si>
    <t>Rotating Machine 5</t>
  </si>
  <si>
    <t xml:space="preserve">Rotating Machine 6 </t>
  </si>
  <si>
    <t xml:space="preserve">Rotating Machine 7  </t>
  </si>
  <si>
    <t>Rotating Machine 8</t>
  </si>
  <si>
    <t xml:space="preserve">Rotating Machine 9 </t>
  </si>
  <si>
    <t>Elb 100R1.5/30 EMT50/16  CBCB</t>
  </si>
  <si>
    <t>Elb 100R1.5/45 EMT50/16  CBCB</t>
  </si>
  <si>
    <t>Elb 65R1.5/90 EMT50/16  CBCB</t>
  </si>
  <si>
    <t>Elb 100R1.5/90 EMT50/16  CBCB</t>
  </si>
  <si>
    <t>Elb 125R1.5/15 EST25  CBCB</t>
  </si>
  <si>
    <t>Linde - Wesseling_14</t>
  </si>
  <si>
    <t>B107/2 Vessel</t>
  </si>
  <si>
    <t>B107/1Vessel</t>
  </si>
  <si>
    <t>6331</t>
  </si>
  <si>
    <t>40M001333</t>
  </si>
  <si>
    <t>40P000358</t>
  </si>
  <si>
    <t>40P000356</t>
  </si>
  <si>
    <t>40P000304</t>
  </si>
  <si>
    <t>Elb 200R1.0/90 EST20  TBTB</t>
  </si>
  <si>
    <t>Elb 250R1.0/90 EST16  TBTB</t>
  </si>
  <si>
    <t>Elb 150R1.5/90 EMT50/16  CBCB</t>
  </si>
  <si>
    <t>Elb 200R1.5/90 EMT20/10  CBCB</t>
  </si>
  <si>
    <t>Chantiers E35</t>
  </si>
  <si>
    <t>40P000351</t>
  </si>
  <si>
    <t>Elb 300R1.0/90 EST16  TBTB</t>
  </si>
  <si>
    <t>Elb 350R1.0/90 EST16  TBTB</t>
  </si>
  <si>
    <t>Elb 400R1.5/90 EST16  TBTB</t>
  </si>
  <si>
    <t>Elb 400R1.5/15 EST8  CBCB</t>
  </si>
  <si>
    <t>RedEcc 80x50 EST32  TBTB</t>
  </si>
  <si>
    <t>RedEcc 300x200 EST16  TBTB</t>
  </si>
  <si>
    <t>Coupler 65 EMT50/16  CBCB</t>
  </si>
  <si>
    <t>Coupler 150 EMT50/16  CBCB</t>
  </si>
  <si>
    <t>Coupler 200 EMT20/10  CBCB</t>
  </si>
  <si>
    <t>FL  50 EST40 FLTB PN40</t>
  </si>
  <si>
    <t>FL  150 EST20 FLTB PN16</t>
  </si>
  <si>
    <t>FL  200 EST20 FLTB PN16</t>
  </si>
  <si>
    <t>FL Blnd 80 EST32 FLFL PN40</t>
  </si>
  <si>
    <t>FL  80 EST32 FLTB PN40</t>
  </si>
  <si>
    <t>FL  250 EST16 FLTB PN16</t>
  </si>
  <si>
    <t>FL  100 EMT50/16 FLCB PN16</t>
  </si>
  <si>
    <t>FL  65 EMT516 FLCB spec.</t>
  </si>
  <si>
    <t>FL Stub 200 EMT20/10 FLCB PN10</t>
  </si>
  <si>
    <t>FL Stub 250 EMT20/10 FLCB PN10</t>
  </si>
  <si>
    <t>FL  300 EST16 FLTB PN16</t>
  </si>
  <si>
    <t>FL  400 EST16 FLTB PN16</t>
  </si>
  <si>
    <t>FL  300 EST12.5 FLCB PN6</t>
  </si>
  <si>
    <t>Tee 100x65 EMT50/16  CBCB</t>
  </si>
  <si>
    <t>Tee 65x65 EMT50/16  CBCB</t>
  </si>
  <si>
    <t>Tee 100x100 EMT50/16  CBCB</t>
  </si>
  <si>
    <t>Tee 250x150 EMT20/10  CBCB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</si>
</sst>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0.0"/>
    <numFmt numFmtId="166" formatCode="d/mm/yy;@"/>
    <numFmt numFmtId="167" formatCode="#,##0.0000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ED1C24"/>
      <name val="Arial"/>
      <family val="2"/>
    </font>
    <font>
      <sz val="8"/>
      <color rgb="FF000000"/>
      <name val="Arial"/>
      <family val="2"/>
    </font>
    <font>
      <sz val="8"/>
      <color rgb="FFED1C24"/>
      <name val="Arial"/>
      <family val="2"/>
    </font>
    <font>
      <b/>
      <sz val="8"/>
      <color theme="0"/>
      <name val="Arial"/>
      <family val="2"/>
    </font>
    <font>
      <sz val="9"/>
      <color rgb="FF454545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1BBCC"/>
      </left>
      <right/>
      <top style="thin">
        <color rgb="FFB1BBCC"/>
      </top>
      <bottom style="thin">
        <color rgb="FFB1BB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" fontId="4" fillId="4" borderId="3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" fontId="4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" fontId="5" fillId="4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1" fontId="4" fillId="4" borderId="2" xfId="0" applyNumberFormat="1" applyFont="1" applyFill="1" applyBorder="1" applyAlignment="1">
      <alignment horizontal="center" vertical="center" wrapText="1"/>
    </xf>
    <xf numFmtId="11" fontId="5" fillId="4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7" fontId="2" fillId="3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44AF-45EE-47D4-9E6D-89C551415D65}">
  <dimension ref="A1:AA156"/>
  <sheetViews>
    <sheetView tabSelected="1" topLeftCell="B1" workbookViewId="0">
      <pane xSplit="24" ySplit="3" topLeftCell="Z4" activePane="bottomRight" state="frozen"/>
      <selection activeCell="B1" sqref="B1"/>
      <selection pane="topRight" activeCell="Z1" sqref="Z1"/>
      <selection pane="bottomLeft" activeCell="B4" sqref="B4"/>
      <selection pane="bottomRight" activeCell="R18" sqref="R18"/>
    </sheetView>
  </sheetViews>
  <sheetFormatPr defaultRowHeight="16.5" customHeight="1" x14ac:dyDescent="0.25"/>
  <cols>
    <col min="1" max="1" width="9.140625" hidden="1" customWidth="1"/>
    <col min="2" max="2" width="7.42578125" bestFit="1" customWidth="1"/>
    <col min="3" max="3" width="7.7109375" hidden="1" customWidth="1"/>
    <col min="4" max="4" width="3.85546875" hidden="1" customWidth="1"/>
    <col min="5" max="5" width="11.5703125" bestFit="1" customWidth="1"/>
    <col min="6" max="6" width="22.42578125" hidden="1" customWidth="1"/>
    <col min="7" max="7" width="26.85546875" bestFit="1" customWidth="1"/>
    <col min="8" max="8" width="22.5703125" hidden="1" customWidth="1"/>
    <col min="9" max="9" width="31.5703125" bestFit="1" customWidth="1"/>
    <col min="10" max="10" width="46" bestFit="1" customWidth="1"/>
    <col min="11" max="11" width="11.85546875" hidden="1" customWidth="1"/>
    <col min="12" max="13" width="5" hidden="1" customWidth="1"/>
    <col min="14" max="14" width="9.42578125" hidden="1" customWidth="1"/>
    <col min="15" max="15" width="6.140625" hidden="1" customWidth="1"/>
    <col min="16" max="16" width="6.42578125" hidden="1" customWidth="1"/>
    <col min="17" max="17" width="10.140625" bestFit="1" customWidth="1"/>
    <col min="18" max="18" width="8.7109375" bestFit="1" customWidth="1"/>
    <col min="19" max="19" width="7.42578125" customWidth="1"/>
    <col min="20" max="20" width="8.5703125" hidden="1" customWidth="1"/>
    <col min="21" max="21" width="10" bestFit="1" customWidth="1"/>
    <col min="22" max="22" width="7.140625" bestFit="1" customWidth="1"/>
    <col min="23" max="23" width="13" bestFit="1" customWidth="1"/>
    <col min="24" max="24" width="10.42578125" bestFit="1" customWidth="1"/>
    <col min="25" max="25" width="10.28515625" hidden="1" customWidth="1"/>
    <col min="26" max="27" width="10.85546875" bestFit="1" customWidth="1"/>
  </cols>
  <sheetData>
    <row r="1" spans="1:27" ht="34.5" customHeight="1" x14ac:dyDescent="0.25">
      <c r="A1" s="8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34" t="s">
        <v>25</v>
      </c>
      <c r="AA1" s="34" t="s">
        <v>26</v>
      </c>
    </row>
    <row r="2" spans="1:27" ht="16.5" customHeight="1" x14ac:dyDescent="0.25">
      <c r="A2" s="9"/>
      <c r="B2" s="14"/>
      <c r="C2" s="14"/>
      <c r="D2" s="14"/>
      <c r="E2" s="14"/>
      <c r="F2" s="14"/>
      <c r="G2" s="15" t="s">
        <v>97</v>
      </c>
      <c r="H2" s="15" t="s">
        <v>97</v>
      </c>
      <c r="I2" s="15" t="s">
        <v>117</v>
      </c>
      <c r="J2" s="14"/>
      <c r="K2" s="14"/>
      <c r="L2" s="15"/>
      <c r="M2" s="15"/>
      <c r="N2" s="14"/>
      <c r="O2" s="14"/>
      <c r="P2" s="14"/>
      <c r="Q2" s="15"/>
      <c r="R2" s="15"/>
      <c r="S2" s="15"/>
      <c r="T2" s="15"/>
      <c r="U2" s="15"/>
      <c r="V2" s="15"/>
      <c r="W2" s="15"/>
      <c r="X2" s="15"/>
      <c r="Y2" s="15" t="s">
        <v>27</v>
      </c>
      <c r="Z2" s="35">
        <v>45741</v>
      </c>
      <c r="AA2" s="15"/>
    </row>
    <row r="3" spans="1:27" ht="16.5" customHeight="1" x14ac:dyDescent="0.25">
      <c r="A3" s="10"/>
      <c r="B3" s="18"/>
      <c r="C3" s="18"/>
      <c r="D3" s="18"/>
      <c r="E3" s="18"/>
      <c r="F3" s="18"/>
      <c r="G3" s="18"/>
      <c r="H3" s="19"/>
      <c r="I3" s="18"/>
      <c r="J3" s="19"/>
      <c r="K3" s="18"/>
      <c r="L3" s="19"/>
      <c r="M3" s="19"/>
      <c r="N3" s="18"/>
      <c r="O3" s="18"/>
      <c r="P3" s="18"/>
      <c r="Q3" s="19">
        <v>764</v>
      </c>
      <c r="R3" s="19">
        <v>132</v>
      </c>
      <c r="S3" s="15">
        <v>632</v>
      </c>
      <c r="T3" s="19">
        <v>93</v>
      </c>
      <c r="U3" s="19">
        <v>3.62</v>
      </c>
      <c r="V3" s="19">
        <v>3</v>
      </c>
      <c r="W3" s="15">
        <v>6</v>
      </c>
      <c r="X3" s="19">
        <v>86.83</v>
      </c>
      <c r="Y3" s="19" t="s">
        <v>29</v>
      </c>
      <c r="Z3" s="19" t="s">
        <v>28</v>
      </c>
      <c r="AA3" s="19" t="s">
        <v>30</v>
      </c>
    </row>
    <row r="4" spans="1:27" ht="16.5" customHeight="1" x14ac:dyDescent="0.25">
      <c r="A4" s="11"/>
      <c r="B4" s="6" t="s">
        <v>32</v>
      </c>
      <c r="C4" s="20"/>
      <c r="D4" s="20"/>
      <c r="E4" s="5" t="s">
        <v>220</v>
      </c>
      <c r="F4" s="21"/>
      <c r="G4" s="20" t="s">
        <v>96</v>
      </c>
      <c r="H4" s="20"/>
      <c r="I4" s="5" t="s">
        <v>216</v>
      </c>
      <c r="J4" s="5" t="s">
        <v>115</v>
      </c>
      <c r="K4" s="20"/>
      <c r="L4" s="20"/>
      <c r="M4" s="20"/>
      <c r="N4" s="20"/>
      <c r="O4" s="20"/>
      <c r="P4" s="20"/>
      <c r="Q4" s="49">
        <v>150</v>
      </c>
      <c r="R4" s="49">
        <v>111</v>
      </c>
      <c r="S4" s="17">
        <f t="shared" ref="S4:S44" si="0">Q4-R4</f>
        <v>39</v>
      </c>
      <c r="T4" s="20">
        <v>0</v>
      </c>
      <c r="U4" s="20">
        <v>3</v>
      </c>
      <c r="V4" s="20">
        <v>3</v>
      </c>
      <c r="W4" s="17">
        <f t="shared" ref="W4:W11" si="1">U4*V4</f>
        <v>9</v>
      </c>
      <c r="X4" s="36">
        <f t="shared" ref="X4:X11" si="2">S4/W4</f>
        <v>4.333333333333333</v>
      </c>
      <c r="Y4" s="20" t="s">
        <v>33</v>
      </c>
      <c r="Z4" s="38">
        <f>Z2</f>
        <v>45741</v>
      </c>
      <c r="AA4" s="43">
        <f t="shared" ref="AA4:AA5" si="3">Z4+X4</f>
        <v>45745.333333333336</v>
      </c>
    </row>
    <row r="5" spans="1:27" ht="16.5" customHeight="1" x14ac:dyDescent="0.25">
      <c r="A5" s="11"/>
      <c r="B5" s="6" t="s">
        <v>32</v>
      </c>
      <c r="C5" s="20"/>
      <c r="D5" s="20"/>
      <c r="E5" s="5" t="s">
        <v>221</v>
      </c>
      <c r="F5" s="21"/>
      <c r="G5" s="20" t="s">
        <v>96</v>
      </c>
      <c r="H5" s="20"/>
      <c r="I5" s="5" t="s">
        <v>217</v>
      </c>
      <c r="J5" s="5" t="s">
        <v>211</v>
      </c>
      <c r="K5" s="20"/>
      <c r="L5" s="20"/>
      <c r="M5" s="20"/>
      <c r="N5" s="20"/>
      <c r="O5" s="20"/>
      <c r="P5" s="20"/>
      <c r="Q5" s="49">
        <v>7</v>
      </c>
      <c r="R5" s="49">
        <v>0</v>
      </c>
      <c r="S5" s="17">
        <f t="shared" si="0"/>
        <v>7</v>
      </c>
      <c r="T5" s="20">
        <v>0</v>
      </c>
      <c r="U5" s="20">
        <v>1</v>
      </c>
      <c r="V5" s="20">
        <v>3</v>
      </c>
      <c r="W5" s="17">
        <f t="shared" si="1"/>
        <v>3</v>
      </c>
      <c r="X5" s="36">
        <f t="shared" si="2"/>
        <v>2.3333333333333335</v>
      </c>
      <c r="Y5" s="20" t="s">
        <v>33</v>
      </c>
      <c r="Z5" s="38">
        <f t="shared" ref="Z5:Z21" si="4">AA4</f>
        <v>45745.333333333336</v>
      </c>
      <c r="AA5" s="43">
        <f t="shared" si="3"/>
        <v>45747.666666666672</v>
      </c>
    </row>
    <row r="6" spans="1:27" ht="16.5" customHeight="1" x14ac:dyDescent="0.25">
      <c r="A6" s="11"/>
      <c r="B6" s="6" t="s">
        <v>32</v>
      </c>
      <c r="C6" s="20"/>
      <c r="D6" s="20"/>
      <c r="E6" s="5" t="s">
        <v>221</v>
      </c>
      <c r="F6" s="21"/>
      <c r="G6" s="20" t="s">
        <v>96</v>
      </c>
      <c r="H6" s="20"/>
      <c r="I6" s="5" t="s">
        <v>217</v>
      </c>
      <c r="J6" s="5" t="s">
        <v>212</v>
      </c>
      <c r="K6" s="20"/>
      <c r="L6" s="20"/>
      <c r="M6" s="20"/>
      <c r="N6" s="20"/>
      <c r="O6" s="20"/>
      <c r="P6" s="20"/>
      <c r="Q6" s="49">
        <v>10</v>
      </c>
      <c r="R6" s="49">
        <v>0</v>
      </c>
      <c r="S6" s="17">
        <f t="shared" si="0"/>
        <v>10</v>
      </c>
      <c r="T6" s="20">
        <v>0</v>
      </c>
      <c r="U6" s="20">
        <v>1</v>
      </c>
      <c r="V6" s="20">
        <v>3</v>
      </c>
      <c r="W6" s="17">
        <f t="shared" si="1"/>
        <v>3</v>
      </c>
      <c r="X6" s="36">
        <f t="shared" si="2"/>
        <v>3.3333333333333335</v>
      </c>
      <c r="Y6" s="20" t="s">
        <v>33</v>
      </c>
      <c r="Z6" s="38">
        <f t="shared" si="4"/>
        <v>45747.666666666672</v>
      </c>
      <c r="AA6" s="43">
        <f t="shared" ref="AA6:AA21" si="5">Z6+X6</f>
        <v>45751.000000000007</v>
      </c>
    </row>
    <row r="7" spans="1:27" ht="16.5" customHeight="1" x14ac:dyDescent="0.25">
      <c r="A7" s="11"/>
      <c r="B7" s="6" t="s">
        <v>32</v>
      </c>
      <c r="C7" s="20"/>
      <c r="D7" s="20"/>
      <c r="E7" s="5" t="s">
        <v>221</v>
      </c>
      <c r="F7" s="21"/>
      <c r="G7" s="20" t="s">
        <v>96</v>
      </c>
      <c r="H7" s="20"/>
      <c r="I7" s="5" t="s">
        <v>217</v>
      </c>
      <c r="J7" s="5" t="s">
        <v>213</v>
      </c>
      <c r="K7" s="20"/>
      <c r="L7" s="20"/>
      <c r="M7" s="20"/>
      <c r="N7" s="20"/>
      <c r="O7" s="20"/>
      <c r="P7" s="20"/>
      <c r="Q7" s="49">
        <v>1</v>
      </c>
      <c r="R7" s="49">
        <v>0</v>
      </c>
      <c r="S7" s="17">
        <f t="shared" si="0"/>
        <v>1</v>
      </c>
      <c r="T7" s="20">
        <v>0</v>
      </c>
      <c r="U7" s="20">
        <v>1</v>
      </c>
      <c r="V7" s="20">
        <v>3</v>
      </c>
      <c r="W7" s="17">
        <f t="shared" si="1"/>
        <v>3</v>
      </c>
      <c r="X7" s="36">
        <f t="shared" si="2"/>
        <v>0.33333333333333331</v>
      </c>
      <c r="Y7" s="20" t="s">
        <v>33</v>
      </c>
      <c r="Z7" s="38">
        <f t="shared" si="4"/>
        <v>45751.000000000007</v>
      </c>
      <c r="AA7" s="43">
        <f t="shared" si="5"/>
        <v>45751.333333333343</v>
      </c>
    </row>
    <row r="8" spans="1:27" ht="16.5" customHeight="1" x14ac:dyDescent="0.25">
      <c r="A8" s="11"/>
      <c r="B8" s="6" t="s">
        <v>32</v>
      </c>
      <c r="C8" s="20"/>
      <c r="D8" s="20"/>
      <c r="E8" s="5" t="s">
        <v>222</v>
      </c>
      <c r="F8" s="21"/>
      <c r="G8" s="20" t="s">
        <v>96</v>
      </c>
      <c r="H8" s="20"/>
      <c r="I8" s="5" t="s">
        <v>218</v>
      </c>
      <c r="J8" s="5" t="s">
        <v>211</v>
      </c>
      <c r="K8" s="20"/>
      <c r="L8" s="20"/>
      <c r="M8" s="20"/>
      <c r="N8" s="20"/>
      <c r="O8" s="20"/>
      <c r="P8" s="20"/>
      <c r="Q8" s="49">
        <v>7</v>
      </c>
      <c r="R8" s="49">
        <v>0</v>
      </c>
      <c r="S8" s="17">
        <f t="shared" si="0"/>
        <v>7</v>
      </c>
      <c r="T8" s="20">
        <v>0</v>
      </c>
      <c r="U8" s="20">
        <v>1</v>
      </c>
      <c r="V8" s="20">
        <v>3</v>
      </c>
      <c r="W8" s="17">
        <f t="shared" si="1"/>
        <v>3</v>
      </c>
      <c r="X8" s="36">
        <f t="shared" si="2"/>
        <v>2.3333333333333335</v>
      </c>
      <c r="Y8" s="20" t="s">
        <v>33</v>
      </c>
      <c r="Z8" s="38">
        <f t="shared" si="4"/>
        <v>45751.333333333343</v>
      </c>
      <c r="AA8" s="43">
        <f t="shared" si="5"/>
        <v>45753.666666666679</v>
      </c>
    </row>
    <row r="9" spans="1:27" ht="16.5" customHeight="1" x14ac:dyDescent="0.25">
      <c r="A9" s="11"/>
      <c r="B9" s="6" t="s">
        <v>32</v>
      </c>
      <c r="C9" s="20"/>
      <c r="D9" s="20"/>
      <c r="E9" s="5" t="s">
        <v>222</v>
      </c>
      <c r="F9" s="21"/>
      <c r="G9" s="20" t="s">
        <v>96</v>
      </c>
      <c r="H9" s="20"/>
      <c r="I9" s="5" t="s">
        <v>218</v>
      </c>
      <c r="J9" s="5" t="s">
        <v>212</v>
      </c>
      <c r="K9" s="20"/>
      <c r="L9" s="20"/>
      <c r="M9" s="20"/>
      <c r="N9" s="20"/>
      <c r="O9" s="20"/>
      <c r="P9" s="20"/>
      <c r="Q9" s="49">
        <v>10</v>
      </c>
      <c r="R9" s="49">
        <v>0</v>
      </c>
      <c r="S9" s="17">
        <f t="shared" si="0"/>
        <v>10</v>
      </c>
      <c r="T9" s="20">
        <v>0</v>
      </c>
      <c r="U9" s="20">
        <v>1</v>
      </c>
      <c r="V9" s="20">
        <v>3</v>
      </c>
      <c r="W9" s="17">
        <f t="shared" si="1"/>
        <v>3</v>
      </c>
      <c r="X9" s="36">
        <f t="shared" si="2"/>
        <v>3.3333333333333335</v>
      </c>
      <c r="Y9" s="20" t="s">
        <v>33</v>
      </c>
      <c r="Z9" s="38">
        <f t="shared" si="4"/>
        <v>45753.666666666679</v>
      </c>
      <c r="AA9" s="43">
        <f t="shared" si="5"/>
        <v>45757.000000000015</v>
      </c>
    </row>
    <row r="10" spans="1:27" ht="16.5" customHeight="1" x14ac:dyDescent="0.25">
      <c r="A10" s="11"/>
      <c r="B10" s="6" t="s">
        <v>32</v>
      </c>
      <c r="C10" s="20"/>
      <c r="D10" s="20"/>
      <c r="E10" s="5" t="s">
        <v>222</v>
      </c>
      <c r="F10" s="21"/>
      <c r="G10" s="20" t="s">
        <v>96</v>
      </c>
      <c r="H10" s="20"/>
      <c r="I10" s="5" t="s">
        <v>218</v>
      </c>
      <c r="J10" s="5" t="s">
        <v>214</v>
      </c>
      <c r="K10" s="20"/>
      <c r="L10" s="20"/>
      <c r="M10" s="20"/>
      <c r="N10" s="20"/>
      <c r="O10" s="20"/>
      <c r="P10" s="20"/>
      <c r="Q10" s="49">
        <v>14</v>
      </c>
      <c r="R10" s="49">
        <v>0</v>
      </c>
      <c r="S10" s="17">
        <f t="shared" si="0"/>
        <v>14</v>
      </c>
      <c r="T10" s="20">
        <v>0</v>
      </c>
      <c r="U10" s="20">
        <v>2</v>
      </c>
      <c r="V10" s="20">
        <v>3</v>
      </c>
      <c r="W10" s="17">
        <f t="shared" si="1"/>
        <v>6</v>
      </c>
      <c r="X10" s="36">
        <f t="shared" si="2"/>
        <v>2.3333333333333335</v>
      </c>
      <c r="Y10" s="20" t="s">
        <v>33</v>
      </c>
      <c r="Z10" s="38">
        <f t="shared" si="4"/>
        <v>45757.000000000015</v>
      </c>
      <c r="AA10" s="43">
        <f t="shared" si="5"/>
        <v>45759.33333333335</v>
      </c>
    </row>
    <row r="11" spans="1:27" ht="16.5" customHeight="1" x14ac:dyDescent="0.25">
      <c r="A11" s="11"/>
      <c r="B11" s="6" t="s">
        <v>32</v>
      </c>
      <c r="C11" s="20"/>
      <c r="D11" s="20"/>
      <c r="E11" s="5" t="s">
        <v>223</v>
      </c>
      <c r="F11" s="21"/>
      <c r="G11" s="20" t="s">
        <v>96</v>
      </c>
      <c r="H11" s="20"/>
      <c r="I11" s="5" t="s">
        <v>219</v>
      </c>
      <c r="J11" s="5" t="s">
        <v>215</v>
      </c>
      <c r="K11" s="20"/>
      <c r="L11" s="20"/>
      <c r="M11" s="20"/>
      <c r="N11" s="20"/>
      <c r="O11" s="20"/>
      <c r="P11" s="20"/>
      <c r="Q11" s="49">
        <v>1</v>
      </c>
      <c r="R11" s="49">
        <v>0</v>
      </c>
      <c r="S11" s="17">
        <f t="shared" si="0"/>
        <v>1</v>
      </c>
      <c r="T11" s="20">
        <v>0</v>
      </c>
      <c r="U11" s="20">
        <v>1</v>
      </c>
      <c r="V11" s="20">
        <v>3</v>
      </c>
      <c r="W11" s="17">
        <f t="shared" si="1"/>
        <v>3</v>
      </c>
      <c r="X11" s="36">
        <f t="shared" si="2"/>
        <v>0.33333333333333331</v>
      </c>
      <c r="Y11" s="20" t="s">
        <v>33</v>
      </c>
      <c r="Z11" s="38">
        <f t="shared" si="4"/>
        <v>45759.33333333335</v>
      </c>
      <c r="AA11" s="43">
        <f t="shared" si="5"/>
        <v>45759.666666666686</v>
      </c>
    </row>
    <row r="12" spans="1:27" ht="16.5" customHeight="1" x14ac:dyDescent="0.25">
      <c r="A12" s="11"/>
      <c r="B12" s="6" t="s">
        <v>107</v>
      </c>
      <c r="C12" s="20"/>
      <c r="D12" s="20"/>
      <c r="E12" s="6" t="s">
        <v>104</v>
      </c>
      <c r="F12" s="21"/>
      <c r="G12" s="20" t="s">
        <v>96</v>
      </c>
      <c r="H12" s="20"/>
      <c r="I12" s="6" t="s">
        <v>100</v>
      </c>
      <c r="J12" s="6" t="s">
        <v>109</v>
      </c>
      <c r="K12" s="20"/>
      <c r="L12" s="20"/>
      <c r="M12" s="20"/>
      <c r="N12" s="20"/>
      <c r="O12" s="20"/>
      <c r="P12" s="20"/>
      <c r="Q12" s="4">
        <v>35</v>
      </c>
      <c r="R12" s="20">
        <v>0</v>
      </c>
      <c r="S12" s="17">
        <f>Q12-R12</f>
        <v>35</v>
      </c>
      <c r="T12" s="20">
        <v>0</v>
      </c>
      <c r="U12" s="20">
        <v>2</v>
      </c>
      <c r="V12" s="20">
        <v>3</v>
      </c>
      <c r="W12" s="17">
        <f>U12*V12</f>
        <v>6</v>
      </c>
      <c r="X12" s="36">
        <f>S12/W12</f>
        <v>5.833333333333333</v>
      </c>
      <c r="Y12" s="20" t="s">
        <v>33</v>
      </c>
      <c r="Z12" s="38">
        <f t="shared" si="4"/>
        <v>45759.666666666686</v>
      </c>
      <c r="AA12" s="43">
        <f t="shared" si="5"/>
        <v>45765.500000000022</v>
      </c>
    </row>
    <row r="13" spans="1:27" ht="16.5" customHeight="1" x14ac:dyDescent="0.25">
      <c r="A13" s="11"/>
      <c r="B13" s="6" t="s">
        <v>107</v>
      </c>
      <c r="C13" s="20"/>
      <c r="D13" s="20"/>
      <c r="E13" s="6" t="s">
        <v>104</v>
      </c>
      <c r="F13" s="21"/>
      <c r="G13" s="20" t="s">
        <v>96</v>
      </c>
      <c r="H13" s="20"/>
      <c r="I13" s="6" t="s">
        <v>100</v>
      </c>
      <c r="J13" s="6" t="s">
        <v>111</v>
      </c>
      <c r="K13" s="20"/>
      <c r="L13" s="20"/>
      <c r="M13" s="20"/>
      <c r="N13" s="20"/>
      <c r="O13" s="20"/>
      <c r="P13" s="20"/>
      <c r="Q13" s="4">
        <v>18</v>
      </c>
      <c r="R13" s="20">
        <v>0</v>
      </c>
      <c r="S13" s="17">
        <f>Q13-R13</f>
        <v>18</v>
      </c>
      <c r="T13" s="20">
        <v>0</v>
      </c>
      <c r="U13" s="20">
        <v>2</v>
      </c>
      <c r="V13" s="20">
        <v>3</v>
      </c>
      <c r="W13" s="17">
        <f>U13*V13</f>
        <v>6</v>
      </c>
      <c r="X13" s="36">
        <f>S13/W13</f>
        <v>3</v>
      </c>
      <c r="Y13" s="20" t="s">
        <v>33</v>
      </c>
      <c r="Z13" s="38">
        <f t="shared" si="4"/>
        <v>45765.500000000022</v>
      </c>
      <c r="AA13" s="43">
        <f t="shared" si="5"/>
        <v>45768.500000000022</v>
      </c>
    </row>
    <row r="14" spans="1:27" ht="16.5" customHeight="1" x14ac:dyDescent="0.25">
      <c r="A14" s="11"/>
      <c r="B14" s="6" t="s">
        <v>107</v>
      </c>
      <c r="C14" s="20"/>
      <c r="D14" s="20"/>
      <c r="E14" s="6" t="s">
        <v>104</v>
      </c>
      <c r="F14" s="21"/>
      <c r="G14" s="20" t="s">
        <v>96</v>
      </c>
      <c r="H14" s="20"/>
      <c r="I14" s="6" t="s">
        <v>100</v>
      </c>
      <c r="J14" s="6" t="s">
        <v>112</v>
      </c>
      <c r="K14" s="20"/>
      <c r="L14" s="20"/>
      <c r="M14" s="20"/>
      <c r="N14" s="20"/>
      <c r="O14" s="20"/>
      <c r="P14" s="20"/>
      <c r="Q14" s="4">
        <v>25</v>
      </c>
      <c r="R14" s="20">
        <v>0</v>
      </c>
      <c r="S14" s="17">
        <f t="shared" si="0"/>
        <v>25</v>
      </c>
      <c r="T14" s="20">
        <v>0</v>
      </c>
      <c r="U14" s="20">
        <v>2</v>
      </c>
      <c r="V14" s="20">
        <v>3</v>
      </c>
      <c r="W14" s="17">
        <f t="shared" ref="W14:W21" si="6">U14*V14</f>
        <v>6</v>
      </c>
      <c r="X14" s="36">
        <f t="shared" ref="X14:X44" si="7">S14/W14</f>
        <v>4.166666666666667</v>
      </c>
      <c r="Y14" s="20" t="s">
        <v>33</v>
      </c>
      <c r="Z14" s="38">
        <f t="shared" si="4"/>
        <v>45768.500000000022</v>
      </c>
      <c r="AA14" s="43">
        <f t="shared" si="5"/>
        <v>45772.666666666686</v>
      </c>
    </row>
    <row r="15" spans="1:27" ht="16.5" customHeight="1" x14ac:dyDescent="0.25">
      <c r="A15" s="11"/>
      <c r="B15" s="6" t="s">
        <v>107</v>
      </c>
      <c r="C15" s="20"/>
      <c r="D15" s="20"/>
      <c r="E15" s="6" t="s">
        <v>104</v>
      </c>
      <c r="F15" s="21"/>
      <c r="G15" s="20" t="s">
        <v>96</v>
      </c>
      <c r="H15" s="20"/>
      <c r="I15" s="6" t="s">
        <v>100</v>
      </c>
      <c r="J15" s="6" t="s">
        <v>113</v>
      </c>
      <c r="K15" s="20"/>
      <c r="L15" s="20"/>
      <c r="M15" s="20"/>
      <c r="N15" s="20"/>
      <c r="O15" s="20"/>
      <c r="P15" s="20"/>
      <c r="Q15" s="4">
        <v>6</v>
      </c>
      <c r="R15" s="20">
        <v>0</v>
      </c>
      <c r="S15" s="17">
        <f t="shared" si="0"/>
        <v>6</v>
      </c>
      <c r="T15" s="20">
        <v>0</v>
      </c>
      <c r="U15" s="20">
        <v>2</v>
      </c>
      <c r="V15" s="20">
        <v>3</v>
      </c>
      <c r="W15" s="17">
        <f t="shared" si="6"/>
        <v>6</v>
      </c>
      <c r="X15" s="36">
        <f t="shared" si="7"/>
        <v>1</v>
      </c>
      <c r="Y15" s="20" t="s">
        <v>33</v>
      </c>
      <c r="Z15" s="38">
        <f t="shared" si="4"/>
        <v>45772.666666666686</v>
      </c>
      <c r="AA15" s="43">
        <f t="shared" si="5"/>
        <v>45773.666666666686</v>
      </c>
    </row>
    <row r="16" spans="1:27" ht="16.5" customHeight="1" x14ac:dyDescent="0.25">
      <c r="A16" s="11"/>
      <c r="B16" s="6" t="s">
        <v>107</v>
      </c>
      <c r="C16" s="20"/>
      <c r="D16" s="20"/>
      <c r="E16" s="6" t="s">
        <v>104</v>
      </c>
      <c r="F16" s="21"/>
      <c r="G16" s="20" t="s">
        <v>96</v>
      </c>
      <c r="H16" s="20"/>
      <c r="I16" s="6" t="s">
        <v>100</v>
      </c>
      <c r="J16" s="6" t="s">
        <v>110</v>
      </c>
      <c r="K16" s="20"/>
      <c r="L16" s="20"/>
      <c r="M16" s="20"/>
      <c r="N16" s="20"/>
      <c r="O16" s="20"/>
      <c r="P16" s="20"/>
      <c r="Q16" s="4">
        <v>2</v>
      </c>
      <c r="R16" s="20">
        <v>0</v>
      </c>
      <c r="S16" s="17">
        <f t="shared" si="0"/>
        <v>2</v>
      </c>
      <c r="T16" s="20">
        <v>0</v>
      </c>
      <c r="U16" s="20">
        <v>2</v>
      </c>
      <c r="V16" s="20">
        <v>3</v>
      </c>
      <c r="W16" s="17">
        <f t="shared" si="6"/>
        <v>6</v>
      </c>
      <c r="X16" s="36">
        <f t="shared" si="7"/>
        <v>0.33333333333333331</v>
      </c>
      <c r="Y16" s="20" t="s">
        <v>33</v>
      </c>
      <c r="Z16" s="38">
        <f t="shared" si="4"/>
        <v>45773.666666666686</v>
      </c>
      <c r="AA16" s="43">
        <f t="shared" si="5"/>
        <v>45774.000000000022</v>
      </c>
    </row>
    <row r="17" spans="1:27" ht="16.5" customHeight="1" x14ac:dyDescent="0.25">
      <c r="A17" s="11"/>
      <c r="B17" s="6" t="s">
        <v>107</v>
      </c>
      <c r="C17" s="20"/>
      <c r="D17" s="20"/>
      <c r="E17" s="6" t="s">
        <v>105</v>
      </c>
      <c r="F17" s="21"/>
      <c r="G17" s="20" t="s">
        <v>96</v>
      </c>
      <c r="H17" s="20"/>
      <c r="I17" s="6" t="s">
        <v>101</v>
      </c>
      <c r="J17" s="6" t="s">
        <v>109</v>
      </c>
      <c r="K17" s="20"/>
      <c r="L17" s="20"/>
      <c r="M17" s="20"/>
      <c r="N17" s="20"/>
      <c r="O17" s="20"/>
      <c r="P17" s="20"/>
      <c r="Q17" s="4">
        <v>2</v>
      </c>
      <c r="R17" s="20">
        <v>0</v>
      </c>
      <c r="S17" s="17">
        <f t="shared" si="0"/>
        <v>2</v>
      </c>
      <c r="T17" s="20">
        <v>0</v>
      </c>
      <c r="U17" s="20">
        <v>2</v>
      </c>
      <c r="V17" s="20">
        <v>3</v>
      </c>
      <c r="W17" s="17">
        <f t="shared" si="6"/>
        <v>6</v>
      </c>
      <c r="X17" s="36">
        <f t="shared" si="7"/>
        <v>0.33333333333333331</v>
      </c>
      <c r="Y17" s="20" t="s">
        <v>33</v>
      </c>
      <c r="Z17" s="38">
        <f t="shared" si="4"/>
        <v>45774.000000000022</v>
      </c>
      <c r="AA17" s="43">
        <f t="shared" si="5"/>
        <v>45774.333333333358</v>
      </c>
    </row>
    <row r="18" spans="1:27" ht="16.5" customHeight="1" x14ac:dyDescent="0.25">
      <c r="A18" s="11"/>
      <c r="B18" s="6" t="s">
        <v>107</v>
      </c>
      <c r="C18" s="20"/>
      <c r="D18" s="20"/>
      <c r="E18" s="4" t="s">
        <v>106</v>
      </c>
      <c r="F18" s="21"/>
      <c r="G18" s="20" t="s">
        <v>96</v>
      </c>
      <c r="H18" s="20"/>
      <c r="I18" s="7" t="s">
        <v>102</v>
      </c>
      <c r="J18" s="4" t="s">
        <v>114</v>
      </c>
      <c r="K18" s="20"/>
      <c r="L18" s="20"/>
      <c r="M18" s="20"/>
      <c r="N18" s="20"/>
      <c r="O18" s="20"/>
      <c r="P18" s="20"/>
      <c r="Q18" s="4">
        <v>4</v>
      </c>
      <c r="R18" s="20">
        <v>0</v>
      </c>
      <c r="S18" s="17">
        <f t="shared" si="0"/>
        <v>4</v>
      </c>
      <c r="T18" s="20">
        <v>0</v>
      </c>
      <c r="U18" s="20">
        <v>2</v>
      </c>
      <c r="V18" s="20">
        <v>3</v>
      </c>
      <c r="W18" s="17">
        <f t="shared" si="6"/>
        <v>6</v>
      </c>
      <c r="X18" s="36">
        <f t="shared" si="7"/>
        <v>0.66666666666666663</v>
      </c>
      <c r="Y18" s="20" t="s">
        <v>33</v>
      </c>
      <c r="Z18" s="38">
        <f t="shared" si="4"/>
        <v>45774.333333333358</v>
      </c>
      <c r="AA18" s="43">
        <f t="shared" si="5"/>
        <v>45775.000000000022</v>
      </c>
    </row>
    <row r="19" spans="1:27" ht="16.5" customHeight="1" x14ac:dyDescent="0.25">
      <c r="A19" s="11"/>
      <c r="B19" s="6" t="s">
        <v>107</v>
      </c>
      <c r="C19" s="20"/>
      <c r="D19" s="20"/>
      <c r="E19" s="4" t="s">
        <v>106</v>
      </c>
      <c r="F19" s="21"/>
      <c r="G19" s="20" t="s">
        <v>96</v>
      </c>
      <c r="H19" s="20"/>
      <c r="I19" s="7" t="s">
        <v>102</v>
      </c>
      <c r="J19" s="4" t="s">
        <v>108</v>
      </c>
      <c r="K19" s="20"/>
      <c r="L19" s="20"/>
      <c r="M19" s="20"/>
      <c r="N19" s="20"/>
      <c r="O19" s="20"/>
      <c r="P19" s="20"/>
      <c r="Q19" s="4">
        <v>7</v>
      </c>
      <c r="R19" s="20">
        <v>0</v>
      </c>
      <c r="S19" s="17">
        <f t="shared" si="0"/>
        <v>7</v>
      </c>
      <c r="T19" s="20">
        <v>0</v>
      </c>
      <c r="U19" s="20">
        <v>2</v>
      </c>
      <c r="V19" s="20">
        <v>3</v>
      </c>
      <c r="W19" s="17">
        <f t="shared" si="6"/>
        <v>6</v>
      </c>
      <c r="X19" s="36">
        <f t="shared" si="7"/>
        <v>1.1666666666666667</v>
      </c>
      <c r="Y19" s="20" t="s">
        <v>33</v>
      </c>
      <c r="Z19" s="38">
        <f t="shared" si="4"/>
        <v>45775.000000000022</v>
      </c>
      <c r="AA19" s="43">
        <f t="shared" si="5"/>
        <v>45776.166666666686</v>
      </c>
    </row>
    <row r="20" spans="1:27" ht="16.5" customHeight="1" x14ac:dyDescent="0.25">
      <c r="A20" s="11"/>
      <c r="B20" s="6" t="s">
        <v>107</v>
      </c>
      <c r="C20" s="20"/>
      <c r="D20" s="20"/>
      <c r="E20" s="4" t="s">
        <v>106</v>
      </c>
      <c r="F20" s="21"/>
      <c r="G20" s="20" t="s">
        <v>96</v>
      </c>
      <c r="H20" s="20"/>
      <c r="I20" s="7" t="s">
        <v>102</v>
      </c>
      <c r="J20" s="4" t="s">
        <v>115</v>
      </c>
      <c r="K20" s="20"/>
      <c r="L20" s="20"/>
      <c r="M20" s="20"/>
      <c r="N20" s="20"/>
      <c r="O20" s="20"/>
      <c r="P20" s="20"/>
      <c r="Q20" s="4">
        <v>38</v>
      </c>
      <c r="R20" s="20">
        <v>0</v>
      </c>
      <c r="S20" s="17">
        <f t="shared" si="0"/>
        <v>38</v>
      </c>
      <c r="T20" s="20">
        <v>0</v>
      </c>
      <c r="U20" s="20">
        <v>2</v>
      </c>
      <c r="V20" s="20">
        <v>3</v>
      </c>
      <c r="W20" s="17">
        <f t="shared" si="6"/>
        <v>6</v>
      </c>
      <c r="X20" s="36">
        <f t="shared" si="7"/>
        <v>6.333333333333333</v>
      </c>
      <c r="Y20" s="20" t="s">
        <v>33</v>
      </c>
      <c r="Z20" s="38">
        <f t="shared" si="4"/>
        <v>45776.166666666686</v>
      </c>
      <c r="AA20" s="43">
        <f t="shared" si="5"/>
        <v>45782.500000000022</v>
      </c>
    </row>
    <row r="21" spans="1:27" ht="16.5" customHeight="1" x14ac:dyDescent="0.25">
      <c r="A21" s="11"/>
      <c r="B21" s="6" t="s">
        <v>107</v>
      </c>
      <c r="C21" s="20"/>
      <c r="D21" s="20"/>
      <c r="E21" s="4" t="s">
        <v>106</v>
      </c>
      <c r="F21" s="21"/>
      <c r="G21" s="20" t="s">
        <v>96</v>
      </c>
      <c r="H21" s="20"/>
      <c r="I21" s="7" t="s">
        <v>102</v>
      </c>
      <c r="J21" s="4" t="s">
        <v>116</v>
      </c>
      <c r="K21" s="20"/>
      <c r="L21" s="20"/>
      <c r="M21" s="20"/>
      <c r="N21" s="20"/>
      <c r="O21" s="20"/>
      <c r="P21" s="20"/>
      <c r="Q21" s="4">
        <v>24</v>
      </c>
      <c r="R21" s="20">
        <v>0</v>
      </c>
      <c r="S21" s="17">
        <f t="shared" si="0"/>
        <v>24</v>
      </c>
      <c r="T21" s="20">
        <v>0</v>
      </c>
      <c r="U21" s="20">
        <v>2</v>
      </c>
      <c r="V21" s="20">
        <v>3</v>
      </c>
      <c r="W21" s="17">
        <f t="shared" si="6"/>
        <v>6</v>
      </c>
      <c r="X21" s="36">
        <f t="shared" si="7"/>
        <v>4</v>
      </c>
      <c r="Y21" s="20" t="s">
        <v>33</v>
      </c>
      <c r="Z21" s="38">
        <f t="shared" si="4"/>
        <v>45782.500000000022</v>
      </c>
      <c r="AA21" s="43">
        <f t="shared" si="5"/>
        <v>45786.500000000022</v>
      </c>
    </row>
    <row r="22" spans="1:27" ht="16.5" customHeight="1" x14ac:dyDescent="0.25">
      <c r="A22" s="10"/>
      <c r="B22" s="18"/>
      <c r="C22" s="18"/>
      <c r="D22" s="18"/>
      <c r="E22" s="18"/>
      <c r="F22" s="18"/>
      <c r="G22" s="15"/>
      <c r="H22" s="15"/>
      <c r="I22" s="15"/>
      <c r="J22" s="19"/>
      <c r="K22" s="18"/>
      <c r="L22" s="19">
        <v>219.39</v>
      </c>
      <c r="M22" s="19">
        <v>0</v>
      </c>
      <c r="N22" s="18"/>
      <c r="O22" s="18"/>
      <c r="P22" s="18"/>
      <c r="Q22" s="19">
        <f>SUM(Q4:Q21)</f>
        <v>361</v>
      </c>
      <c r="R22" s="19">
        <f>SUM(R4:R21)</f>
        <v>111</v>
      </c>
      <c r="S22" s="15">
        <f>SUM(S4:S21)</f>
        <v>250</v>
      </c>
      <c r="T22" s="19">
        <f>SUM(T4:T21)</f>
        <v>0</v>
      </c>
      <c r="U22" s="19"/>
      <c r="V22" s="19"/>
      <c r="W22" s="15"/>
      <c r="X22" s="37">
        <f>SUM(X4:X21)</f>
        <v>45.5</v>
      </c>
      <c r="Y22" s="19" t="s">
        <v>38</v>
      </c>
      <c r="Z22" s="39">
        <f>Z2</f>
        <v>45741</v>
      </c>
      <c r="AA22" s="40">
        <f>Z22+X22</f>
        <v>45786.5</v>
      </c>
    </row>
    <row r="23" spans="1:27" ht="16.5" customHeight="1" x14ac:dyDescent="0.25">
      <c r="A23" s="10"/>
      <c r="B23" s="18"/>
      <c r="C23" s="18"/>
      <c r="D23" s="18"/>
      <c r="E23" s="18"/>
      <c r="F23" s="18"/>
      <c r="G23" s="15" t="s">
        <v>118</v>
      </c>
      <c r="H23" s="15" t="s">
        <v>97</v>
      </c>
      <c r="I23" s="15" t="s">
        <v>119</v>
      </c>
      <c r="J23" s="19"/>
      <c r="K23" s="18"/>
      <c r="L23" s="19"/>
      <c r="M23" s="19"/>
      <c r="N23" s="18"/>
      <c r="O23" s="18"/>
      <c r="P23" s="18"/>
      <c r="Q23" s="19"/>
      <c r="R23" s="19"/>
      <c r="S23" s="15"/>
      <c r="T23" s="19"/>
      <c r="U23" s="19"/>
      <c r="V23" s="19"/>
      <c r="W23" s="15"/>
      <c r="X23" s="37"/>
      <c r="Y23" s="19"/>
      <c r="Z23" s="39"/>
      <c r="AA23" s="40"/>
    </row>
    <row r="24" spans="1:27" ht="16.5" customHeight="1" x14ac:dyDescent="0.25">
      <c r="A24" s="10"/>
      <c r="B24" s="18"/>
      <c r="C24" s="18"/>
      <c r="D24" s="18"/>
      <c r="E24" s="18"/>
      <c r="F24" s="18"/>
      <c r="G24" s="15"/>
      <c r="H24" s="15"/>
      <c r="I24" s="15"/>
      <c r="J24" s="19"/>
      <c r="K24" s="18"/>
      <c r="L24" s="19"/>
      <c r="M24" s="19"/>
      <c r="N24" s="18"/>
      <c r="O24" s="18"/>
      <c r="P24" s="18"/>
      <c r="Q24" s="19"/>
      <c r="R24" s="19"/>
      <c r="S24" s="15"/>
      <c r="T24" s="19"/>
      <c r="U24" s="19"/>
      <c r="V24" s="19"/>
      <c r="W24" s="15"/>
      <c r="X24" s="37"/>
      <c r="Y24" s="19"/>
      <c r="Z24" s="39"/>
      <c r="AA24" s="40"/>
    </row>
    <row r="25" spans="1:27" ht="16.5" customHeight="1" x14ac:dyDescent="0.25">
      <c r="A25" s="11"/>
      <c r="B25" s="6" t="s">
        <v>32</v>
      </c>
      <c r="C25" s="20"/>
      <c r="D25" s="20"/>
      <c r="E25" s="5" t="s">
        <v>220</v>
      </c>
      <c r="F25" s="21"/>
      <c r="G25" s="20" t="s">
        <v>203</v>
      </c>
      <c r="H25" s="20"/>
      <c r="I25" s="5" t="s">
        <v>216</v>
      </c>
      <c r="J25" s="5" t="s">
        <v>234</v>
      </c>
      <c r="K25" s="20"/>
      <c r="L25" s="20"/>
      <c r="M25" s="20"/>
      <c r="N25" s="20"/>
      <c r="O25" s="20"/>
      <c r="P25" s="20"/>
      <c r="Q25" s="49">
        <v>10</v>
      </c>
      <c r="R25" s="49">
        <v>9</v>
      </c>
      <c r="S25" s="49">
        <v>1</v>
      </c>
      <c r="T25" s="20"/>
      <c r="U25" s="20">
        <v>1</v>
      </c>
      <c r="V25" s="20">
        <v>3</v>
      </c>
      <c r="W25" s="25">
        <f t="shared" ref="W25:W29" si="8">U25*V25</f>
        <v>3</v>
      </c>
      <c r="X25" s="41">
        <f t="shared" ref="X25:X29" si="9">S25/W25</f>
        <v>0.33333333333333331</v>
      </c>
      <c r="Y25" s="20" t="s">
        <v>50</v>
      </c>
      <c r="Z25" s="38">
        <f>Z2</f>
        <v>45741</v>
      </c>
      <c r="AA25" s="43">
        <f>Z25+X25</f>
        <v>45741.333333333336</v>
      </c>
    </row>
    <row r="26" spans="1:27" ht="16.5" customHeight="1" x14ac:dyDescent="0.25">
      <c r="A26" s="11"/>
      <c r="B26" s="6" t="s">
        <v>32</v>
      </c>
      <c r="C26" s="20"/>
      <c r="D26" s="20"/>
      <c r="E26" s="5" t="s">
        <v>220</v>
      </c>
      <c r="F26" s="21"/>
      <c r="G26" s="20" t="s">
        <v>203</v>
      </c>
      <c r="H26" s="20"/>
      <c r="I26" s="5" t="s">
        <v>216</v>
      </c>
      <c r="J26" s="5" t="s">
        <v>235</v>
      </c>
      <c r="K26" s="20"/>
      <c r="L26" s="20"/>
      <c r="M26" s="20"/>
      <c r="N26" s="20"/>
      <c r="O26" s="20"/>
      <c r="P26" s="20"/>
      <c r="Q26" s="49">
        <v>30</v>
      </c>
      <c r="R26" s="49">
        <v>28</v>
      </c>
      <c r="S26" s="49">
        <v>2</v>
      </c>
      <c r="T26" s="20"/>
      <c r="U26" s="20">
        <v>1</v>
      </c>
      <c r="V26" s="20">
        <v>3</v>
      </c>
      <c r="W26" s="25">
        <f t="shared" si="8"/>
        <v>3</v>
      </c>
      <c r="X26" s="41">
        <f t="shared" si="9"/>
        <v>0.66666666666666663</v>
      </c>
      <c r="Y26" s="20" t="s">
        <v>50</v>
      </c>
      <c r="Z26" s="38">
        <f>AA25</f>
        <v>45741.333333333336</v>
      </c>
      <c r="AA26" s="43">
        <f>Z26+X26</f>
        <v>45742</v>
      </c>
    </row>
    <row r="27" spans="1:27" ht="16.5" customHeight="1" x14ac:dyDescent="0.25">
      <c r="A27" s="11"/>
      <c r="B27" s="6" t="s">
        <v>32</v>
      </c>
      <c r="C27" s="20"/>
      <c r="D27" s="20"/>
      <c r="E27" s="5" t="s">
        <v>229</v>
      </c>
      <c r="F27" s="21"/>
      <c r="G27" s="20" t="s">
        <v>203</v>
      </c>
      <c r="H27" s="20"/>
      <c r="I27" s="5" t="s">
        <v>228</v>
      </c>
      <c r="J27" s="5" t="s">
        <v>236</v>
      </c>
      <c r="K27" s="20"/>
      <c r="L27" s="20"/>
      <c r="M27" s="20"/>
      <c r="N27" s="20"/>
      <c r="O27" s="20"/>
      <c r="P27" s="20"/>
      <c r="Q27" s="49">
        <v>2</v>
      </c>
      <c r="R27" s="49">
        <v>0</v>
      </c>
      <c r="S27" s="49">
        <v>2</v>
      </c>
      <c r="T27" s="20"/>
      <c r="U27" s="20">
        <v>1</v>
      </c>
      <c r="V27" s="20">
        <v>3</v>
      </c>
      <c r="W27" s="25">
        <f t="shared" si="8"/>
        <v>3</v>
      </c>
      <c r="X27" s="41">
        <f t="shared" si="9"/>
        <v>0.66666666666666663</v>
      </c>
      <c r="Y27" s="20" t="s">
        <v>50</v>
      </c>
      <c r="Z27" s="38">
        <f t="shared" ref="Z27:Z44" si="10">AA26</f>
        <v>45742</v>
      </c>
      <c r="AA27" s="43">
        <f t="shared" ref="AA27:AA44" si="11">Z27+X27</f>
        <v>45742.666666666664</v>
      </c>
    </row>
    <row r="28" spans="1:27" ht="16.5" customHeight="1" x14ac:dyDescent="0.25">
      <c r="A28" s="11"/>
      <c r="B28" s="6" t="s">
        <v>32</v>
      </c>
      <c r="C28" s="20"/>
      <c r="D28" s="20"/>
      <c r="E28" s="5" t="s">
        <v>229</v>
      </c>
      <c r="F28" s="21"/>
      <c r="G28" s="20" t="s">
        <v>203</v>
      </c>
      <c r="H28" s="20"/>
      <c r="I28" s="5" t="s">
        <v>228</v>
      </c>
      <c r="J28" s="5" t="s">
        <v>237</v>
      </c>
      <c r="K28" s="20"/>
      <c r="L28" s="20"/>
      <c r="M28" s="20"/>
      <c r="N28" s="20"/>
      <c r="O28" s="20"/>
      <c r="P28" s="20"/>
      <c r="Q28" s="49">
        <v>3</v>
      </c>
      <c r="R28" s="49">
        <v>0</v>
      </c>
      <c r="S28" s="49">
        <v>3</v>
      </c>
      <c r="T28" s="20"/>
      <c r="U28" s="20">
        <v>1</v>
      </c>
      <c r="V28" s="20">
        <v>3</v>
      </c>
      <c r="W28" s="25">
        <f t="shared" si="8"/>
        <v>3</v>
      </c>
      <c r="X28" s="41">
        <f t="shared" si="9"/>
        <v>1</v>
      </c>
      <c r="Y28" s="20" t="s">
        <v>50</v>
      </c>
      <c r="Z28" s="38">
        <f t="shared" si="10"/>
        <v>45742.666666666664</v>
      </c>
      <c r="AA28" s="43">
        <f t="shared" si="11"/>
        <v>45743.666666666664</v>
      </c>
    </row>
    <row r="29" spans="1:27" ht="16.5" customHeight="1" x14ac:dyDescent="0.25">
      <c r="A29" s="11"/>
      <c r="B29" s="6" t="s">
        <v>32</v>
      </c>
      <c r="C29" s="20"/>
      <c r="D29" s="20"/>
      <c r="E29" s="5" t="s">
        <v>229</v>
      </c>
      <c r="F29" s="21"/>
      <c r="G29" s="20" t="s">
        <v>203</v>
      </c>
      <c r="H29" s="20"/>
      <c r="I29" s="5" t="s">
        <v>228</v>
      </c>
      <c r="J29" s="5" t="s">
        <v>238</v>
      </c>
      <c r="K29" s="20"/>
      <c r="L29" s="20"/>
      <c r="M29" s="20"/>
      <c r="N29" s="20"/>
      <c r="O29" s="20"/>
      <c r="P29" s="20"/>
      <c r="Q29" s="49">
        <v>1</v>
      </c>
      <c r="R29" s="49">
        <v>0</v>
      </c>
      <c r="S29" s="49">
        <v>1</v>
      </c>
      <c r="T29" s="20"/>
      <c r="U29" s="20">
        <v>1</v>
      </c>
      <c r="V29" s="20">
        <v>3</v>
      </c>
      <c r="W29" s="25">
        <f t="shared" si="8"/>
        <v>3</v>
      </c>
      <c r="X29" s="41">
        <f t="shared" si="9"/>
        <v>0.33333333333333331</v>
      </c>
      <c r="Y29" s="20" t="s">
        <v>50</v>
      </c>
      <c r="Z29" s="38">
        <f t="shared" si="10"/>
        <v>45743.666666666664</v>
      </c>
      <c r="AA29" s="43">
        <f t="shared" si="11"/>
        <v>45744</v>
      </c>
    </row>
    <row r="30" spans="1:27" ht="16.5" customHeight="1" x14ac:dyDescent="0.25">
      <c r="A30" s="11" t="s">
        <v>31</v>
      </c>
      <c r="B30" s="6" t="s">
        <v>107</v>
      </c>
      <c r="C30" s="20" t="s">
        <v>42</v>
      </c>
      <c r="D30" s="20">
        <v>38</v>
      </c>
      <c r="E30" s="6" t="s">
        <v>104</v>
      </c>
      <c r="F30" s="21">
        <v>45703</v>
      </c>
      <c r="G30" s="20" t="s">
        <v>203</v>
      </c>
      <c r="H30" s="20"/>
      <c r="I30" s="6" t="s">
        <v>100</v>
      </c>
      <c r="J30" s="6" t="s">
        <v>122</v>
      </c>
      <c r="K30" s="20" t="s">
        <v>43</v>
      </c>
      <c r="L30" s="20"/>
      <c r="M30" s="20"/>
      <c r="N30" s="20"/>
      <c r="O30" s="20"/>
      <c r="P30" s="20"/>
      <c r="Q30" s="4">
        <v>1</v>
      </c>
      <c r="R30" s="20">
        <v>0</v>
      </c>
      <c r="S30" s="17">
        <f t="shared" si="0"/>
        <v>1</v>
      </c>
      <c r="T30" s="20">
        <v>0</v>
      </c>
      <c r="U30" s="20">
        <v>1</v>
      </c>
      <c r="V30" s="20">
        <v>3</v>
      </c>
      <c r="W30" s="25">
        <f t="shared" ref="W30:W44" si="12">U30*V30</f>
        <v>3</v>
      </c>
      <c r="X30" s="41">
        <f t="shared" si="7"/>
        <v>0.33333333333333331</v>
      </c>
      <c r="Y30" s="20" t="s">
        <v>44</v>
      </c>
      <c r="Z30" s="38">
        <f t="shared" si="10"/>
        <v>45744</v>
      </c>
      <c r="AA30" s="43">
        <f t="shared" si="11"/>
        <v>45744.333333333336</v>
      </c>
    </row>
    <row r="31" spans="1:27" ht="16.5" customHeight="1" x14ac:dyDescent="0.25">
      <c r="A31" s="11" t="s">
        <v>36</v>
      </c>
      <c r="B31" s="6" t="s">
        <v>107</v>
      </c>
      <c r="C31" s="32" t="s">
        <v>45</v>
      </c>
      <c r="D31" s="20">
        <v>11</v>
      </c>
      <c r="E31" s="6" t="s">
        <v>104</v>
      </c>
      <c r="F31" s="21">
        <v>45708</v>
      </c>
      <c r="G31" s="20" t="s">
        <v>203</v>
      </c>
      <c r="H31" s="20"/>
      <c r="I31" s="6" t="s">
        <v>100</v>
      </c>
      <c r="J31" s="6" t="s">
        <v>121</v>
      </c>
      <c r="K31" s="20" t="s">
        <v>46</v>
      </c>
      <c r="L31" s="20"/>
      <c r="M31" s="20"/>
      <c r="N31" s="20"/>
      <c r="O31" s="20"/>
      <c r="P31" s="20"/>
      <c r="Q31" s="4">
        <v>1</v>
      </c>
      <c r="R31" s="20">
        <v>0</v>
      </c>
      <c r="S31" s="17">
        <f t="shared" si="0"/>
        <v>1</v>
      </c>
      <c r="T31" s="20">
        <v>0</v>
      </c>
      <c r="U31" s="20">
        <v>1</v>
      </c>
      <c r="V31" s="20">
        <v>3</v>
      </c>
      <c r="W31" s="25">
        <f t="shared" si="12"/>
        <v>3</v>
      </c>
      <c r="X31" s="41">
        <f t="shared" si="7"/>
        <v>0.33333333333333331</v>
      </c>
      <c r="Y31" s="20" t="s">
        <v>47</v>
      </c>
      <c r="Z31" s="38">
        <f t="shared" si="10"/>
        <v>45744.333333333336</v>
      </c>
      <c r="AA31" s="43">
        <f t="shared" si="11"/>
        <v>45744.666666666672</v>
      </c>
    </row>
    <row r="32" spans="1:27" ht="16.5" customHeight="1" x14ac:dyDescent="0.25">
      <c r="A32" s="11" t="s">
        <v>31</v>
      </c>
      <c r="B32" s="6" t="s">
        <v>107</v>
      </c>
      <c r="C32" s="20" t="s">
        <v>48</v>
      </c>
      <c r="D32" s="20">
        <v>16</v>
      </c>
      <c r="E32" s="4" t="s">
        <v>106</v>
      </c>
      <c r="F32" s="21">
        <v>45726</v>
      </c>
      <c r="G32" s="20" t="s">
        <v>203</v>
      </c>
      <c r="H32" s="20"/>
      <c r="I32" s="7" t="s">
        <v>102</v>
      </c>
      <c r="J32" s="4" t="s">
        <v>123</v>
      </c>
      <c r="K32" s="20" t="s">
        <v>49</v>
      </c>
      <c r="L32" s="20"/>
      <c r="M32" s="20"/>
      <c r="N32" s="20"/>
      <c r="O32" s="20"/>
      <c r="P32" s="20"/>
      <c r="Q32" s="4">
        <v>4</v>
      </c>
      <c r="R32" s="20">
        <v>0</v>
      </c>
      <c r="S32" s="17">
        <f t="shared" si="0"/>
        <v>4</v>
      </c>
      <c r="T32" s="20">
        <v>0</v>
      </c>
      <c r="U32" s="20">
        <v>1</v>
      </c>
      <c r="V32" s="20">
        <v>3</v>
      </c>
      <c r="W32" s="25">
        <f t="shared" si="12"/>
        <v>3</v>
      </c>
      <c r="X32" s="41">
        <f t="shared" si="7"/>
        <v>1.3333333333333333</v>
      </c>
      <c r="Y32" s="20" t="s">
        <v>50</v>
      </c>
      <c r="Z32" s="38">
        <f t="shared" si="10"/>
        <v>45744.666666666672</v>
      </c>
      <c r="AA32" s="43">
        <f t="shared" si="11"/>
        <v>45746.000000000007</v>
      </c>
    </row>
    <row r="33" spans="1:27" ht="16.5" customHeight="1" x14ac:dyDescent="0.25">
      <c r="A33" s="11" t="s">
        <v>39</v>
      </c>
      <c r="B33" s="6" t="s">
        <v>107</v>
      </c>
      <c r="C33" s="32" t="s">
        <v>51</v>
      </c>
      <c r="D33" s="20">
        <v>3</v>
      </c>
      <c r="E33" s="4" t="s">
        <v>106</v>
      </c>
      <c r="F33" s="21">
        <v>45726</v>
      </c>
      <c r="G33" s="20" t="s">
        <v>203</v>
      </c>
      <c r="H33" s="20"/>
      <c r="I33" s="7" t="s">
        <v>102</v>
      </c>
      <c r="J33" s="4" t="s">
        <v>124</v>
      </c>
      <c r="K33" s="22"/>
      <c r="L33" s="20"/>
      <c r="M33" s="20"/>
      <c r="N33" s="20"/>
      <c r="O33" s="20"/>
      <c r="P33" s="20"/>
      <c r="Q33" s="4">
        <v>2</v>
      </c>
      <c r="R33" s="20">
        <v>0</v>
      </c>
      <c r="S33" s="17">
        <f t="shared" si="0"/>
        <v>2</v>
      </c>
      <c r="T33" s="20">
        <v>0</v>
      </c>
      <c r="U33" s="20">
        <v>1</v>
      </c>
      <c r="V33" s="20">
        <v>3</v>
      </c>
      <c r="W33" s="25">
        <f t="shared" si="12"/>
        <v>3</v>
      </c>
      <c r="X33" s="41">
        <f t="shared" si="7"/>
        <v>0.66666666666666663</v>
      </c>
      <c r="Y33" s="20" t="s">
        <v>52</v>
      </c>
      <c r="Z33" s="38">
        <f t="shared" si="10"/>
        <v>45746.000000000007</v>
      </c>
      <c r="AA33" s="43">
        <f t="shared" si="11"/>
        <v>45746.666666666672</v>
      </c>
    </row>
    <row r="34" spans="1:27" ht="16.5" customHeight="1" x14ac:dyDescent="0.25">
      <c r="A34" s="11" t="s">
        <v>31</v>
      </c>
      <c r="B34" s="6" t="s">
        <v>107</v>
      </c>
      <c r="C34" s="20" t="s">
        <v>48</v>
      </c>
      <c r="D34" s="20">
        <v>16</v>
      </c>
      <c r="E34" s="4" t="s">
        <v>106</v>
      </c>
      <c r="F34" s="21">
        <v>45731</v>
      </c>
      <c r="G34" s="20" t="s">
        <v>203</v>
      </c>
      <c r="H34" s="20"/>
      <c r="I34" s="7" t="s">
        <v>102</v>
      </c>
      <c r="J34" s="4" t="s">
        <v>125</v>
      </c>
      <c r="K34" s="22"/>
      <c r="L34" s="20"/>
      <c r="M34" s="20"/>
      <c r="N34" s="20"/>
      <c r="O34" s="20"/>
      <c r="P34" s="20"/>
      <c r="Q34" s="4">
        <v>7</v>
      </c>
      <c r="R34" s="20">
        <v>0</v>
      </c>
      <c r="S34" s="17">
        <f t="shared" si="0"/>
        <v>7</v>
      </c>
      <c r="T34" s="20">
        <v>0</v>
      </c>
      <c r="U34" s="20">
        <v>1</v>
      </c>
      <c r="V34" s="20">
        <v>3</v>
      </c>
      <c r="W34" s="25">
        <f t="shared" si="12"/>
        <v>3</v>
      </c>
      <c r="X34" s="41">
        <f t="shared" si="7"/>
        <v>2.3333333333333335</v>
      </c>
      <c r="Y34" s="20" t="s">
        <v>50</v>
      </c>
      <c r="Z34" s="38">
        <f t="shared" si="10"/>
        <v>45746.666666666672</v>
      </c>
      <c r="AA34" s="43">
        <f t="shared" si="11"/>
        <v>45749.000000000007</v>
      </c>
    </row>
    <row r="35" spans="1:27" ht="16.5" customHeight="1" x14ac:dyDescent="0.25">
      <c r="A35" s="11" t="s">
        <v>31</v>
      </c>
      <c r="B35" s="6" t="s">
        <v>107</v>
      </c>
      <c r="C35" s="20" t="s">
        <v>48</v>
      </c>
      <c r="D35" s="20">
        <v>16</v>
      </c>
      <c r="E35" s="4" t="s">
        <v>106</v>
      </c>
      <c r="F35" s="21">
        <v>45736</v>
      </c>
      <c r="G35" s="20" t="s">
        <v>203</v>
      </c>
      <c r="H35" s="20"/>
      <c r="I35" s="7" t="s">
        <v>102</v>
      </c>
      <c r="J35" s="4" t="s">
        <v>125</v>
      </c>
      <c r="K35" s="22"/>
      <c r="L35" s="20"/>
      <c r="M35" s="20"/>
      <c r="N35" s="20"/>
      <c r="O35" s="20"/>
      <c r="P35" s="20"/>
      <c r="Q35" s="4">
        <v>6</v>
      </c>
      <c r="R35" s="20">
        <v>0</v>
      </c>
      <c r="S35" s="17">
        <f t="shared" si="0"/>
        <v>6</v>
      </c>
      <c r="T35" s="20">
        <v>0</v>
      </c>
      <c r="U35" s="20">
        <v>1</v>
      </c>
      <c r="V35" s="20">
        <v>3</v>
      </c>
      <c r="W35" s="25">
        <f t="shared" si="12"/>
        <v>3</v>
      </c>
      <c r="X35" s="41">
        <f t="shared" si="7"/>
        <v>2</v>
      </c>
      <c r="Y35" s="20" t="s">
        <v>50</v>
      </c>
      <c r="Z35" s="38">
        <f t="shared" si="10"/>
        <v>45749.000000000007</v>
      </c>
      <c r="AA35" s="43">
        <f t="shared" si="11"/>
        <v>45751.000000000007</v>
      </c>
    </row>
    <row r="36" spans="1:27" ht="16.5" customHeight="1" x14ac:dyDescent="0.25">
      <c r="A36" s="11" t="s">
        <v>31</v>
      </c>
      <c r="B36" s="6" t="s">
        <v>107</v>
      </c>
      <c r="C36" s="20" t="s">
        <v>48</v>
      </c>
      <c r="D36" s="20">
        <v>16</v>
      </c>
      <c r="E36" s="4" t="s">
        <v>106</v>
      </c>
      <c r="F36" s="21">
        <v>45741</v>
      </c>
      <c r="G36" s="20" t="s">
        <v>203</v>
      </c>
      <c r="H36" s="20"/>
      <c r="I36" s="7" t="s">
        <v>102</v>
      </c>
      <c r="J36" s="4" t="s">
        <v>125</v>
      </c>
      <c r="K36" s="22"/>
      <c r="L36" s="20"/>
      <c r="M36" s="20"/>
      <c r="N36" s="20"/>
      <c r="O36" s="20"/>
      <c r="P36" s="20"/>
      <c r="Q36" s="4">
        <v>4</v>
      </c>
      <c r="R36" s="20">
        <v>0</v>
      </c>
      <c r="S36" s="17">
        <f t="shared" si="0"/>
        <v>4</v>
      </c>
      <c r="T36" s="20">
        <v>0</v>
      </c>
      <c r="U36" s="20">
        <v>1</v>
      </c>
      <c r="V36" s="20">
        <v>3</v>
      </c>
      <c r="W36" s="25">
        <f t="shared" si="12"/>
        <v>3</v>
      </c>
      <c r="X36" s="41">
        <f t="shared" si="7"/>
        <v>1.3333333333333333</v>
      </c>
      <c r="Y36" s="20" t="s">
        <v>53</v>
      </c>
      <c r="Z36" s="38">
        <f t="shared" si="10"/>
        <v>45751.000000000007</v>
      </c>
      <c r="AA36" s="43">
        <f t="shared" si="11"/>
        <v>45752.333333333343</v>
      </c>
    </row>
    <row r="37" spans="1:27" ht="16.5" customHeight="1" x14ac:dyDescent="0.25">
      <c r="A37" s="11" t="s">
        <v>39</v>
      </c>
      <c r="B37" s="6" t="s">
        <v>107</v>
      </c>
      <c r="C37" s="32" t="s">
        <v>51</v>
      </c>
      <c r="D37" s="20">
        <v>3</v>
      </c>
      <c r="E37" s="4" t="s">
        <v>106</v>
      </c>
      <c r="F37" s="21">
        <v>45736</v>
      </c>
      <c r="G37" s="20" t="s">
        <v>203</v>
      </c>
      <c r="H37" s="20"/>
      <c r="I37" s="7" t="s">
        <v>102</v>
      </c>
      <c r="J37" s="4" t="s">
        <v>125</v>
      </c>
      <c r="K37" s="22"/>
      <c r="L37" s="20"/>
      <c r="M37" s="20"/>
      <c r="N37" s="20"/>
      <c r="O37" s="20"/>
      <c r="P37" s="20"/>
      <c r="Q37" s="4">
        <v>2</v>
      </c>
      <c r="R37" s="20">
        <v>0</v>
      </c>
      <c r="S37" s="17">
        <f t="shared" si="0"/>
        <v>2</v>
      </c>
      <c r="T37" s="20">
        <v>0</v>
      </c>
      <c r="U37" s="20">
        <v>1</v>
      </c>
      <c r="V37" s="20">
        <v>3</v>
      </c>
      <c r="W37" s="25">
        <f t="shared" si="12"/>
        <v>3</v>
      </c>
      <c r="X37" s="41">
        <f t="shared" si="7"/>
        <v>0.66666666666666663</v>
      </c>
      <c r="Y37" s="20" t="s">
        <v>40</v>
      </c>
      <c r="Z37" s="38">
        <f t="shared" si="10"/>
        <v>45752.333333333343</v>
      </c>
      <c r="AA37" s="43">
        <f t="shared" si="11"/>
        <v>45753.000000000007</v>
      </c>
    </row>
    <row r="38" spans="1:27" ht="16.5" customHeight="1" x14ac:dyDescent="0.25">
      <c r="A38" s="11" t="s">
        <v>31</v>
      </c>
      <c r="B38" s="6" t="s">
        <v>107</v>
      </c>
      <c r="C38" s="20" t="s">
        <v>54</v>
      </c>
      <c r="D38" s="20">
        <v>39</v>
      </c>
      <c r="E38" s="4" t="s">
        <v>106</v>
      </c>
      <c r="F38" s="20" t="s">
        <v>55</v>
      </c>
      <c r="G38" s="20" t="s">
        <v>203</v>
      </c>
      <c r="H38" s="20"/>
      <c r="I38" s="7" t="s">
        <v>103</v>
      </c>
      <c r="J38" s="4" t="s">
        <v>126</v>
      </c>
      <c r="K38" s="22"/>
      <c r="L38" s="20"/>
      <c r="M38" s="20"/>
      <c r="N38" s="20"/>
      <c r="O38" s="20"/>
      <c r="P38" s="20"/>
      <c r="Q38" s="4">
        <v>2</v>
      </c>
      <c r="R38" s="20">
        <v>0</v>
      </c>
      <c r="S38" s="17">
        <f t="shared" si="0"/>
        <v>2</v>
      </c>
      <c r="T38" s="20">
        <v>0</v>
      </c>
      <c r="U38" s="20">
        <v>1</v>
      </c>
      <c r="V38" s="20">
        <v>3</v>
      </c>
      <c r="W38" s="25">
        <f t="shared" si="12"/>
        <v>3</v>
      </c>
      <c r="X38" s="41">
        <f t="shared" si="7"/>
        <v>0.66666666666666663</v>
      </c>
      <c r="Y38" s="20" t="s">
        <v>41</v>
      </c>
      <c r="Z38" s="38">
        <f t="shared" si="10"/>
        <v>45753.000000000007</v>
      </c>
      <c r="AA38" s="43">
        <f t="shared" si="11"/>
        <v>45753.666666666672</v>
      </c>
    </row>
    <row r="39" spans="1:27" ht="16.5" customHeight="1" x14ac:dyDescent="0.25">
      <c r="A39" s="11" t="s">
        <v>31</v>
      </c>
      <c r="B39" s="6" t="s">
        <v>107</v>
      </c>
      <c r="C39" s="20" t="s">
        <v>54</v>
      </c>
      <c r="D39" s="20">
        <v>40</v>
      </c>
      <c r="E39" s="4" t="s">
        <v>106</v>
      </c>
      <c r="F39" s="20" t="s">
        <v>55</v>
      </c>
      <c r="G39" s="20" t="s">
        <v>203</v>
      </c>
      <c r="H39" s="20"/>
      <c r="I39" s="7" t="s">
        <v>102</v>
      </c>
      <c r="J39" s="4" t="s">
        <v>120</v>
      </c>
      <c r="K39" s="22"/>
      <c r="L39" s="20"/>
      <c r="M39" s="20"/>
      <c r="N39" s="20"/>
      <c r="O39" s="20"/>
      <c r="P39" s="20"/>
      <c r="Q39" s="4">
        <v>2</v>
      </c>
      <c r="R39" s="20">
        <v>0</v>
      </c>
      <c r="S39" s="17">
        <f t="shared" si="0"/>
        <v>2</v>
      </c>
      <c r="T39" s="20">
        <v>0</v>
      </c>
      <c r="U39" s="20">
        <v>1</v>
      </c>
      <c r="V39" s="20">
        <v>3</v>
      </c>
      <c r="W39" s="25">
        <f t="shared" si="12"/>
        <v>3</v>
      </c>
      <c r="X39" s="41">
        <f t="shared" si="7"/>
        <v>0.66666666666666663</v>
      </c>
      <c r="Y39" s="20" t="s">
        <v>44</v>
      </c>
      <c r="Z39" s="38">
        <f t="shared" si="10"/>
        <v>45753.666666666672</v>
      </c>
      <c r="AA39" s="43">
        <f t="shared" si="11"/>
        <v>45754.333333333336</v>
      </c>
    </row>
    <row r="40" spans="1:27" ht="16.5" customHeight="1" x14ac:dyDescent="0.25">
      <c r="A40" s="11" t="s">
        <v>31</v>
      </c>
      <c r="B40" s="6" t="s">
        <v>107</v>
      </c>
      <c r="C40" s="20" t="s">
        <v>54</v>
      </c>
      <c r="D40" s="20">
        <v>41</v>
      </c>
      <c r="E40" s="4" t="s">
        <v>106</v>
      </c>
      <c r="F40" s="20" t="s">
        <v>55</v>
      </c>
      <c r="G40" s="20" t="s">
        <v>203</v>
      </c>
      <c r="H40" s="20"/>
      <c r="I40" s="7" t="s">
        <v>103</v>
      </c>
      <c r="J40" s="4" t="s">
        <v>127</v>
      </c>
      <c r="K40" s="22"/>
      <c r="L40" s="20"/>
      <c r="M40" s="20"/>
      <c r="N40" s="20"/>
      <c r="O40" s="20"/>
      <c r="P40" s="20"/>
      <c r="Q40" s="4">
        <v>20</v>
      </c>
      <c r="R40" s="20">
        <v>0</v>
      </c>
      <c r="S40" s="17">
        <f t="shared" si="0"/>
        <v>20</v>
      </c>
      <c r="T40" s="20">
        <v>0</v>
      </c>
      <c r="U40" s="20">
        <v>1</v>
      </c>
      <c r="V40" s="20">
        <v>3</v>
      </c>
      <c r="W40" s="25">
        <f t="shared" si="12"/>
        <v>3</v>
      </c>
      <c r="X40" s="41">
        <f t="shared" si="7"/>
        <v>6.666666666666667</v>
      </c>
      <c r="Y40" s="20" t="s">
        <v>56</v>
      </c>
      <c r="Z40" s="38">
        <f t="shared" si="10"/>
        <v>45754.333333333336</v>
      </c>
      <c r="AA40" s="43">
        <f t="shared" si="11"/>
        <v>45761</v>
      </c>
    </row>
    <row r="41" spans="1:27" ht="16.5" customHeight="1" x14ac:dyDescent="0.25">
      <c r="A41" s="12">
        <v>45687</v>
      </c>
      <c r="B41" s="6" t="s">
        <v>107</v>
      </c>
      <c r="C41" s="22"/>
      <c r="D41" s="22"/>
      <c r="E41" s="4" t="s">
        <v>106</v>
      </c>
      <c r="F41" s="21">
        <v>45731</v>
      </c>
      <c r="G41" s="20" t="s">
        <v>203</v>
      </c>
      <c r="H41" s="20"/>
      <c r="I41" s="7" t="s">
        <v>103</v>
      </c>
      <c r="J41" s="4" t="s">
        <v>127</v>
      </c>
      <c r="K41" s="22"/>
      <c r="L41" s="20"/>
      <c r="M41" s="20"/>
      <c r="N41" s="20"/>
      <c r="O41" s="20"/>
      <c r="P41" s="20"/>
      <c r="Q41" s="4">
        <v>10</v>
      </c>
      <c r="R41" s="20">
        <v>0</v>
      </c>
      <c r="S41" s="17">
        <f t="shared" si="0"/>
        <v>10</v>
      </c>
      <c r="T41" s="20">
        <v>0</v>
      </c>
      <c r="U41" s="20">
        <v>1</v>
      </c>
      <c r="V41" s="20">
        <v>3</v>
      </c>
      <c r="W41" s="25">
        <f t="shared" si="12"/>
        <v>3</v>
      </c>
      <c r="X41" s="41">
        <f t="shared" si="7"/>
        <v>3.3333333333333335</v>
      </c>
      <c r="Y41" s="20" t="s">
        <v>57</v>
      </c>
      <c r="Z41" s="38">
        <f t="shared" si="10"/>
        <v>45761</v>
      </c>
      <c r="AA41" s="43">
        <f t="shared" si="11"/>
        <v>45764.333333333336</v>
      </c>
    </row>
    <row r="42" spans="1:27" ht="16.5" customHeight="1" x14ac:dyDescent="0.25">
      <c r="A42" s="12">
        <v>45703</v>
      </c>
      <c r="B42" s="6" t="s">
        <v>107</v>
      </c>
      <c r="C42" s="22"/>
      <c r="D42" s="22"/>
      <c r="E42" s="4" t="s">
        <v>106</v>
      </c>
      <c r="F42" s="21">
        <v>45777</v>
      </c>
      <c r="G42" s="20" t="s">
        <v>203</v>
      </c>
      <c r="H42" s="20"/>
      <c r="I42" s="7" t="s">
        <v>103</v>
      </c>
      <c r="J42" s="4" t="s">
        <v>127</v>
      </c>
      <c r="K42" s="22"/>
      <c r="L42" s="20"/>
      <c r="M42" s="20"/>
      <c r="N42" s="20"/>
      <c r="O42" s="20"/>
      <c r="P42" s="20"/>
      <c r="Q42" s="4">
        <v>5</v>
      </c>
      <c r="R42" s="20">
        <v>0</v>
      </c>
      <c r="S42" s="17">
        <f t="shared" si="0"/>
        <v>5</v>
      </c>
      <c r="T42" s="20">
        <v>0</v>
      </c>
      <c r="U42" s="20">
        <v>1</v>
      </c>
      <c r="V42" s="20">
        <v>3</v>
      </c>
      <c r="W42" s="25">
        <f t="shared" si="12"/>
        <v>3</v>
      </c>
      <c r="X42" s="41">
        <f t="shared" si="7"/>
        <v>1.6666666666666667</v>
      </c>
      <c r="Y42" s="20" t="s">
        <v>58</v>
      </c>
      <c r="Z42" s="38">
        <f t="shared" si="10"/>
        <v>45764.333333333336</v>
      </c>
      <c r="AA42" s="43">
        <f t="shared" si="11"/>
        <v>45766</v>
      </c>
    </row>
    <row r="43" spans="1:27" ht="16.5" customHeight="1" x14ac:dyDescent="0.25">
      <c r="A43" s="11" t="s">
        <v>31</v>
      </c>
      <c r="B43" s="6" t="s">
        <v>107</v>
      </c>
      <c r="C43" s="22"/>
      <c r="D43" s="22"/>
      <c r="E43" s="4" t="s">
        <v>106</v>
      </c>
      <c r="F43" s="22"/>
      <c r="G43" s="20" t="s">
        <v>203</v>
      </c>
      <c r="H43" s="20"/>
      <c r="I43" s="7" t="s">
        <v>103</v>
      </c>
      <c r="J43" s="4" t="s">
        <v>127</v>
      </c>
      <c r="K43" s="22"/>
      <c r="L43" s="20"/>
      <c r="M43" s="20"/>
      <c r="N43" s="20"/>
      <c r="O43" s="20"/>
      <c r="P43" s="20"/>
      <c r="Q43" s="4">
        <v>2</v>
      </c>
      <c r="R43" s="20">
        <v>0</v>
      </c>
      <c r="S43" s="17">
        <f t="shared" si="0"/>
        <v>2</v>
      </c>
      <c r="T43" s="20">
        <v>0</v>
      </c>
      <c r="U43" s="20">
        <v>1</v>
      </c>
      <c r="V43" s="20">
        <v>3</v>
      </c>
      <c r="W43" s="25">
        <f t="shared" si="12"/>
        <v>3</v>
      </c>
      <c r="X43" s="41">
        <f t="shared" si="7"/>
        <v>0.66666666666666663</v>
      </c>
      <c r="Y43" s="20" t="s">
        <v>59</v>
      </c>
      <c r="Z43" s="38">
        <f t="shared" si="10"/>
        <v>45766</v>
      </c>
      <c r="AA43" s="43">
        <f t="shared" si="11"/>
        <v>45766.666666666664</v>
      </c>
    </row>
    <row r="44" spans="1:27" ht="16.5" customHeight="1" x14ac:dyDescent="0.25">
      <c r="A44" s="11" t="s">
        <v>31</v>
      </c>
      <c r="B44" s="6" t="s">
        <v>107</v>
      </c>
      <c r="C44" s="20" t="s">
        <v>60</v>
      </c>
      <c r="D44" s="20">
        <v>216</v>
      </c>
      <c r="E44" s="4" t="s">
        <v>106</v>
      </c>
      <c r="F44" s="22"/>
      <c r="G44" s="20" t="s">
        <v>203</v>
      </c>
      <c r="H44" s="20"/>
      <c r="I44" s="7" t="s">
        <v>102</v>
      </c>
      <c r="J44" s="4" t="s">
        <v>126</v>
      </c>
      <c r="K44" s="22"/>
      <c r="L44" s="20"/>
      <c r="M44" s="20"/>
      <c r="N44" s="20"/>
      <c r="O44" s="20"/>
      <c r="P44" s="20"/>
      <c r="Q44" s="4">
        <v>9</v>
      </c>
      <c r="R44" s="20">
        <v>0</v>
      </c>
      <c r="S44" s="17">
        <f t="shared" si="0"/>
        <v>9</v>
      </c>
      <c r="T44" s="20">
        <v>0</v>
      </c>
      <c r="U44" s="20">
        <v>1</v>
      </c>
      <c r="V44" s="20">
        <v>3</v>
      </c>
      <c r="W44" s="25">
        <f t="shared" si="12"/>
        <v>3</v>
      </c>
      <c r="X44" s="41">
        <f t="shared" si="7"/>
        <v>3</v>
      </c>
      <c r="Y44" s="20" t="s">
        <v>61</v>
      </c>
      <c r="Z44" s="38">
        <f t="shared" si="10"/>
        <v>45766.666666666664</v>
      </c>
      <c r="AA44" s="43">
        <f t="shared" si="11"/>
        <v>45769.666666666664</v>
      </c>
    </row>
    <row r="45" spans="1:27" ht="16.5" customHeight="1" x14ac:dyDescent="0.25">
      <c r="A45" s="10"/>
      <c r="B45" s="18"/>
      <c r="C45" s="18"/>
      <c r="D45" s="18"/>
      <c r="E45" s="18"/>
      <c r="F45" s="18"/>
      <c r="G45" s="15"/>
      <c r="H45" s="15"/>
      <c r="I45" s="15"/>
      <c r="J45" s="19"/>
      <c r="K45" s="18"/>
      <c r="L45" s="19"/>
      <c r="M45" s="19"/>
      <c r="N45" s="18"/>
      <c r="O45" s="18"/>
      <c r="P45" s="18"/>
      <c r="Q45" s="19">
        <f>SUM(Q30:Q44)</f>
        <v>77</v>
      </c>
      <c r="R45" s="19">
        <f>SUM(R30:R44)</f>
        <v>0</v>
      </c>
      <c r="S45" s="15">
        <f>SUM(S30:S44)</f>
        <v>77</v>
      </c>
      <c r="T45" s="19">
        <f>SUM(T30:T44)</f>
        <v>0</v>
      </c>
      <c r="U45" s="19"/>
      <c r="V45" s="19"/>
      <c r="W45" s="15"/>
      <c r="X45" s="42">
        <f>SUM(X25:X44)</f>
        <v>28.666666666666668</v>
      </c>
      <c r="Y45" s="19" t="s">
        <v>27</v>
      </c>
      <c r="Z45" s="39">
        <f>Z2</f>
        <v>45741</v>
      </c>
      <c r="AA45" s="39">
        <f>Z45+X45</f>
        <v>45769.666666666664</v>
      </c>
    </row>
    <row r="46" spans="1:27" ht="16.5" customHeight="1" x14ac:dyDescent="0.25">
      <c r="A46" s="10"/>
      <c r="B46" s="18"/>
      <c r="C46" s="18"/>
      <c r="D46" s="18"/>
      <c r="E46" s="18"/>
      <c r="F46" s="18"/>
      <c r="G46" s="15" t="s">
        <v>191</v>
      </c>
      <c r="H46" s="15" t="s">
        <v>118</v>
      </c>
      <c r="I46" s="15" t="s">
        <v>192</v>
      </c>
      <c r="J46" s="19"/>
      <c r="K46" s="18"/>
      <c r="L46" s="19"/>
      <c r="M46" s="19"/>
      <c r="N46" s="18"/>
      <c r="O46" s="18"/>
      <c r="P46" s="18"/>
      <c r="Q46" s="19"/>
      <c r="R46" s="19"/>
      <c r="S46" s="15"/>
      <c r="T46" s="19"/>
      <c r="U46" s="19"/>
      <c r="V46" s="19"/>
      <c r="W46" s="15"/>
      <c r="X46" s="42"/>
      <c r="Y46" s="19"/>
      <c r="Z46" s="39"/>
      <c r="AA46" s="39"/>
    </row>
    <row r="47" spans="1:27" ht="16.5" customHeight="1" x14ac:dyDescent="0.25">
      <c r="A47" s="10"/>
      <c r="B47" s="18"/>
      <c r="C47" s="18"/>
      <c r="D47" s="18"/>
      <c r="E47" s="18"/>
      <c r="F47" s="18"/>
      <c r="G47" s="15"/>
      <c r="H47" s="15"/>
      <c r="I47" s="15"/>
      <c r="J47" s="19"/>
      <c r="K47" s="18"/>
      <c r="L47" s="19"/>
      <c r="M47" s="19"/>
      <c r="N47" s="18"/>
      <c r="O47" s="18"/>
      <c r="P47" s="18"/>
      <c r="Q47" s="19"/>
      <c r="R47" s="19"/>
      <c r="S47" s="15"/>
      <c r="T47" s="19"/>
      <c r="U47" s="19"/>
      <c r="V47" s="19"/>
      <c r="W47" s="15"/>
      <c r="X47" s="42"/>
      <c r="Y47" s="19"/>
      <c r="Z47" s="39"/>
      <c r="AA47" s="39"/>
    </row>
    <row r="48" spans="1:27" ht="16.5" customHeight="1" x14ac:dyDescent="0.25">
      <c r="A48" s="11"/>
      <c r="B48" s="6" t="s">
        <v>32</v>
      </c>
      <c r="C48" s="20"/>
      <c r="D48" s="20"/>
      <c r="E48" s="5" t="s">
        <v>220</v>
      </c>
      <c r="F48" s="22"/>
      <c r="G48" s="20" t="s">
        <v>204</v>
      </c>
      <c r="H48" s="20"/>
      <c r="I48" s="5" t="s">
        <v>216</v>
      </c>
      <c r="J48" s="5" t="s">
        <v>140</v>
      </c>
      <c r="K48" s="22"/>
      <c r="L48" s="20"/>
      <c r="M48" s="20"/>
      <c r="N48" s="20"/>
      <c r="O48" s="20"/>
      <c r="P48" s="20"/>
      <c r="Q48" s="49">
        <v>70</v>
      </c>
      <c r="R48" s="49">
        <v>66</v>
      </c>
      <c r="S48" s="17">
        <f t="shared" ref="S48:S52" si="13">Q48-R48</f>
        <v>4</v>
      </c>
      <c r="T48" s="20">
        <v>0</v>
      </c>
      <c r="U48" s="20">
        <v>2</v>
      </c>
      <c r="V48" s="20">
        <v>3</v>
      </c>
      <c r="W48" s="17">
        <f t="shared" ref="W48:W52" si="14">U48*V48</f>
        <v>6</v>
      </c>
      <c r="X48" s="36">
        <f t="shared" ref="X48:X52" si="15">S48/W48</f>
        <v>0.66666666666666663</v>
      </c>
      <c r="Y48" s="20" t="s">
        <v>72</v>
      </c>
      <c r="Z48" s="38">
        <f>Z2</f>
        <v>45741</v>
      </c>
      <c r="AA48" s="43">
        <f>Z48+X48</f>
        <v>45741.666666666664</v>
      </c>
    </row>
    <row r="49" spans="1:27" ht="16.5" customHeight="1" x14ac:dyDescent="0.25">
      <c r="A49" s="11"/>
      <c r="B49" s="6" t="s">
        <v>32</v>
      </c>
      <c r="C49" s="20"/>
      <c r="D49" s="20"/>
      <c r="E49" s="5" t="s">
        <v>220</v>
      </c>
      <c r="F49" s="22"/>
      <c r="G49" s="20" t="s">
        <v>204</v>
      </c>
      <c r="H49" s="20"/>
      <c r="I49" s="5" t="s">
        <v>216</v>
      </c>
      <c r="J49" s="5" t="s">
        <v>224</v>
      </c>
      <c r="K49" s="22"/>
      <c r="L49" s="20"/>
      <c r="M49" s="20"/>
      <c r="N49" s="20"/>
      <c r="O49" s="20"/>
      <c r="P49" s="20"/>
      <c r="Q49" s="49">
        <v>30</v>
      </c>
      <c r="R49" s="49">
        <v>15</v>
      </c>
      <c r="S49" s="17">
        <f t="shared" si="13"/>
        <v>15</v>
      </c>
      <c r="T49" s="20">
        <v>0</v>
      </c>
      <c r="U49" s="20">
        <v>2</v>
      </c>
      <c r="V49" s="20">
        <v>3</v>
      </c>
      <c r="W49" s="17">
        <f t="shared" si="14"/>
        <v>6</v>
      </c>
      <c r="X49" s="36">
        <f t="shared" si="15"/>
        <v>2.5</v>
      </c>
      <c r="Y49" s="20" t="s">
        <v>72</v>
      </c>
      <c r="Z49" s="38">
        <f>AA48</f>
        <v>45741.666666666664</v>
      </c>
      <c r="AA49" s="43">
        <f>Z49+X49</f>
        <v>45744.166666666664</v>
      </c>
    </row>
    <row r="50" spans="1:27" ht="16.5" customHeight="1" x14ac:dyDescent="0.25">
      <c r="A50" s="11"/>
      <c r="B50" s="6" t="s">
        <v>32</v>
      </c>
      <c r="C50" s="20"/>
      <c r="D50" s="20"/>
      <c r="E50" s="5" t="s">
        <v>220</v>
      </c>
      <c r="F50" s="22"/>
      <c r="G50" s="20" t="s">
        <v>204</v>
      </c>
      <c r="H50" s="20"/>
      <c r="I50" s="5" t="s">
        <v>216</v>
      </c>
      <c r="J50" s="5" t="s">
        <v>225</v>
      </c>
      <c r="K50" s="22"/>
      <c r="L50" s="20"/>
      <c r="M50" s="20"/>
      <c r="N50" s="20"/>
      <c r="O50" s="20"/>
      <c r="P50" s="20"/>
      <c r="Q50" s="49">
        <v>2</v>
      </c>
      <c r="R50" s="49">
        <v>0</v>
      </c>
      <c r="S50" s="17">
        <f t="shared" si="13"/>
        <v>2</v>
      </c>
      <c r="T50" s="20">
        <v>0</v>
      </c>
      <c r="U50" s="20">
        <v>1</v>
      </c>
      <c r="V50" s="20">
        <v>3</v>
      </c>
      <c r="W50" s="17">
        <f t="shared" si="14"/>
        <v>3</v>
      </c>
      <c r="X50" s="36">
        <f t="shared" si="15"/>
        <v>0.66666666666666663</v>
      </c>
      <c r="Y50" s="20" t="s">
        <v>72</v>
      </c>
      <c r="Z50" s="38">
        <f t="shared" ref="Z50:Z61" si="16">AA49</f>
        <v>45744.166666666664</v>
      </c>
      <c r="AA50" s="43">
        <f t="shared" ref="AA50:AA61" si="17">Z50+X50</f>
        <v>45744.833333333328</v>
      </c>
    </row>
    <row r="51" spans="1:27" ht="16.5" customHeight="1" x14ac:dyDescent="0.25">
      <c r="A51" s="11"/>
      <c r="B51" s="6" t="s">
        <v>32</v>
      </c>
      <c r="C51" s="20"/>
      <c r="D51" s="20"/>
      <c r="E51" s="5" t="s">
        <v>229</v>
      </c>
      <c r="F51" s="22"/>
      <c r="G51" s="20" t="s">
        <v>204</v>
      </c>
      <c r="H51" s="20"/>
      <c r="I51" s="5" t="s">
        <v>228</v>
      </c>
      <c r="J51" s="5" t="s">
        <v>226</v>
      </c>
      <c r="K51" s="22"/>
      <c r="L51" s="20"/>
      <c r="M51" s="20"/>
      <c r="N51" s="20"/>
      <c r="O51" s="20"/>
      <c r="P51" s="20"/>
      <c r="Q51" s="49">
        <v>1</v>
      </c>
      <c r="R51" s="49">
        <v>0</v>
      </c>
      <c r="S51" s="17">
        <f t="shared" si="13"/>
        <v>1</v>
      </c>
      <c r="T51" s="20">
        <v>0</v>
      </c>
      <c r="U51" s="20">
        <v>2</v>
      </c>
      <c r="V51" s="20">
        <v>3</v>
      </c>
      <c r="W51" s="17">
        <f t="shared" si="14"/>
        <v>6</v>
      </c>
      <c r="X51" s="36">
        <f t="shared" si="15"/>
        <v>0.16666666666666666</v>
      </c>
      <c r="Y51" s="20" t="s">
        <v>72</v>
      </c>
      <c r="Z51" s="38">
        <f t="shared" si="16"/>
        <v>45744.833333333328</v>
      </c>
      <c r="AA51" s="43">
        <f t="shared" si="17"/>
        <v>45744.999999999993</v>
      </c>
    </row>
    <row r="52" spans="1:27" ht="16.5" customHeight="1" x14ac:dyDescent="0.25">
      <c r="A52" s="11"/>
      <c r="B52" s="6" t="s">
        <v>32</v>
      </c>
      <c r="C52" s="20"/>
      <c r="D52" s="20"/>
      <c r="E52" s="5" t="s">
        <v>229</v>
      </c>
      <c r="F52" s="22"/>
      <c r="G52" s="20" t="s">
        <v>204</v>
      </c>
      <c r="H52" s="20"/>
      <c r="I52" s="5" t="s">
        <v>228</v>
      </c>
      <c r="J52" s="5" t="s">
        <v>227</v>
      </c>
      <c r="K52" s="22"/>
      <c r="L52" s="20"/>
      <c r="M52" s="20"/>
      <c r="N52" s="20"/>
      <c r="O52" s="20"/>
      <c r="P52" s="20"/>
      <c r="Q52" s="49">
        <v>1</v>
      </c>
      <c r="R52" s="49">
        <v>0</v>
      </c>
      <c r="S52" s="17">
        <f t="shared" si="13"/>
        <v>1</v>
      </c>
      <c r="T52" s="20">
        <v>0</v>
      </c>
      <c r="U52" s="20">
        <v>1</v>
      </c>
      <c r="V52" s="20">
        <v>3</v>
      </c>
      <c r="W52" s="17">
        <f t="shared" si="14"/>
        <v>3</v>
      </c>
      <c r="X52" s="36">
        <f t="shared" si="15"/>
        <v>0.33333333333333331</v>
      </c>
      <c r="Y52" s="20" t="s">
        <v>72</v>
      </c>
      <c r="Z52" s="38">
        <f t="shared" si="16"/>
        <v>45744.999999999993</v>
      </c>
      <c r="AA52" s="43">
        <f t="shared" si="17"/>
        <v>45745.333333333328</v>
      </c>
    </row>
    <row r="53" spans="1:27" ht="16.5" customHeight="1" x14ac:dyDescent="0.25">
      <c r="A53" s="11" t="s">
        <v>31</v>
      </c>
      <c r="B53" s="6" t="s">
        <v>107</v>
      </c>
      <c r="C53" s="20" t="s">
        <v>62</v>
      </c>
      <c r="D53" s="20">
        <v>32</v>
      </c>
      <c r="E53" s="6" t="s">
        <v>129</v>
      </c>
      <c r="F53" s="22"/>
      <c r="G53" s="20" t="s">
        <v>204</v>
      </c>
      <c r="H53" s="20"/>
      <c r="I53" s="6" t="s">
        <v>99</v>
      </c>
      <c r="J53" s="6" t="s">
        <v>132</v>
      </c>
      <c r="K53" s="22"/>
      <c r="L53" s="20"/>
      <c r="M53" s="20"/>
      <c r="N53" s="20"/>
      <c r="O53" s="20"/>
      <c r="P53" s="20"/>
      <c r="Q53" s="4">
        <v>10</v>
      </c>
      <c r="R53" s="20">
        <v>0</v>
      </c>
      <c r="S53" s="17">
        <f t="shared" ref="S53:S61" si="18">Q53-R53</f>
        <v>10</v>
      </c>
      <c r="T53" s="20">
        <v>0</v>
      </c>
      <c r="U53" s="20">
        <v>2</v>
      </c>
      <c r="V53" s="20">
        <v>3</v>
      </c>
      <c r="W53" s="17">
        <f t="shared" ref="W53:W61" si="19">U53*V53</f>
        <v>6</v>
      </c>
      <c r="X53" s="36">
        <f t="shared" ref="X53:X61" si="20">S53/W53</f>
        <v>1.6666666666666667</v>
      </c>
      <c r="Y53" s="20" t="s">
        <v>71</v>
      </c>
      <c r="Z53" s="38">
        <f t="shared" si="16"/>
        <v>45745.333333333328</v>
      </c>
      <c r="AA53" s="43">
        <f t="shared" si="17"/>
        <v>45746.999999999993</v>
      </c>
    </row>
    <row r="54" spans="1:27" ht="16.5" customHeight="1" x14ac:dyDescent="0.25">
      <c r="A54" s="11" t="s">
        <v>31</v>
      </c>
      <c r="B54" s="6" t="s">
        <v>107</v>
      </c>
      <c r="C54" s="20" t="s">
        <v>63</v>
      </c>
      <c r="D54" s="20">
        <v>242</v>
      </c>
      <c r="E54" s="6" t="s">
        <v>129</v>
      </c>
      <c r="F54" s="22"/>
      <c r="G54" s="20" t="s">
        <v>204</v>
      </c>
      <c r="H54" s="20"/>
      <c r="I54" s="6" t="s">
        <v>99</v>
      </c>
      <c r="J54" s="6" t="s">
        <v>133</v>
      </c>
      <c r="K54" s="22"/>
      <c r="L54" s="20"/>
      <c r="M54" s="20"/>
      <c r="N54" s="20"/>
      <c r="O54" s="20"/>
      <c r="P54" s="20"/>
      <c r="Q54" s="4">
        <v>6</v>
      </c>
      <c r="R54" s="20">
        <v>0</v>
      </c>
      <c r="S54" s="17">
        <f t="shared" si="18"/>
        <v>6</v>
      </c>
      <c r="T54" s="20">
        <v>0</v>
      </c>
      <c r="U54" s="20">
        <v>2</v>
      </c>
      <c r="V54" s="20">
        <v>3</v>
      </c>
      <c r="W54" s="17">
        <f t="shared" si="19"/>
        <v>6</v>
      </c>
      <c r="X54" s="36">
        <f t="shared" si="20"/>
        <v>1</v>
      </c>
      <c r="Y54" s="20" t="s">
        <v>72</v>
      </c>
      <c r="Z54" s="38">
        <f t="shared" si="16"/>
        <v>45746.999999999993</v>
      </c>
      <c r="AA54" s="43">
        <f t="shared" si="17"/>
        <v>45747.999999999993</v>
      </c>
    </row>
    <row r="55" spans="1:27" ht="16.5" customHeight="1" x14ac:dyDescent="0.25">
      <c r="A55" s="11" t="s">
        <v>31</v>
      </c>
      <c r="B55" s="6" t="s">
        <v>107</v>
      </c>
      <c r="C55" s="20" t="s">
        <v>64</v>
      </c>
      <c r="D55" s="20">
        <v>28</v>
      </c>
      <c r="E55" s="6" t="s">
        <v>105</v>
      </c>
      <c r="F55" s="22"/>
      <c r="G55" s="20" t="s">
        <v>204</v>
      </c>
      <c r="H55" s="20"/>
      <c r="I55" s="6" t="s">
        <v>101</v>
      </c>
      <c r="J55" s="6" t="s">
        <v>130</v>
      </c>
      <c r="K55" s="22"/>
      <c r="L55" s="20"/>
      <c r="M55" s="20"/>
      <c r="N55" s="20"/>
      <c r="O55" s="20"/>
      <c r="P55" s="20"/>
      <c r="Q55" s="4">
        <v>4</v>
      </c>
      <c r="R55" s="20">
        <v>0</v>
      </c>
      <c r="S55" s="17">
        <f t="shared" si="18"/>
        <v>4</v>
      </c>
      <c r="T55" s="20">
        <v>0</v>
      </c>
      <c r="U55" s="20">
        <v>3</v>
      </c>
      <c r="V55" s="20">
        <v>3</v>
      </c>
      <c r="W55" s="17">
        <f t="shared" si="19"/>
        <v>9</v>
      </c>
      <c r="X55" s="36">
        <f t="shared" si="20"/>
        <v>0.44444444444444442</v>
      </c>
      <c r="Y55" s="20" t="s">
        <v>58</v>
      </c>
      <c r="Z55" s="38">
        <f t="shared" si="16"/>
        <v>45747.999999999993</v>
      </c>
      <c r="AA55" s="43">
        <f t="shared" si="17"/>
        <v>45748.444444444438</v>
      </c>
    </row>
    <row r="56" spans="1:27" ht="16.5" customHeight="1" x14ac:dyDescent="0.25">
      <c r="A56" s="11" t="s">
        <v>31</v>
      </c>
      <c r="B56" s="6" t="s">
        <v>107</v>
      </c>
      <c r="C56" s="20" t="s">
        <v>64</v>
      </c>
      <c r="D56" s="20">
        <v>29</v>
      </c>
      <c r="E56" s="4" t="s">
        <v>106</v>
      </c>
      <c r="F56" s="22"/>
      <c r="G56" s="20" t="s">
        <v>204</v>
      </c>
      <c r="H56" s="20"/>
      <c r="I56" s="7" t="s">
        <v>102</v>
      </c>
      <c r="J56" s="4" t="s">
        <v>134</v>
      </c>
      <c r="K56" s="22"/>
      <c r="L56" s="20"/>
      <c r="M56" s="20"/>
      <c r="N56" s="20"/>
      <c r="O56" s="20"/>
      <c r="P56" s="20"/>
      <c r="Q56" s="4">
        <v>2</v>
      </c>
      <c r="R56" s="20">
        <v>0</v>
      </c>
      <c r="S56" s="17">
        <f t="shared" si="18"/>
        <v>2</v>
      </c>
      <c r="T56" s="20">
        <v>0</v>
      </c>
      <c r="U56" s="20">
        <v>3</v>
      </c>
      <c r="V56" s="20">
        <v>3</v>
      </c>
      <c r="W56" s="17">
        <f t="shared" si="19"/>
        <v>9</v>
      </c>
      <c r="X56" s="36">
        <f t="shared" si="20"/>
        <v>0.22222222222222221</v>
      </c>
      <c r="Y56" s="20" t="s">
        <v>73</v>
      </c>
      <c r="Z56" s="38">
        <f t="shared" si="16"/>
        <v>45748.444444444438</v>
      </c>
      <c r="AA56" s="43">
        <f t="shared" si="17"/>
        <v>45748.666666666657</v>
      </c>
    </row>
    <row r="57" spans="1:27" ht="16.5" customHeight="1" x14ac:dyDescent="0.25">
      <c r="A57" s="11" t="s">
        <v>31</v>
      </c>
      <c r="B57" s="6" t="s">
        <v>107</v>
      </c>
      <c r="C57" s="20" t="s">
        <v>64</v>
      </c>
      <c r="D57" s="20">
        <v>30</v>
      </c>
      <c r="E57" s="4" t="s">
        <v>106</v>
      </c>
      <c r="F57" s="22"/>
      <c r="G57" s="20" t="s">
        <v>204</v>
      </c>
      <c r="H57" s="20"/>
      <c r="I57" s="7" t="s">
        <v>103</v>
      </c>
      <c r="J57" s="4" t="s">
        <v>135</v>
      </c>
      <c r="K57" s="22"/>
      <c r="L57" s="20"/>
      <c r="M57" s="20"/>
      <c r="N57" s="20"/>
      <c r="O57" s="20"/>
      <c r="P57" s="20"/>
      <c r="Q57" s="4">
        <v>2</v>
      </c>
      <c r="R57" s="20">
        <v>0</v>
      </c>
      <c r="S57" s="17">
        <f t="shared" si="18"/>
        <v>2</v>
      </c>
      <c r="T57" s="20">
        <v>0</v>
      </c>
      <c r="U57" s="20">
        <v>2</v>
      </c>
      <c r="V57" s="20">
        <v>3</v>
      </c>
      <c r="W57" s="17">
        <f t="shared" si="19"/>
        <v>6</v>
      </c>
      <c r="X57" s="36">
        <f t="shared" si="20"/>
        <v>0.33333333333333331</v>
      </c>
      <c r="Y57" s="20" t="s">
        <v>58</v>
      </c>
      <c r="Z57" s="38">
        <f t="shared" si="16"/>
        <v>45748.666666666657</v>
      </c>
      <c r="AA57" s="43">
        <f t="shared" si="17"/>
        <v>45748.999999999993</v>
      </c>
    </row>
    <row r="58" spans="1:27" ht="16.5" customHeight="1" x14ac:dyDescent="0.25">
      <c r="A58" s="11" t="s">
        <v>31</v>
      </c>
      <c r="B58" s="6" t="s">
        <v>107</v>
      </c>
      <c r="C58" s="20" t="s">
        <v>66</v>
      </c>
      <c r="D58" s="20">
        <v>22</v>
      </c>
      <c r="E58" s="4" t="s">
        <v>106</v>
      </c>
      <c r="F58" s="22"/>
      <c r="G58" s="20" t="s">
        <v>204</v>
      </c>
      <c r="H58" s="20"/>
      <c r="I58" s="7" t="s">
        <v>102</v>
      </c>
      <c r="J58" s="4" t="s">
        <v>136</v>
      </c>
      <c r="K58" s="22"/>
      <c r="L58" s="20"/>
      <c r="M58" s="20"/>
      <c r="N58" s="20"/>
      <c r="O58" s="20"/>
      <c r="P58" s="20"/>
      <c r="Q58" s="4">
        <v>41</v>
      </c>
      <c r="R58" s="20">
        <v>0</v>
      </c>
      <c r="S58" s="17">
        <f t="shared" si="18"/>
        <v>41</v>
      </c>
      <c r="T58" s="20">
        <v>0</v>
      </c>
      <c r="U58" s="20">
        <v>3</v>
      </c>
      <c r="V58" s="20">
        <v>3</v>
      </c>
      <c r="W58" s="17">
        <f t="shared" si="19"/>
        <v>9</v>
      </c>
      <c r="X58" s="36">
        <f t="shared" si="20"/>
        <v>4.5555555555555554</v>
      </c>
      <c r="Y58" s="20" t="s">
        <v>74</v>
      </c>
      <c r="Z58" s="38">
        <f t="shared" si="16"/>
        <v>45748.999999999993</v>
      </c>
      <c r="AA58" s="43">
        <f t="shared" si="17"/>
        <v>45753.555555555547</v>
      </c>
    </row>
    <row r="59" spans="1:27" ht="16.5" customHeight="1" x14ac:dyDescent="0.25">
      <c r="A59" s="11" t="s">
        <v>31</v>
      </c>
      <c r="B59" s="6" t="s">
        <v>107</v>
      </c>
      <c r="C59" s="20" t="s">
        <v>66</v>
      </c>
      <c r="D59" s="20">
        <v>24</v>
      </c>
      <c r="E59" s="4" t="s">
        <v>106</v>
      </c>
      <c r="F59" s="22"/>
      <c r="G59" s="20" t="s">
        <v>204</v>
      </c>
      <c r="H59" s="20"/>
      <c r="I59" s="7" t="s">
        <v>102</v>
      </c>
      <c r="J59" s="4" t="s">
        <v>138</v>
      </c>
      <c r="K59" s="22"/>
      <c r="L59" s="20"/>
      <c r="M59" s="20"/>
      <c r="N59" s="20"/>
      <c r="O59" s="20"/>
      <c r="P59" s="20"/>
      <c r="Q59" s="4">
        <v>2</v>
      </c>
      <c r="R59" s="20">
        <v>0</v>
      </c>
      <c r="S59" s="17">
        <f t="shared" si="18"/>
        <v>2</v>
      </c>
      <c r="T59" s="20">
        <v>0</v>
      </c>
      <c r="U59" s="20">
        <v>3</v>
      </c>
      <c r="V59" s="20">
        <v>3</v>
      </c>
      <c r="W59" s="17">
        <f t="shared" si="19"/>
        <v>9</v>
      </c>
      <c r="X59" s="36">
        <f t="shared" si="20"/>
        <v>0.22222222222222221</v>
      </c>
      <c r="Y59" s="20" t="s">
        <v>74</v>
      </c>
      <c r="Z59" s="38">
        <f t="shared" si="16"/>
        <v>45753.555555555547</v>
      </c>
      <c r="AA59" s="43">
        <f t="shared" si="17"/>
        <v>45753.777777777766</v>
      </c>
    </row>
    <row r="60" spans="1:27" ht="16.5" customHeight="1" x14ac:dyDescent="0.25">
      <c r="A60" s="11" t="s">
        <v>31</v>
      </c>
      <c r="B60" s="6" t="s">
        <v>107</v>
      </c>
      <c r="C60" s="20" t="s">
        <v>67</v>
      </c>
      <c r="D60" s="20">
        <v>61</v>
      </c>
      <c r="E60" s="4" t="s">
        <v>106</v>
      </c>
      <c r="F60" s="22"/>
      <c r="G60" s="20" t="s">
        <v>204</v>
      </c>
      <c r="H60" s="20"/>
      <c r="I60" s="7" t="s">
        <v>102</v>
      </c>
      <c r="J60" s="4" t="s">
        <v>139</v>
      </c>
      <c r="K60" s="22"/>
      <c r="L60" s="20"/>
      <c r="M60" s="20"/>
      <c r="N60" s="20"/>
      <c r="O60" s="20"/>
      <c r="P60" s="20"/>
      <c r="Q60" s="4">
        <v>25</v>
      </c>
      <c r="R60" s="20">
        <v>0</v>
      </c>
      <c r="S60" s="17">
        <f t="shared" si="18"/>
        <v>25</v>
      </c>
      <c r="T60" s="20">
        <v>0</v>
      </c>
      <c r="U60" s="20">
        <v>2</v>
      </c>
      <c r="V60" s="20">
        <v>3</v>
      </c>
      <c r="W60" s="17">
        <f t="shared" si="19"/>
        <v>6</v>
      </c>
      <c r="X60" s="36">
        <f t="shared" si="20"/>
        <v>4.166666666666667</v>
      </c>
      <c r="Y60" s="20" t="s">
        <v>74</v>
      </c>
      <c r="Z60" s="38">
        <f t="shared" si="16"/>
        <v>45753.777777777766</v>
      </c>
      <c r="AA60" s="43">
        <f t="shared" si="17"/>
        <v>45757.944444444431</v>
      </c>
    </row>
    <row r="61" spans="1:27" ht="16.5" customHeight="1" x14ac:dyDescent="0.25">
      <c r="A61" s="11" t="s">
        <v>31</v>
      </c>
      <c r="B61" s="6" t="s">
        <v>107</v>
      </c>
      <c r="C61" s="20" t="s">
        <v>76</v>
      </c>
      <c r="D61" s="20">
        <v>28</v>
      </c>
      <c r="E61" s="4" t="s">
        <v>106</v>
      </c>
      <c r="F61" s="22"/>
      <c r="G61" s="20" t="s">
        <v>204</v>
      </c>
      <c r="H61" s="20"/>
      <c r="I61" s="7" t="s">
        <v>102</v>
      </c>
      <c r="J61" s="4" t="s">
        <v>140</v>
      </c>
      <c r="K61" s="22"/>
      <c r="L61" s="20"/>
      <c r="M61" s="20"/>
      <c r="N61" s="20"/>
      <c r="O61" s="20"/>
      <c r="P61" s="20"/>
      <c r="Q61" s="4">
        <v>32</v>
      </c>
      <c r="R61" s="20">
        <v>0</v>
      </c>
      <c r="S61" s="17">
        <f t="shared" si="18"/>
        <v>32</v>
      </c>
      <c r="T61" s="20">
        <v>0</v>
      </c>
      <c r="U61" s="20">
        <v>3</v>
      </c>
      <c r="V61" s="20">
        <v>3</v>
      </c>
      <c r="W61" s="17">
        <f t="shared" si="19"/>
        <v>9</v>
      </c>
      <c r="X61" s="36">
        <f t="shared" si="20"/>
        <v>3.5555555555555554</v>
      </c>
      <c r="Y61" s="20" t="s">
        <v>68</v>
      </c>
      <c r="Z61" s="38">
        <f t="shared" si="16"/>
        <v>45757.944444444431</v>
      </c>
      <c r="AA61" s="43">
        <f t="shared" si="17"/>
        <v>45761.499999999985</v>
      </c>
    </row>
    <row r="62" spans="1:27" ht="16.5" customHeight="1" x14ac:dyDescent="0.25">
      <c r="A62" s="10"/>
      <c r="B62" s="18"/>
      <c r="C62" s="18"/>
      <c r="D62" s="18"/>
      <c r="E62" s="18"/>
      <c r="F62" s="18"/>
      <c r="G62" s="15"/>
      <c r="H62" s="15"/>
      <c r="I62" s="15"/>
      <c r="J62" s="19"/>
      <c r="K62" s="18"/>
      <c r="L62" s="19"/>
      <c r="M62" s="19"/>
      <c r="N62" s="18"/>
      <c r="O62" s="18"/>
      <c r="P62" s="18"/>
      <c r="Q62" s="19">
        <f>SUM(Q53:Q61)</f>
        <v>124</v>
      </c>
      <c r="R62" s="19">
        <f>SUM(R53:R61)</f>
        <v>0</v>
      </c>
      <c r="S62" s="15">
        <f>SUM(S53:S61)</f>
        <v>124</v>
      </c>
      <c r="T62" s="19">
        <f>SUM(T53:T61)</f>
        <v>0</v>
      </c>
      <c r="U62" s="19"/>
      <c r="V62" s="19"/>
      <c r="W62" s="15"/>
      <c r="X62" s="42">
        <f>SUM(X48:Y61)</f>
        <v>20.5</v>
      </c>
      <c r="Y62" s="19" t="s">
        <v>27</v>
      </c>
      <c r="Z62" s="39">
        <f>Z2</f>
        <v>45741</v>
      </c>
      <c r="AA62" s="39">
        <f>Z62+X62</f>
        <v>45761.5</v>
      </c>
    </row>
    <row r="63" spans="1:27" ht="16.5" customHeight="1" x14ac:dyDescent="0.25">
      <c r="A63" s="10"/>
      <c r="B63" s="18"/>
      <c r="C63" s="18"/>
      <c r="D63" s="18"/>
      <c r="E63" s="18"/>
      <c r="F63" s="18"/>
      <c r="G63" s="15" t="s">
        <v>194</v>
      </c>
      <c r="H63" s="15" t="s">
        <v>118</v>
      </c>
      <c r="I63" s="15" t="s">
        <v>193</v>
      </c>
      <c r="J63" s="19"/>
      <c r="K63" s="18"/>
      <c r="L63" s="19"/>
      <c r="M63" s="19"/>
      <c r="N63" s="18"/>
      <c r="O63" s="18"/>
      <c r="P63" s="18"/>
      <c r="Q63" s="19"/>
      <c r="R63" s="19"/>
      <c r="S63" s="15"/>
      <c r="T63" s="19"/>
      <c r="U63" s="19"/>
      <c r="V63" s="19"/>
      <c r="W63" s="15"/>
      <c r="X63" s="42"/>
      <c r="Y63" s="19"/>
      <c r="Z63" s="39"/>
      <c r="AA63" s="39"/>
    </row>
    <row r="64" spans="1:27" ht="16.5" customHeight="1" x14ac:dyDescent="0.25">
      <c r="A64" s="10"/>
      <c r="B64" s="18"/>
      <c r="C64" s="18"/>
      <c r="D64" s="18"/>
      <c r="E64" s="18"/>
      <c r="F64" s="18"/>
      <c r="G64" s="15"/>
      <c r="H64" s="15"/>
      <c r="I64" s="15"/>
      <c r="J64" s="19"/>
      <c r="K64" s="18"/>
      <c r="L64" s="19"/>
      <c r="M64" s="19"/>
      <c r="N64" s="18"/>
      <c r="O64" s="18"/>
      <c r="P64" s="18"/>
      <c r="Q64" s="19"/>
      <c r="R64" s="19"/>
      <c r="S64" s="15"/>
      <c r="T64" s="19"/>
      <c r="U64" s="19"/>
      <c r="V64" s="19"/>
      <c r="W64" s="15"/>
      <c r="X64" s="42"/>
      <c r="Y64" s="19"/>
      <c r="Z64" s="39"/>
      <c r="AA64" s="39"/>
    </row>
    <row r="65" spans="1:27" ht="16.5" customHeight="1" x14ac:dyDescent="0.25">
      <c r="A65" s="11"/>
      <c r="B65" s="6" t="s">
        <v>32</v>
      </c>
      <c r="C65" s="20"/>
      <c r="D65" s="20"/>
      <c r="E65" s="5" t="s">
        <v>220</v>
      </c>
      <c r="F65" s="22"/>
      <c r="G65" s="20" t="s">
        <v>205</v>
      </c>
      <c r="H65" s="20"/>
      <c r="I65" s="5" t="s">
        <v>216</v>
      </c>
      <c r="J65" s="5" t="s">
        <v>230</v>
      </c>
      <c r="K65" s="22"/>
      <c r="L65" s="20"/>
      <c r="M65" s="20"/>
      <c r="N65" s="20"/>
      <c r="O65" s="20"/>
      <c r="P65" s="20"/>
      <c r="Q65" s="49">
        <v>30</v>
      </c>
      <c r="R65" s="49">
        <v>12</v>
      </c>
      <c r="S65" s="49">
        <v>18</v>
      </c>
      <c r="T65" s="20"/>
      <c r="U65" s="20">
        <v>1</v>
      </c>
      <c r="V65" s="20">
        <v>3</v>
      </c>
      <c r="W65" s="17">
        <f t="shared" ref="W65:W68" si="21">U65*V65</f>
        <v>3</v>
      </c>
      <c r="X65" s="36">
        <f>S65/W65</f>
        <v>6</v>
      </c>
      <c r="Y65" s="20" t="s">
        <v>35</v>
      </c>
      <c r="Z65" s="38">
        <f>Z2</f>
        <v>45741</v>
      </c>
      <c r="AA65" s="43">
        <f t="shared" ref="AA65:AA66" si="22">Z65+X65</f>
        <v>45747</v>
      </c>
    </row>
    <row r="66" spans="1:27" ht="16.5" customHeight="1" x14ac:dyDescent="0.25">
      <c r="A66" s="11"/>
      <c r="B66" s="6" t="s">
        <v>32</v>
      </c>
      <c r="C66" s="20"/>
      <c r="D66" s="20"/>
      <c r="E66" s="5" t="s">
        <v>220</v>
      </c>
      <c r="F66" s="22"/>
      <c r="G66" s="20" t="s">
        <v>205</v>
      </c>
      <c r="H66" s="20"/>
      <c r="I66" s="5" t="s">
        <v>216</v>
      </c>
      <c r="J66" s="5" t="s">
        <v>231</v>
      </c>
      <c r="K66" s="22"/>
      <c r="L66" s="20"/>
      <c r="M66" s="20"/>
      <c r="N66" s="20"/>
      <c r="O66" s="20"/>
      <c r="P66" s="20"/>
      <c r="Q66" s="49">
        <v>10</v>
      </c>
      <c r="R66" s="49">
        <v>9</v>
      </c>
      <c r="S66" s="49">
        <v>1</v>
      </c>
      <c r="T66" s="20"/>
      <c r="U66" s="20">
        <v>1</v>
      </c>
      <c r="V66" s="20">
        <v>3</v>
      </c>
      <c r="W66" s="17">
        <f t="shared" si="21"/>
        <v>3</v>
      </c>
      <c r="X66" s="36">
        <f t="shared" ref="X66:X68" si="23">S66/W66</f>
        <v>0.33333333333333331</v>
      </c>
      <c r="Y66" s="20" t="s">
        <v>35</v>
      </c>
      <c r="Z66" s="38">
        <f>AA65</f>
        <v>45747</v>
      </c>
      <c r="AA66" s="43">
        <f t="shared" si="22"/>
        <v>45747.333333333336</v>
      </c>
    </row>
    <row r="67" spans="1:27" ht="16.5" customHeight="1" x14ac:dyDescent="0.25">
      <c r="A67" s="11"/>
      <c r="B67" s="6" t="s">
        <v>32</v>
      </c>
      <c r="C67" s="20"/>
      <c r="D67" s="20"/>
      <c r="E67" s="5" t="s">
        <v>220</v>
      </c>
      <c r="F67" s="22"/>
      <c r="G67" s="20" t="s">
        <v>205</v>
      </c>
      <c r="H67" s="20"/>
      <c r="I67" s="5" t="s">
        <v>216</v>
      </c>
      <c r="J67" s="5" t="s">
        <v>232</v>
      </c>
      <c r="K67" s="22"/>
      <c r="L67" s="20"/>
      <c r="M67" s="20"/>
      <c r="N67" s="20"/>
      <c r="O67" s="20"/>
      <c r="P67" s="20"/>
      <c r="Q67" s="49">
        <v>10</v>
      </c>
      <c r="R67" s="49">
        <v>6</v>
      </c>
      <c r="S67" s="49">
        <v>4</v>
      </c>
      <c r="T67" s="20"/>
      <c r="U67" s="20">
        <v>1</v>
      </c>
      <c r="V67" s="20">
        <v>3</v>
      </c>
      <c r="W67" s="17">
        <f>U67*V67</f>
        <v>3</v>
      </c>
      <c r="X67" s="36">
        <f t="shared" si="23"/>
        <v>1.3333333333333333</v>
      </c>
      <c r="Y67" s="20" t="s">
        <v>35</v>
      </c>
      <c r="Z67" s="38">
        <f t="shared" ref="Z67:Z70" si="24">AA66</f>
        <v>45747.333333333336</v>
      </c>
      <c r="AA67" s="43">
        <f t="shared" ref="AA67:AA70" si="25">Z67+X67</f>
        <v>45748.666666666672</v>
      </c>
    </row>
    <row r="68" spans="1:27" ht="16.5" customHeight="1" x14ac:dyDescent="0.25">
      <c r="A68" s="11"/>
      <c r="B68" s="6" t="s">
        <v>32</v>
      </c>
      <c r="C68" s="20"/>
      <c r="D68" s="20"/>
      <c r="E68" s="5" t="s">
        <v>223</v>
      </c>
      <c r="F68" s="22"/>
      <c r="G68" s="20" t="s">
        <v>205</v>
      </c>
      <c r="H68" s="20"/>
      <c r="I68" s="5" t="s">
        <v>219</v>
      </c>
      <c r="J68" s="5" t="s">
        <v>233</v>
      </c>
      <c r="K68" s="22"/>
      <c r="L68" s="20"/>
      <c r="M68" s="20"/>
      <c r="N68" s="20"/>
      <c r="O68" s="20"/>
      <c r="P68" s="20"/>
      <c r="Q68" s="49">
        <v>1</v>
      </c>
      <c r="R68" s="49">
        <v>0</v>
      </c>
      <c r="S68" s="49">
        <v>1</v>
      </c>
      <c r="T68" s="20"/>
      <c r="U68" s="20">
        <v>1</v>
      </c>
      <c r="V68" s="20">
        <v>3</v>
      </c>
      <c r="W68" s="17">
        <f t="shared" si="21"/>
        <v>3</v>
      </c>
      <c r="X68" s="36">
        <f t="shared" si="23"/>
        <v>0.33333333333333331</v>
      </c>
      <c r="Y68" s="20" t="s">
        <v>35</v>
      </c>
      <c r="Z68" s="38">
        <f t="shared" si="24"/>
        <v>45748.666666666672</v>
      </c>
      <c r="AA68" s="43">
        <f t="shared" si="25"/>
        <v>45749.000000000007</v>
      </c>
    </row>
    <row r="69" spans="1:27" ht="16.5" customHeight="1" x14ac:dyDescent="0.25">
      <c r="A69" s="11" t="s">
        <v>69</v>
      </c>
      <c r="B69" s="6" t="s">
        <v>107</v>
      </c>
      <c r="C69" s="20" t="s">
        <v>70</v>
      </c>
      <c r="D69" s="20">
        <v>1</v>
      </c>
      <c r="E69" s="6" t="s">
        <v>128</v>
      </c>
      <c r="F69" s="22"/>
      <c r="G69" s="20" t="s">
        <v>205</v>
      </c>
      <c r="H69" s="20"/>
      <c r="I69" s="6" t="s">
        <v>98</v>
      </c>
      <c r="J69" s="6" t="s">
        <v>131</v>
      </c>
      <c r="K69" s="22"/>
      <c r="L69" s="20"/>
      <c r="M69" s="20"/>
      <c r="N69" s="20"/>
      <c r="O69" s="20"/>
      <c r="P69" s="20"/>
      <c r="Q69" s="4">
        <v>30</v>
      </c>
      <c r="R69" s="20">
        <v>0</v>
      </c>
      <c r="S69" s="17">
        <f t="shared" ref="S69:S70" si="26">Q69-R69</f>
        <v>30</v>
      </c>
      <c r="T69" s="20">
        <v>0</v>
      </c>
      <c r="U69" s="20">
        <v>1</v>
      </c>
      <c r="V69" s="20">
        <v>3</v>
      </c>
      <c r="W69" s="17">
        <f t="shared" ref="W69:W71" si="27">U69*V69</f>
        <v>3</v>
      </c>
      <c r="X69" s="36">
        <f t="shared" ref="X69:X70" si="28">S69/W69</f>
        <v>10</v>
      </c>
      <c r="Y69" s="20" t="s">
        <v>35</v>
      </c>
      <c r="Z69" s="38">
        <f t="shared" si="24"/>
        <v>45749.000000000007</v>
      </c>
      <c r="AA69" s="43">
        <f t="shared" si="25"/>
        <v>45759.000000000007</v>
      </c>
    </row>
    <row r="70" spans="1:27" ht="16.5" customHeight="1" x14ac:dyDescent="0.25">
      <c r="A70" s="11" t="s">
        <v>31</v>
      </c>
      <c r="B70" s="6" t="s">
        <v>107</v>
      </c>
      <c r="C70" s="20" t="s">
        <v>66</v>
      </c>
      <c r="D70" s="20">
        <v>23</v>
      </c>
      <c r="E70" s="4" t="s">
        <v>106</v>
      </c>
      <c r="F70" s="22"/>
      <c r="G70" s="20" t="s">
        <v>205</v>
      </c>
      <c r="H70" s="20"/>
      <c r="I70" s="7" t="s">
        <v>102</v>
      </c>
      <c r="J70" s="4" t="s">
        <v>137</v>
      </c>
      <c r="K70" s="22"/>
      <c r="L70" s="20"/>
      <c r="M70" s="20"/>
      <c r="N70" s="20"/>
      <c r="O70" s="20"/>
      <c r="P70" s="20"/>
      <c r="Q70" s="4">
        <v>26</v>
      </c>
      <c r="R70" s="20">
        <v>0</v>
      </c>
      <c r="S70" s="17">
        <f t="shared" si="26"/>
        <v>26</v>
      </c>
      <c r="T70" s="20">
        <v>0</v>
      </c>
      <c r="U70" s="20">
        <v>2</v>
      </c>
      <c r="V70" s="20">
        <v>3</v>
      </c>
      <c r="W70" s="17">
        <f t="shared" si="27"/>
        <v>6</v>
      </c>
      <c r="X70" s="36">
        <f t="shared" si="28"/>
        <v>4.333333333333333</v>
      </c>
      <c r="Y70" s="20" t="s">
        <v>75</v>
      </c>
      <c r="Z70" s="38">
        <f t="shared" si="24"/>
        <v>45759.000000000007</v>
      </c>
      <c r="AA70" s="43">
        <f t="shared" si="25"/>
        <v>45763.333333333343</v>
      </c>
    </row>
    <row r="71" spans="1:27" ht="16.5" customHeight="1" x14ac:dyDescent="0.25">
      <c r="A71" s="10"/>
      <c r="B71" s="18"/>
      <c r="C71" s="18"/>
      <c r="D71" s="18"/>
      <c r="E71" s="18"/>
      <c r="F71" s="18"/>
      <c r="G71" s="18"/>
      <c r="H71" s="19"/>
      <c r="I71" s="18"/>
      <c r="J71" s="19"/>
      <c r="K71" s="18"/>
      <c r="L71" s="19"/>
      <c r="M71" s="19"/>
      <c r="N71" s="18"/>
      <c r="O71" s="18"/>
      <c r="P71" s="18"/>
      <c r="Q71" s="19">
        <f>SUM(Q53:Q70)</f>
        <v>355</v>
      </c>
      <c r="R71" s="19">
        <f>SUM(R53:R70)</f>
        <v>27</v>
      </c>
      <c r="S71" s="15">
        <f>SUM(S53:S70)</f>
        <v>328</v>
      </c>
      <c r="T71" s="19">
        <f>SUM(T53:T70)</f>
        <v>0</v>
      </c>
      <c r="U71" s="19">
        <v>1</v>
      </c>
      <c r="V71" s="19">
        <v>3</v>
      </c>
      <c r="W71" s="15">
        <f t="shared" si="27"/>
        <v>3</v>
      </c>
      <c r="X71" s="37">
        <f>SUM(X65:X70)</f>
        <v>22.333333333333332</v>
      </c>
      <c r="Y71" s="19"/>
      <c r="Z71" s="39">
        <f>Z2</f>
        <v>45741</v>
      </c>
      <c r="AA71" s="39">
        <f>Z71+X71</f>
        <v>45763.333333333336</v>
      </c>
    </row>
    <row r="72" spans="1:27" ht="16.5" customHeight="1" x14ac:dyDescent="0.25">
      <c r="A72" s="9"/>
      <c r="B72" s="50"/>
      <c r="C72" s="50"/>
      <c r="D72" s="50"/>
      <c r="E72" s="50"/>
      <c r="F72" s="50"/>
      <c r="G72" s="15" t="s">
        <v>195</v>
      </c>
      <c r="H72" s="15" t="s">
        <v>118</v>
      </c>
      <c r="I72" s="15" t="s">
        <v>141</v>
      </c>
      <c r="J72" s="50"/>
      <c r="K72" s="50"/>
      <c r="L72" s="15"/>
      <c r="M72" s="15"/>
      <c r="N72" s="50"/>
      <c r="O72" s="50"/>
      <c r="P72" s="50"/>
      <c r="Q72" s="15"/>
      <c r="R72" s="15"/>
      <c r="S72" s="16"/>
      <c r="T72" s="15"/>
      <c r="U72" s="51"/>
      <c r="V72" s="15"/>
      <c r="W72" s="15"/>
      <c r="X72" s="15"/>
      <c r="Y72" s="15"/>
      <c r="Z72" s="51"/>
      <c r="AA72" s="51"/>
    </row>
    <row r="73" spans="1:27" ht="16.5" customHeight="1" x14ac:dyDescent="0.25">
      <c r="A73" s="11" t="s">
        <v>36</v>
      </c>
      <c r="B73" s="20"/>
      <c r="C73" s="32"/>
      <c r="D73" s="20"/>
      <c r="E73" s="20"/>
      <c r="F73" s="21"/>
      <c r="G73" s="20" t="s">
        <v>206</v>
      </c>
      <c r="H73" s="20"/>
      <c r="I73" s="20"/>
      <c r="J73" s="20"/>
      <c r="K73" s="20" t="s">
        <v>77</v>
      </c>
      <c r="L73" s="20"/>
      <c r="M73" s="20"/>
      <c r="N73" s="20"/>
      <c r="O73" s="20"/>
      <c r="P73" s="20"/>
      <c r="Q73" s="20">
        <v>0</v>
      </c>
      <c r="R73" s="20">
        <v>0</v>
      </c>
      <c r="S73" s="17">
        <f t="shared" ref="S73:S74" si="29">Q73-R73</f>
        <v>0</v>
      </c>
      <c r="T73" s="20">
        <v>0</v>
      </c>
      <c r="U73" s="20">
        <v>0</v>
      </c>
      <c r="V73" s="20">
        <v>0</v>
      </c>
      <c r="W73" s="17">
        <f t="shared" ref="W73:W74" si="30">U73*V73</f>
        <v>0</v>
      </c>
      <c r="X73" s="20">
        <v>0</v>
      </c>
      <c r="Y73" s="20" t="s">
        <v>47</v>
      </c>
      <c r="Z73" s="38" t="e">
        <f>#REF!</f>
        <v>#REF!</v>
      </c>
      <c r="AA73" s="38" t="e">
        <f t="shared" ref="AA73:AA74" si="31">Z73+X73</f>
        <v>#REF!</v>
      </c>
    </row>
    <row r="74" spans="1:27" ht="16.5" customHeight="1" x14ac:dyDescent="0.25">
      <c r="A74" s="11" t="s">
        <v>31</v>
      </c>
      <c r="B74" s="20"/>
      <c r="C74" s="20"/>
      <c r="D74" s="20"/>
      <c r="E74" s="20"/>
      <c r="F74" s="21"/>
      <c r="G74" s="20" t="s">
        <v>206</v>
      </c>
      <c r="H74" s="20"/>
      <c r="I74" s="20"/>
      <c r="J74" s="20"/>
      <c r="K74" s="20" t="s">
        <v>78</v>
      </c>
      <c r="L74" s="20"/>
      <c r="M74" s="20"/>
      <c r="N74" s="20"/>
      <c r="O74" s="20"/>
      <c r="P74" s="20"/>
      <c r="Q74" s="20">
        <v>0</v>
      </c>
      <c r="R74" s="20">
        <v>0</v>
      </c>
      <c r="S74" s="17">
        <f t="shared" si="29"/>
        <v>0</v>
      </c>
      <c r="T74" s="20">
        <v>0</v>
      </c>
      <c r="U74" s="20">
        <v>0</v>
      </c>
      <c r="V74" s="20">
        <v>0</v>
      </c>
      <c r="W74" s="17">
        <f t="shared" si="30"/>
        <v>0</v>
      </c>
      <c r="X74" s="20">
        <v>0</v>
      </c>
      <c r="Y74" s="20" t="s">
        <v>58</v>
      </c>
      <c r="Z74" s="38" t="e">
        <f>AA73</f>
        <v>#REF!</v>
      </c>
      <c r="AA74" s="38" t="e">
        <f t="shared" si="31"/>
        <v>#REF!</v>
      </c>
    </row>
    <row r="75" spans="1:27" ht="16.5" customHeight="1" x14ac:dyDescent="0.25">
      <c r="A75" s="10"/>
      <c r="B75" s="18"/>
      <c r="C75" s="18"/>
      <c r="D75" s="18"/>
      <c r="E75" s="18"/>
      <c r="F75" s="18"/>
      <c r="G75" s="15"/>
      <c r="H75" s="15"/>
      <c r="I75" s="15"/>
      <c r="J75" s="19"/>
      <c r="K75" s="18"/>
      <c r="L75" s="19"/>
      <c r="M75" s="19"/>
      <c r="N75" s="18"/>
      <c r="O75" s="18"/>
      <c r="P75" s="18"/>
      <c r="Q75" s="19">
        <f>SUM(Q73:Q74)</f>
        <v>0</v>
      </c>
      <c r="R75" s="19">
        <f>SUM(R73:R74)</f>
        <v>0</v>
      </c>
      <c r="S75" s="15">
        <f>SUM(S73:S74)</f>
        <v>0</v>
      </c>
      <c r="T75" s="19">
        <f>SUM(T73:T74)</f>
        <v>0</v>
      </c>
      <c r="U75" s="19"/>
      <c r="V75" s="19"/>
      <c r="W75" s="15"/>
      <c r="X75" s="37">
        <f>SUM(X73:X74)</f>
        <v>0</v>
      </c>
      <c r="Y75" s="19" t="s">
        <v>81</v>
      </c>
      <c r="Z75" s="39">
        <f>Z2</f>
        <v>45741</v>
      </c>
      <c r="AA75" s="39">
        <f>Z75+X75</f>
        <v>45741</v>
      </c>
    </row>
    <row r="76" spans="1:27" ht="16.5" customHeight="1" x14ac:dyDescent="0.25">
      <c r="A76" s="10"/>
      <c r="B76" s="18"/>
      <c r="C76" s="18"/>
      <c r="D76" s="18"/>
      <c r="E76" s="18"/>
      <c r="F76" s="18"/>
      <c r="G76" s="15" t="s">
        <v>196</v>
      </c>
      <c r="H76" s="15" t="s">
        <v>118</v>
      </c>
      <c r="I76" s="15" t="s">
        <v>198</v>
      </c>
      <c r="J76" s="19"/>
      <c r="K76" s="18"/>
      <c r="L76" s="19"/>
      <c r="M76" s="19"/>
      <c r="N76" s="18"/>
      <c r="O76" s="18"/>
      <c r="P76" s="18"/>
      <c r="Q76" s="19"/>
      <c r="R76" s="19"/>
      <c r="S76" s="15"/>
      <c r="T76" s="19"/>
      <c r="U76" s="19"/>
      <c r="V76" s="19"/>
      <c r="W76" s="15"/>
      <c r="X76" s="37"/>
      <c r="Y76" s="19"/>
      <c r="Z76" s="39"/>
      <c r="AA76" s="39"/>
    </row>
    <row r="77" spans="1:27" ht="16.5" customHeight="1" x14ac:dyDescent="0.25">
      <c r="A77" s="10"/>
      <c r="B77" s="18"/>
      <c r="C77" s="18"/>
      <c r="D77" s="18"/>
      <c r="E77" s="18"/>
      <c r="F77" s="18"/>
      <c r="G77" s="15"/>
      <c r="H77" s="15"/>
      <c r="I77" s="15"/>
      <c r="J77" s="19"/>
      <c r="K77" s="18"/>
      <c r="L77" s="19"/>
      <c r="M77" s="19"/>
      <c r="N77" s="18"/>
      <c r="O77" s="18"/>
      <c r="P77" s="18"/>
      <c r="Q77" s="19"/>
      <c r="R77" s="19"/>
      <c r="S77" s="15"/>
      <c r="T77" s="19"/>
      <c r="U77" s="19"/>
      <c r="V77" s="19"/>
      <c r="W77" s="15"/>
      <c r="X77" s="37"/>
      <c r="Y77" s="19"/>
      <c r="Z77" s="39"/>
      <c r="AA77" s="39"/>
    </row>
    <row r="78" spans="1:27" ht="16.5" customHeight="1" x14ac:dyDescent="0.25">
      <c r="A78" s="12"/>
      <c r="B78" s="6" t="s">
        <v>32</v>
      </c>
      <c r="C78" s="22"/>
      <c r="D78" s="22"/>
      <c r="E78" s="5" t="s">
        <v>221</v>
      </c>
      <c r="F78" s="21"/>
      <c r="G78" s="28" t="s">
        <v>207</v>
      </c>
      <c r="H78" s="20"/>
      <c r="I78" s="5" t="s">
        <v>217</v>
      </c>
      <c r="J78" s="5" t="s">
        <v>252</v>
      </c>
      <c r="K78" s="22"/>
      <c r="L78" s="20"/>
      <c r="M78" s="20"/>
      <c r="N78" s="20"/>
      <c r="O78" s="20"/>
      <c r="P78" s="20"/>
      <c r="Q78" s="49">
        <v>1</v>
      </c>
      <c r="R78" s="49">
        <v>0</v>
      </c>
      <c r="S78" s="29">
        <v>1</v>
      </c>
      <c r="T78" s="20"/>
      <c r="U78" s="20">
        <v>1</v>
      </c>
      <c r="V78" s="20">
        <v>3</v>
      </c>
      <c r="W78" s="17">
        <f>U78*V78</f>
        <v>3</v>
      </c>
      <c r="X78" s="36">
        <f>S78/W78</f>
        <v>0.33333333333333331</v>
      </c>
      <c r="Y78" s="20" t="s">
        <v>35</v>
      </c>
      <c r="Z78" s="38">
        <f>Z2</f>
        <v>45741</v>
      </c>
      <c r="AA78" s="43">
        <f>Z78+X78</f>
        <v>45741.333333333336</v>
      </c>
    </row>
    <row r="79" spans="1:27" ht="16.5" customHeight="1" x14ac:dyDescent="0.25">
      <c r="A79" s="12"/>
      <c r="B79" s="6" t="s">
        <v>32</v>
      </c>
      <c r="C79" s="22"/>
      <c r="D79" s="22"/>
      <c r="E79" s="5" t="s">
        <v>221</v>
      </c>
      <c r="F79" s="21"/>
      <c r="G79" s="28" t="s">
        <v>207</v>
      </c>
      <c r="H79" s="20"/>
      <c r="I79" s="5" t="s">
        <v>217</v>
      </c>
      <c r="J79" s="5" t="s">
        <v>253</v>
      </c>
      <c r="K79" s="22"/>
      <c r="L79" s="20"/>
      <c r="M79" s="20"/>
      <c r="N79" s="20"/>
      <c r="O79" s="20"/>
      <c r="P79" s="20"/>
      <c r="Q79" s="49">
        <v>2</v>
      </c>
      <c r="R79" s="49">
        <v>0</v>
      </c>
      <c r="S79" s="29">
        <v>2</v>
      </c>
      <c r="T79" s="20"/>
      <c r="U79" s="20">
        <v>1</v>
      </c>
      <c r="V79" s="20">
        <v>3</v>
      </c>
      <c r="W79" s="17">
        <f t="shared" ref="W79:W94" si="32">U79*V79</f>
        <v>3</v>
      </c>
      <c r="X79" s="36">
        <f t="shared" ref="X79:X94" si="33">S79/W79</f>
        <v>0.66666666666666663</v>
      </c>
      <c r="Y79" s="20" t="s">
        <v>56</v>
      </c>
      <c r="Z79" s="38">
        <f>AA78</f>
        <v>45741.333333333336</v>
      </c>
      <c r="AA79" s="43">
        <f>Z79+X79</f>
        <v>45742</v>
      </c>
    </row>
    <row r="80" spans="1:27" ht="16.5" customHeight="1" x14ac:dyDescent="0.25">
      <c r="A80" s="12"/>
      <c r="B80" s="6" t="s">
        <v>32</v>
      </c>
      <c r="C80" s="22"/>
      <c r="D80" s="22"/>
      <c r="E80" s="5" t="s">
        <v>222</v>
      </c>
      <c r="F80" s="21"/>
      <c r="G80" s="28" t="s">
        <v>207</v>
      </c>
      <c r="H80" s="20"/>
      <c r="I80" s="5" t="s">
        <v>218</v>
      </c>
      <c r="J80" s="5" t="s">
        <v>254</v>
      </c>
      <c r="K80" s="22"/>
      <c r="L80" s="20"/>
      <c r="M80" s="20"/>
      <c r="N80" s="20"/>
      <c r="O80" s="20"/>
      <c r="P80" s="20"/>
      <c r="Q80" s="49">
        <v>10</v>
      </c>
      <c r="R80" s="49">
        <v>3</v>
      </c>
      <c r="S80" s="29">
        <v>7</v>
      </c>
      <c r="T80" s="20"/>
      <c r="U80" s="20">
        <v>1</v>
      </c>
      <c r="V80" s="20">
        <v>3</v>
      </c>
      <c r="W80" s="17">
        <f t="shared" si="32"/>
        <v>3</v>
      </c>
      <c r="X80" s="36">
        <f t="shared" si="33"/>
        <v>2.3333333333333335</v>
      </c>
      <c r="Y80" s="20" t="s">
        <v>56</v>
      </c>
      <c r="Z80" s="38">
        <f t="shared" ref="Z80:Z94" si="34">AA79</f>
        <v>45742</v>
      </c>
      <c r="AA80" s="43">
        <f t="shared" ref="AA80:AA94" si="35">Z80+X80</f>
        <v>45744.333333333336</v>
      </c>
    </row>
    <row r="81" spans="1:27" ht="16.5" customHeight="1" x14ac:dyDescent="0.25">
      <c r="A81" s="12"/>
      <c r="B81" s="6" t="s">
        <v>32</v>
      </c>
      <c r="C81" s="22"/>
      <c r="D81" s="22"/>
      <c r="E81" s="5" t="s">
        <v>222</v>
      </c>
      <c r="F81" s="21"/>
      <c r="G81" s="28" t="s">
        <v>207</v>
      </c>
      <c r="H81" s="20"/>
      <c r="I81" s="5" t="s">
        <v>218</v>
      </c>
      <c r="J81" s="5" t="s">
        <v>252</v>
      </c>
      <c r="K81" s="22"/>
      <c r="L81" s="20"/>
      <c r="M81" s="20"/>
      <c r="N81" s="20"/>
      <c r="O81" s="20"/>
      <c r="P81" s="20"/>
      <c r="Q81" s="49">
        <v>1</v>
      </c>
      <c r="R81" s="49">
        <v>0</v>
      </c>
      <c r="S81" s="29">
        <v>1</v>
      </c>
      <c r="T81" s="20"/>
      <c r="U81" s="20">
        <v>1</v>
      </c>
      <c r="V81" s="20">
        <v>3</v>
      </c>
      <c r="W81" s="17">
        <f t="shared" si="32"/>
        <v>3</v>
      </c>
      <c r="X81" s="36">
        <f t="shared" si="33"/>
        <v>0.33333333333333331</v>
      </c>
      <c r="Y81" s="20" t="s">
        <v>56</v>
      </c>
      <c r="Z81" s="38">
        <f t="shared" si="34"/>
        <v>45744.333333333336</v>
      </c>
      <c r="AA81" s="43">
        <f t="shared" si="35"/>
        <v>45744.666666666672</v>
      </c>
    </row>
    <row r="82" spans="1:27" ht="16.5" customHeight="1" x14ac:dyDescent="0.25">
      <c r="A82" s="12">
        <v>45746</v>
      </c>
      <c r="B82" s="6" t="s">
        <v>107</v>
      </c>
      <c r="C82" s="22"/>
      <c r="D82" s="22"/>
      <c r="E82" s="6" t="s">
        <v>104</v>
      </c>
      <c r="F82" s="21"/>
      <c r="G82" s="28" t="s">
        <v>207</v>
      </c>
      <c r="H82" s="20"/>
      <c r="I82" s="4" t="s">
        <v>100</v>
      </c>
      <c r="J82" s="6" t="s">
        <v>143</v>
      </c>
      <c r="K82" s="22"/>
      <c r="L82" s="20"/>
      <c r="M82" s="20"/>
      <c r="N82" s="20"/>
      <c r="O82" s="20"/>
      <c r="P82" s="20"/>
      <c r="Q82" s="27">
        <v>6</v>
      </c>
      <c r="R82" s="20">
        <v>0</v>
      </c>
      <c r="S82" s="29">
        <f>Q82-R82</f>
        <v>6</v>
      </c>
      <c r="T82" s="20">
        <v>0</v>
      </c>
      <c r="U82" s="20">
        <v>1</v>
      </c>
      <c r="V82" s="20">
        <v>3</v>
      </c>
      <c r="W82" s="17">
        <f t="shared" si="32"/>
        <v>3</v>
      </c>
      <c r="X82" s="36">
        <f t="shared" si="33"/>
        <v>2</v>
      </c>
      <c r="Y82" s="20" t="s">
        <v>56</v>
      </c>
      <c r="Z82" s="38">
        <f t="shared" si="34"/>
        <v>45744.666666666672</v>
      </c>
      <c r="AA82" s="43">
        <f t="shared" si="35"/>
        <v>45746.666666666672</v>
      </c>
    </row>
    <row r="83" spans="1:27" ht="16.5" customHeight="1" x14ac:dyDescent="0.25">
      <c r="A83" s="11" t="s">
        <v>31</v>
      </c>
      <c r="B83" s="6" t="s">
        <v>107</v>
      </c>
      <c r="C83" s="22"/>
      <c r="D83" s="22"/>
      <c r="E83" s="6" t="s">
        <v>104</v>
      </c>
      <c r="F83" s="22"/>
      <c r="G83" s="28" t="s">
        <v>207</v>
      </c>
      <c r="H83" s="20"/>
      <c r="I83" s="4" t="s">
        <v>100</v>
      </c>
      <c r="J83" s="6" t="s">
        <v>144</v>
      </c>
      <c r="K83" s="22"/>
      <c r="L83" s="20"/>
      <c r="M83" s="20"/>
      <c r="N83" s="20"/>
      <c r="O83" s="20"/>
      <c r="P83" s="20"/>
      <c r="Q83" s="27">
        <v>3</v>
      </c>
      <c r="R83" s="20">
        <v>0</v>
      </c>
      <c r="S83" s="29">
        <f t="shared" ref="S83:S94" si="36">Q83-R83</f>
        <v>3</v>
      </c>
      <c r="T83" s="20">
        <v>0</v>
      </c>
      <c r="U83" s="20">
        <v>1</v>
      </c>
      <c r="V83" s="20">
        <v>3</v>
      </c>
      <c r="W83" s="17">
        <f t="shared" si="32"/>
        <v>3</v>
      </c>
      <c r="X83" s="36">
        <f t="shared" si="33"/>
        <v>1</v>
      </c>
      <c r="Y83" s="20" t="s">
        <v>80</v>
      </c>
      <c r="Z83" s="38">
        <f t="shared" si="34"/>
        <v>45746.666666666672</v>
      </c>
      <c r="AA83" s="43">
        <f t="shared" si="35"/>
        <v>45747.666666666672</v>
      </c>
    </row>
    <row r="84" spans="1:27" ht="16.5" customHeight="1" x14ac:dyDescent="0.25">
      <c r="A84" s="12">
        <v>45838</v>
      </c>
      <c r="B84" s="6" t="s">
        <v>107</v>
      </c>
      <c r="C84" s="22"/>
      <c r="D84" s="22"/>
      <c r="E84" s="6" t="s">
        <v>104</v>
      </c>
      <c r="F84" s="20"/>
      <c r="G84" s="28" t="s">
        <v>207</v>
      </c>
      <c r="H84" s="20"/>
      <c r="I84" s="4" t="s">
        <v>100</v>
      </c>
      <c r="J84" s="6" t="s">
        <v>145</v>
      </c>
      <c r="K84" s="22"/>
      <c r="L84" s="20"/>
      <c r="M84" s="20"/>
      <c r="N84" s="20"/>
      <c r="O84" s="20"/>
      <c r="P84" s="20"/>
      <c r="Q84" s="27">
        <v>5</v>
      </c>
      <c r="R84" s="20">
        <v>0</v>
      </c>
      <c r="S84" s="29">
        <f t="shared" si="36"/>
        <v>5</v>
      </c>
      <c r="T84" s="20">
        <v>0</v>
      </c>
      <c r="U84" s="20">
        <v>1</v>
      </c>
      <c r="V84" s="20">
        <v>3</v>
      </c>
      <c r="W84" s="17">
        <f t="shared" si="32"/>
        <v>3</v>
      </c>
      <c r="X84" s="36">
        <f t="shared" si="33"/>
        <v>1.6666666666666667</v>
      </c>
      <c r="Y84" s="20" t="s">
        <v>44</v>
      </c>
      <c r="Z84" s="38">
        <f t="shared" si="34"/>
        <v>45747.666666666672</v>
      </c>
      <c r="AA84" s="43">
        <f t="shared" si="35"/>
        <v>45749.333333333336</v>
      </c>
    </row>
    <row r="85" spans="1:27" ht="16.5" customHeight="1" x14ac:dyDescent="0.25">
      <c r="A85" s="12">
        <v>45838</v>
      </c>
      <c r="B85" s="6" t="s">
        <v>107</v>
      </c>
      <c r="C85" s="22"/>
      <c r="D85" s="22"/>
      <c r="E85" s="6" t="s">
        <v>104</v>
      </c>
      <c r="F85" s="20"/>
      <c r="G85" s="28" t="s">
        <v>207</v>
      </c>
      <c r="H85" s="20"/>
      <c r="I85" s="4" t="s">
        <v>100</v>
      </c>
      <c r="J85" s="6" t="s">
        <v>146</v>
      </c>
      <c r="K85" s="22"/>
      <c r="L85" s="20"/>
      <c r="M85" s="20"/>
      <c r="N85" s="20"/>
      <c r="O85" s="20"/>
      <c r="P85" s="20"/>
      <c r="Q85" s="27">
        <v>1</v>
      </c>
      <c r="R85" s="20">
        <v>0</v>
      </c>
      <c r="S85" s="29">
        <f t="shared" si="36"/>
        <v>1</v>
      </c>
      <c r="T85" s="20">
        <v>0</v>
      </c>
      <c r="U85" s="20">
        <v>1</v>
      </c>
      <c r="V85" s="20">
        <v>3</v>
      </c>
      <c r="W85" s="17">
        <f t="shared" si="32"/>
        <v>3</v>
      </c>
      <c r="X85" s="36">
        <f t="shared" si="33"/>
        <v>0.33333333333333331</v>
      </c>
      <c r="Y85" s="20" t="s">
        <v>44</v>
      </c>
      <c r="Z85" s="38">
        <f t="shared" si="34"/>
        <v>45749.333333333336</v>
      </c>
      <c r="AA85" s="43">
        <f t="shared" si="35"/>
        <v>45749.666666666672</v>
      </c>
    </row>
    <row r="86" spans="1:27" ht="16.5" customHeight="1" x14ac:dyDescent="0.25">
      <c r="A86" s="11" t="s">
        <v>31</v>
      </c>
      <c r="B86" s="6" t="s">
        <v>107</v>
      </c>
      <c r="C86" s="20"/>
      <c r="D86" s="20"/>
      <c r="E86" s="6" t="s">
        <v>104</v>
      </c>
      <c r="F86" s="22"/>
      <c r="G86" s="28" t="s">
        <v>207</v>
      </c>
      <c r="H86" s="20"/>
      <c r="I86" s="4" t="s">
        <v>100</v>
      </c>
      <c r="J86" s="6" t="s">
        <v>147</v>
      </c>
      <c r="K86" s="22"/>
      <c r="L86" s="20"/>
      <c r="M86" s="20"/>
      <c r="N86" s="20"/>
      <c r="O86" s="20"/>
      <c r="P86" s="20"/>
      <c r="Q86" s="27">
        <v>5</v>
      </c>
      <c r="R86" s="20">
        <v>0</v>
      </c>
      <c r="S86" s="29">
        <f t="shared" si="36"/>
        <v>5</v>
      </c>
      <c r="T86" s="20">
        <v>0</v>
      </c>
      <c r="U86" s="20">
        <v>1</v>
      </c>
      <c r="V86" s="20">
        <v>3</v>
      </c>
      <c r="W86" s="17">
        <f t="shared" si="32"/>
        <v>3</v>
      </c>
      <c r="X86" s="36">
        <f t="shared" si="33"/>
        <v>1.6666666666666667</v>
      </c>
      <c r="Y86" s="20" t="s">
        <v>53</v>
      </c>
      <c r="Z86" s="38">
        <f t="shared" si="34"/>
        <v>45749.666666666672</v>
      </c>
      <c r="AA86" s="43">
        <f t="shared" si="35"/>
        <v>45751.333333333336</v>
      </c>
    </row>
    <row r="87" spans="1:27" ht="16.5" customHeight="1" x14ac:dyDescent="0.25">
      <c r="A87" s="11" t="s">
        <v>31</v>
      </c>
      <c r="B87" s="6" t="s">
        <v>107</v>
      </c>
      <c r="C87" s="20"/>
      <c r="D87" s="20"/>
      <c r="E87" s="6" t="s">
        <v>105</v>
      </c>
      <c r="F87" s="22"/>
      <c r="G87" s="28" t="s">
        <v>207</v>
      </c>
      <c r="H87" s="20"/>
      <c r="I87" s="4" t="s">
        <v>101</v>
      </c>
      <c r="J87" s="6" t="s">
        <v>142</v>
      </c>
      <c r="K87" s="22"/>
      <c r="L87" s="20"/>
      <c r="M87" s="20"/>
      <c r="N87" s="20"/>
      <c r="O87" s="20"/>
      <c r="P87" s="20"/>
      <c r="Q87" s="27">
        <v>1</v>
      </c>
      <c r="R87" s="20">
        <v>0</v>
      </c>
      <c r="S87" s="29">
        <f t="shared" si="36"/>
        <v>1</v>
      </c>
      <c r="T87" s="20">
        <v>0</v>
      </c>
      <c r="U87" s="20">
        <v>1</v>
      </c>
      <c r="V87" s="20">
        <v>3</v>
      </c>
      <c r="W87" s="17">
        <f t="shared" si="32"/>
        <v>3</v>
      </c>
      <c r="X87" s="36">
        <f t="shared" si="33"/>
        <v>0.33333333333333331</v>
      </c>
      <c r="Y87" s="20" t="s">
        <v>53</v>
      </c>
      <c r="Z87" s="38">
        <f t="shared" si="34"/>
        <v>45751.333333333336</v>
      </c>
      <c r="AA87" s="43">
        <f t="shared" si="35"/>
        <v>45751.666666666672</v>
      </c>
    </row>
    <row r="88" spans="1:27" ht="16.5" customHeight="1" x14ac:dyDescent="0.25">
      <c r="A88" s="11" t="s">
        <v>31</v>
      </c>
      <c r="B88" s="6" t="s">
        <v>107</v>
      </c>
      <c r="C88" s="20"/>
      <c r="D88" s="20"/>
      <c r="E88" s="4" t="s">
        <v>106</v>
      </c>
      <c r="F88" s="22"/>
      <c r="G88" s="28" t="s">
        <v>207</v>
      </c>
      <c r="H88" s="20"/>
      <c r="I88" s="4" t="s">
        <v>102</v>
      </c>
      <c r="J88" s="4" t="s">
        <v>150</v>
      </c>
      <c r="K88" s="20" t="s">
        <v>82</v>
      </c>
      <c r="L88" s="20"/>
      <c r="M88" s="20"/>
      <c r="N88" s="20"/>
      <c r="O88" s="20"/>
      <c r="P88" s="20"/>
      <c r="Q88" s="26">
        <v>1</v>
      </c>
      <c r="R88" s="20">
        <v>0</v>
      </c>
      <c r="S88" s="29">
        <f t="shared" si="36"/>
        <v>1</v>
      </c>
      <c r="T88" s="20">
        <v>0</v>
      </c>
      <c r="U88" s="20">
        <v>1</v>
      </c>
      <c r="V88" s="20">
        <v>3</v>
      </c>
      <c r="W88" s="17">
        <f t="shared" si="32"/>
        <v>3</v>
      </c>
      <c r="X88" s="36">
        <f t="shared" si="33"/>
        <v>0.33333333333333331</v>
      </c>
      <c r="Y88" s="20" t="s">
        <v>47</v>
      </c>
      <c r="Z88" s="38">
        <f t="shared" si="34"/>
        <v>45751.666666666672</v>
      </c>
      <c r="AA88" s="43">
        <f t="shared" si="35"/>
        <v>45752.000000000007</v>
      </c>
    </row>
    <row r="89" spans="1:27" ht="16.5" customHeight="1" x14ac:dyDescent="0.25">
      <c r="A89" s="11" t="s">
        <v>69</v>
      </c>
      <c r="B89" s="6" t="s">
        <v>107</v>
      </c>
      <c r="C89" s="20"/>
      <c r="D89" s="20"/>
      <c r="E89" s="4" t="s">
        <v>106</v>
      </c>
      <c r="F89" s="22"/>
      <c r="G89" s="28" t="s">
        <v>207</v>
      </c>
      <c r="H89" s="20"/>
      <c r="I89" s="4" t="s">
        <v>102</v>
      </c>
      <c r="J89" s="4" t="s">
        <v>151</v>
      </c>
      <c r="K89" s="22"/>
      <c r="L89" s="20"/>
      <c r="M89" s="20"/>
      <c r="N89" s="20"/>
      <c r="O89" s="20"/>
      <c r="P89" s="20"/>
      <c r="Q89" s="26">
        <v>2</v>
      </c>
      <c r="R89" s="20">
        <v>0</v>
      </c>
      <c r="S89" s="29">
        <f t="shared" si="36"/>
        <v>2</v>
      </c>
      <c r="T89" s="20">
        <v>0</v>
      </c>
      <c r="U89" s="20">
        <v>1</v>
      </c>
      <c r="V89" s="20">
        <v>3</v>
      </c>
      <c r="W89" s="17">
        <f t="shared" si="32"/>
        <v>3</v>
      </c>
      <c r="X89" s="36">
        <f t="shared" si="33"/>
        <v>0.66666666666666663</v>
      </c>
      <c r="Y89" s="20" t="s">
        <v>58</v>
      </c>
      <c r="Z89" s="38">
        <f t="shared" si="34"/>
        <v>45752.000000000007</v>
      </c>
      <c r="AA89" s="43">
        <f t="shared" si="35"/>
        <v>45752.666666666672</v>
      </c>
    </row>
    <row r="90" spans="1:27" ht="16.5" customHeight="1" x14ac:dyDescent="0.25">
      <c r="A90" s="11" t="s">
        <v>31</v>
      </c>
      <c r="B90" s="6" t="s">
        <v>107</v>
      </c>
      <c r="C90" s="20"/>
      <c r="D90" s="22"/>
      <c r="E90" s="4" t="s">
        <v>106</v>
      </c>
      <c r="F90" s="22"/>
      <c r="G90" s="28" t="s">
        <v>207</v>
      </c>
      <c r="H90" s="20"/>
      <c r="I90" s="4" t="s">
        <v>102</v>
      </c>
      <c r="J90" s="4" t="s">
        <v>152</v>
      </c>
      <c r="K90" s="22"/>
      <c r="L90" s="20"/>
      <c r="M90" s="20"/>
      <c r="N90" s="20"/>
      <c r="O90" s="20"/>
      <c r="P90" s="20"/>
      <c r="Q90" s="26">
        <v>3</v>
      </c>
      <c r="R90" s="20">
        <v>0</v>
      </c>
      <c r="S90" s="29">
        <f t="shared" si="36"/>
        <v>3</v>
      </c>
      <c r="T90" s="20">
        <v>0</v>
      </c>
      <c r="U90" s="20">
        <v>1</v>
      </c>
      <c r="V90" s="20">
        <v>3</v>
      </c>
      <c r="W90" s="17">
        <f t="shared" si="32"/>
        <v>3</v>
      </c>
      <c r="X90" s="36">
        <f t="shared" si="33"/>
        <v>1</v>
      </c>
      <c r="Y90" s="20" t="s">
        <v>83</v>
      </c>
      <c r="Z90" s="38">
        <f t="shared" si="34"/>
        <v>45752.666666666672</v>
      </c>
      <c r="AA90" s="43">
        <f t="shared" si="35"/>
        <v>45753.666666666672</v>
      </c>
    </row>
    <row r="91" spans="1:27" ht="16.5" customHeight="1" x14ac:dyDescent="0.25">
      <c r="A91" s="11" t="s">
        <v>31</v>
      </c>
      <c r="B91" s="6" t="s">
        <v>107</v>
      </c>
      <c r="C91" s="20"/>
      <c r="D91" s="20"/>
      <c r="E91" s="4" t="s">
        <v>106</v>
      </c>
      <c r="F91" s="22"/>
      <c r="G91" s="28" t="s">
        <v>207</v>
      </c>
      <c r="H91" s="20"/>
      <c r="I91" s="4" t="s">
        <v>103</v>
      </c>
      <c r="J91" s="4" t="s">
        <v>156</v>
      </c>
      <c r="K91" s="22"/>
      <c r="L91" s="20"/>
      <c r="M91" s="20"/>
      <c r="N91" s="20"/>
      <c r="O91" s="20"/>
      <c r="P91" s="20"/>
      <c r="Q91" s="26">
        <v>15</v>
      </c>
      <c r="R91" s="20">
        <v>0</v>
      </c>
      <c r="S91" s="29">
        <f t="shared" si="36"/>
        <v>15</v>
      </c>
      <c r="T91" s="20">
        <v>0</v>
      </c>
      <c r="U91" s="20">
        <v>1</v>
      </c>
      <c r="V91" s="20">
        <v>3</v>
      </c>
      <c r="W91" s="17">
        <f t="shared" si="32"/>
        <v>3</v>
      </c>
      <c r="X91" s="36">
        <f t="shared" si="33"/>
        <v>5</v>
      </c>
      <c r="Y91" s="20" t="s">
        <v>84</v>
      </c>
      <c r="Z91" s="38">
        <f t="shared" si="34"/>
        <v>45753.666666666672</v>
      </c>
      <c r="AA91" s="43">
        <f t="shared" si="35"/>
        <v>45758.666666666672</v>
      </c>
    </row>
    <row r="92" spans="1:27" ht="16.5" customHeight="1" x14ac:dyDescent="0.25">
      <c r="A92" s="11" t="s">
        <v>31</v>
      </c>
      <c r="B92" s="6" t="s">
        <v>107</v>
      </c>
      <c r="C92" s="20"/>
      <c r="D92" s="20"/>
      <c r="E92" s="4" t="s">
        <v>106</v>
      </c>
      <c r="F92" s="22"/>
      <c r="G92" s="28" t="s">
        <v>207</v>
      </c>
      <c r="H92" s="20"/>
      <c r="I92" s="4" t="s">
        <v>103</v>
      </c>
      <c r="J92" s="4" t="s">
        <v>157</v>
      </c>
      <c r="K92" s="22"/>
      <c r="L92" s="20"/>
      <c r="M92" s="20"/>
      <c r="N92" s="20"/>
      <c r="O92" s="20"/>
      <c r="P92" s="20"/>
      <c r="Q92" s="26">
        <v>9</v>
      </c>
      <c r="R92" s="20">
        <v>0</v>
      </c>
      <c r="S92" s="29">
        <f t="shared" si="36"/>
        <v>9</v>
      </c>
      <c r="T92" s="20">
        <v>0</v>
      </c>
      <c r="U92" s="20">
        <v>1</v>
      </c>
      <c r="V92" s="20">
        <v>3</v>
      </c>
      <c r="W92" s="17">
        <f t="shared" si="32"/>
        <v>3</v>
      </c>
      <c r="X92" s="36">
        <f t="shared" si="33"/>
        <v>3</v>
      </c>
      <c r="Y92" s="20" t="s">
        <v>83</v>
      </c>
      <c r="Z92" s="38">
        <f t="shared" si="34"/>
        <v>45758.666666666672</v>
      </c>
      <c r="AA92" s="43">
        <f t="shared" si="35"/>
        <v>45761.666666666672</v>
      </c>
    </row>
    <row r="93" spans="1:27" ht="16.5" customHeight="1" x14ac:dyDescent="0.25">
      <c r="A93" s="11" t="s">
        <v>31</v>
      </c>
      <c r="B93" s="6" t="s">
        <v>107</v>
      </c>
      <c r="C93" s="20"/>
      <c r="D93" s="20"/>
      <c r="E93" s="4" t="s">
        <v>106</v>
      </c>
      <c r="F93" s="22"/>
      <c r="G93" s="28" t="s">
        <v>207</v>
      </c>
      <c r="H93" s="20"/>
      <c r="I93" s="4" t="s">
        <v>102</v>
      </c>
      <c r="J93" s="4" t="s">
        <v>158</v>
      </c>
      <c r="K93" s="22"/>
      <c r="L93" s="20"/>
      <c r="M93" s="20"/>
      <c r="N93" s="20"/>
      <c r="O93" s="20"/>
      <c r="P93" s="20"/>
      <c r="Q93" s="26">
        <v>8</v>
      </c>
      <c r="R93" s="20">
        <v>0</v>
      </c>
      <c r="S93" s="29">
        <f t="shared" si="36"/>
        <v>8</v>
      </c>
      <c r="T93" s="20">
        <v>0</v>
      </c>
      <c r="U93" s="20">
        <v>1</v>
      </c>
      <c r="V93" s="20">
        <v>3</v>
      </c>
      <c r="W93" s="17">
        <f t="shared" si="32"/>
        <v>3</v>
      </c>
      <c r="X93" s="36">
        <f t="shared" si="33"/>
        <v>2.6666666666666665</v>
      </c>
      <c r="Y93" s="20" t="s">
        <v>53</v>
      </c>
      <c r="Z93" s="38">
        <f t="shared" si="34"/>
        <v>45761.666666666672</v>
      </c>
      <c r="AA93" s="43">
        <f t="shared" si="35"/>
        <v>45764.333333333336</v>
      </c>
    </row>
    <row r="94" spans="1:27" ht="16.5" customHeight="1" x14ac:dyDescent="0.25">
      <c r="A94" s="11" t="s">
        <v>31</v>
      </c>
      <c r="B94" s="6" t="s">
        <v>107</v>
      </c>
      <c r="C94" s="20"/>
      <c r="D94" s="20"/>
      <c r="E94" s="4" t="s">
        <v>106</v>
      </c>
      <c r="F94" s="22"/>
      <c r="G94" s="28" t="s">
        <v>207</v>
      </c>
      <c r="H94" s="20"/>
      <c r="I94" s="4" t="s">
        <v>102</v>
      </c>
      <c r="J94" s="4" t="s">
        <v>161</v>
      </c>
      <c r="K94" s="22"/>
      <c r="L94" s="20"/>
      <c r="M94" s="20"/>
      <c r="N94" s="20"/>
      <c r="O94" s="20"/>
      <c r="P94" s="20"/>
      <c r="Q94" s="26">
        <v>7</v>
      </c>
      <c r="R94" s="20">
        <v>0</v>
      </c>
      <c r="S94" s="29">
        <f t="shared" si="36"/>
        <v>7</v>
      </c>
      <c r="T94" s="20">
        <v>0</v>
      </c>
      <c r="U94" s="20">
        <v>1</v>
      </c>
      <c r="V94" s="20">
        <v>3</v>
      </c>
      <c r="W94" s="17">
        <f t="shared" si="32"/>
        <v>3</v>
      </c>
      <c r="X94" s="36">
        <f t="shared" si="33"/>
        <v>2.3333333333333335</v>
      </c>
      <c r="Y94" s="20" t="s">
        <v>35</v>
      </c>
      <c r="Z94" s="38">
        <f t="shared" si="34"/>
        <v>45764.333333333336</v>
      </c>
      <c r="AA94" s="43">
        <f t="shared" si="35"/>
        <v>45766.666666666672</v>
      </c>
    </row>
    <row r="95" spans="1:27" ht="16.5" customHeight="1" x14ac:dyDescent="0.25">
      <c r="A95" s="11"/>
      <c r="B95" s="18"/>
      <c r="C95" s="18"/>
      <c r="D95" s="18"/>
      <c r="E95" s="18"/>
      <c r="F95" s="18"/>
      <c r="G95" s="18"/>
      <c r="H95" s="19"/>
      <c r="I95" s="18"/>
      <c r="J95" s="19"/>
      <c r="K95" s="18"/>
      <c r="L95" s="19"/>
      <c r="M95" s="19"/>
      <c r="N95" s="18"/>
      <c r="O95" s="18"/>
      <c r="P95" s="18"/>
      <c r="Q95" s="52">
        <f>SUM(Q78:Q94)</f>
        <v>80</v>
      </c>
      <c r="R95" s="52">
        <f>SUM(R78:R94)</f>
        <v>3</v>
      </c>
      <c r="S95" s="53">
        <f>SUM(S78:T94)</f>
        <v>77</v>
      </c>
      <c r="T95" s="19">
        <f>SUM(T79:T94)</f>
        <v>0</v>
      </c>
      <c r="U95" s="19"/>
      <c r="V95" s="19"/>
      <c r="W95" s="15"/>
      <c r="X95" s="37">
        <f>SUM(X78:X94)</f>
        <v>25.666666666666668</v>
      </c>
      <c r="Y95" s="19"/>
      <c r="Z95" s="39">
        <f>Z26</f>
        <v>45741.333333333336</v>
      </c>
      <c r="AA95" s="39">
        <f>Z95+X95</f>
        <v>45767</v>
      </c>
    </row>
    <row r="96" spans="1:27" ht="16.5" customHeight="1" x14ac:dyDescent="0.25">
      <c r="A96" s="10"/>
      <c r="B96" s="50"/>
      <c r="C96" s="50"/>
      <c r="D96" s="50"/>
      <c r="E96" s="50"/>
      <c r="F96" s="50"/>
      <c r="G96" s="15" t="s">
        <v>197</v>
      </c>
      <c r="H96" s="15" t="s">
        <v>118</v>
      </c>
      <c r="I96" s="15" t="s">
        <v>199</v>
      </c>
      <c r="J96" s="50"/>
      <c r="K96" s="50"/>
      <c r="L96" s="15"/>
      <c r="M96" s="15"/>
      <c r="N96" s="50"/>
      <c r="O96" s="50"/>
      <c r="P96" s="50"/>
      <c r="Q96" s="15"/>
      <c r="R96" s="15"/>
      <c r="S96" s="16"/>
      <c r="T96" s="15"/>
      <c r="U96" s="51"/>
      <c r="V96" s="15"/>
      <c r="W96" s="15"/>
      <c r="X96" s="15"/>
      <c r="Y96" s="15"/>
      <c r="Z96" s="51"/>
      <c r="AA96" s="51"/>
    </row>
    <row r="97" spans="1:27" ht="16.5" customHeight="1" x14ac:dyDescent="0.25">
      <c r="A97" s="10"/>
      <c r="B97" s="50"/>
      <c r="C97" s="50"/>
      <c r="D97" s="50"/>
      <c r="E97" s="50"/>
      <c r="F97" s="50"/>
      <c r="G97" s="15"/>
      <c r="H97" s="15"/>
      <c r="I97" s="15"/>
      <c r="J97" s="50"/>
      <c r="K97" s="50"/>
      <c r="L97" s="15"/>
      <c r="M97" s="15"/>
      <c r="N97" s="50"/>
      <c r="O97" s="50"/>
      <c r="P97" s="50"/>
      <c r="Q97" s="15"/>
      <c r="R97" s="15"/>
      <c r="S97" s="16"/>
      <c r="T97" s="15"/>
      <c r="U97" s="51"/>
      <c r="V97" s="15"/>
      <c r="W97" s="15"/>
      <c r="X97" s="15"/>
      <c r="Y97" s="15"/>
      <c r="Z97" s="51"/>
      <c r="AA97" s="51"/>
    </row>
    <row r="98" spans="1:27" ht="16.5" customHeight="1" x14ac:dyDescent="0.25">
      <c r="A98" s="11"/>
      <c r="B98" s="6" t="s">
        <v>32</v>
      </c>
      <c r="C98" s="32"/>
      <c r="D98" s="20"/>
      <c r="E98" s="5" t="s">
        <v>229</v>
      </c>
      <c r="F98" s="22"/>
      <c r="G98" s="28" t="s">
        <v>208</v>
      </c>
      <c r="H98" s="20"/>
      <c r="I98" s="5" t="s">
        <v>228</v>
      </c>
      <c r="J98" s="5" t="s">
        <v>255</v>
      </c>
      <c r="K98" s="22"/>
      <c r="L98" s="20"/>
      <c r="M98" s="20"/>
      <c r="N98" s="20"/>
      <c r="O98" s="20"/>
      <c r="P98" s="20"/>
      <c r="Q98" s="49">
        <v>1</v>
      </c>
      <c r="R98" s="49">
        <v>0</v>
      </c>
      <c r="S98" s="49">
        <v>1</v>
      </c>
      <c r="T98" s="20"/>
      <c r="U98" s="20">
        <v>1</v>
      </c>
      <c r="V98" s="20">
        <v>3</v>
      </c>
      <c r="W98" s="17">
        <f>U98*V98</f>
        <v>3</v>
      </c>
      <c r="X98" s="36">
        <f>S98/W98</f>
        <v>0.33333333333333331</v>
      </c>
      <c r="Y98" s="20" t="s">
        <v>44</v>
      </c>
      <c r="Z98" s="38">
        <f>Z2</f>
        <v>45741</v>
      </c>
      <c r="AA98" s="43">
        <f>Z98+X98</f>
        <v>45741.333333333336</v>
      </c>
    </row>
    <row r="99" spans="1:27" ht="16.5" customHeight="1" x14ac:dyDescent="0.25">
      <c r="A99" s="11" t="s">
        <v>36</v>
      </c>
      <c r="B99" s="6" t="s">
        <v>107</v>
      </c>
      <c r="C99" s="32"/>
      <c r="D99" s="20"/>
      <c r="E99" s="4" t="s">
        <v>106</v>
      </c>
      <c r="F99" s="22"/>
      <c r="G99" s="28" t="s">
        <v>208</v>
      </c>
      <c r="H99" s="20"/>
      <c r="I99" s="4" t="s">
        <v>103</v>
      </c>
      <c r="J99" s="4" t="s">
        <v>148</v>
      </c>
      <c r="K99" s="22"/>
      <c r="L99" s="20"/>
      <c r="M99" s="20"/>
      <c r="N99" s="20"/>
      <c r="O99" s="20"/>
      <c r="P99" s="20"/>
      <c r="Q99" s="26">
        <v>8</v>
      </c>
      <c r="R99" s="20">
        <v>0</v>
      </c>
      <c r="S99" s="29">
        <f>Q99-R99</f>
        <v>8</v>
      </c>
      <c r="T99" s="20">
        <v>0</v>
      </c>
      <c r="U99" s="20">
        <v>1</v>
      </c>
      <c r="V99" s="20">
        <v>3</v>
      </c>
      <c r="W99" s="17">
        <f>U99*V99</f>
        <v>3</v>
      </c>
      <c r="X99" s="36">
        <f t="shared" ref="X99:X105" si="37">S99/W99</f>
        <v>2.6666666666666665</v>
      </c>
      <c r="Y99" s="20" t="s">
        <v>44</v>
      </c>
      <c r="Z99" s="38">
        <f>AA98</f>
        <v>45741.333333333336</v>
      </c>
      <c r="AA99" s="43">
        <f>Z99+X99</f>
        <v>45744</v>
      </c>
    </row>
    <row r="100" spans="1:27" ht="16.5" customHeight="1" x14ac:dyDescent="0.25">
      <c r="A100" s="11" t="s">
        <v>31</v>
      </c>
      <c r="B100" s="6" t="s">
        <v>107</v>
      </c>
      <c r="C100" s="20"/>
      <c r="D100" s="20"/>
      <c r="E100" s="4" t="s">
        <v>106</v>
      </c>
      <c r="F100" s="22"/>
      <c r="G100" s="28" t="s">
        <v>208</v>
      </c>
      <c r="H100" s="20"/>
      <c r="I100" s="4" t="s">
        <v>102</v>
      </c>
      <c r="J100" s="4" t="s">
        <v>149</v>
      </c>
      <c r="K100" s="22"/>
      <c r="L100" s="20"/>
      <c r="M100" s="20"/>
      <c r="N100" s="20"/>
      <c r="O100" s="20"/>
      <c r="P100" s="20"/>
      <c r="Q100" s="26">
        <v>10</v>
      </c>
      <c r="R100" s="20">
        <v>0</v>
      </c>
      <c r="S100" s="29">
        <f t="shared" ref="S100:S105" si="38">Q100-R100</f>
        <v>10</v>
      </c>
      <c r="T100" s="20">
        <v>0</v>
      </c>
      <c r="U100" s="20">
        <v>1</v>
      </c>
      <c r="V100" s="20">
        <v>3</v>
      </c>
      <c r="W100" s="17">
        <f t="shared" ref="W100:W105" si="39">U100*V100</f>
        <v>3</v>
      </c>
      <c r="X100" s="36">
        <f t="shared" si="37"/>
        <v>3.3333333333333335</v>
      </c>
      <c r="Y100" s="20" t="s">
        <v>34</v>
      </c>
      <c r="Z100" s="38">
        <f t="shared" ref="Z100:Z105" si="40">AA99</f>
        <v>45744</v>
      </c>
      <c r="AA100" s="43">
        <f t="shared" ref="AA100:AA105" si="41">Z100+X100</f>
        <v>45747.333333333336</v>
      </c>
    </row>
    <row r="101" spans="1:27" ht="16.5" customHeight="1" x14ac:dyDescent="0.25">
      <c r="A101" s="11" t="s">
        <v>31</v>
      </c>
      <c r="B101" s="6" t="s">
        <v>107</v>
      </c>
      <c r="C101" s="20"/>
      <c r="D101" s="20"/>
      <c r="E101" s="4" t="s">
        <v>106</v>
      </c>
      <c r="F101" s="22"/>
      <c r="G101" s="28" t="s">
        <v>208</v>
      </c>
      <c r="H101" s="20"/>
      <c r="I101" s="4" t="s">
        <v>103</v>
      </c>
      <c r="J101" s="4" t="s">
        <v>153</v>
      </c>
      <c r="K101" s="22"/>
      <c r="L101" s="20"/>
      <c r="M101" s="20"/>
      <c r="N101" s="20"/>
      <c r="O101" s="20"/>
      <c r="P101" s="20"/>
      <c r="Q101" s="26">
        <v>2</v>
      </c>
      <c r="R101" s="20">
        <v>0</v>
      </c>
      <c r="S101" s="29">
        <f t="shared" si="38"/>
        <v>2</v>
      </c>
      <c r="T101" s="20">
        <v>0</v>
      </c>
      <c r="U101" s="20">
        <v>1</v>
      </c>
      <c r="V101" s="20">
        <v>3</v>
      </c>
      <c r="W101" s="17">
        <f t="shared" si="39"/>
        <v>3</v>
      </c>
      <c r="X101" s="36">
        <f t="shared" si="37"/>
        <v>0.66666666666666663</v>
      </c>
      <c r="Y101" s="20" t="s">
        <v>44</v>
      </c>
      <c r="Z101" s="38">
        <f t="shared" si="40"/>
        <v>45747.333333333336</v>
      </c>
      <c r="AA101" s="43">
        <f t="shared" si="41"/>
        <v>45748</v>
      </c>
    </row>
    <row r="102" spans="1:27" ht="16.5" customHeight="1" x14ac:dyDescent="0.25">
      <c r="A102" s="11" t="s">
        <v>31</v>
      </c>
      <c r="B102" s="6" t="s">
        <v>107</v>
      </c>
      <c r="C102" s="20"/>
      <c r="D102" s="20"/>
      <c r="E102" s="4" t="s">
        <v>106</v>
      </c>
      <c r="F102" s="22"/>
      <c r="G102" s="28" t="s">
        <v>208</v>
      </c>
      <c r="H102" s="20"/>
      <c r="I102" s="4" t="s">
        <v>102</v>
      </c>
      <c r="J102" s="4" t="s">
        <v>154</v>
      </c>
      <c r="K102" s="22"/>
      <c r="L102" s="20"/>
      <c r="M102" s="20"/>
      <c r="N102" s="20"/>
      <c r="O102" s="20"/>
      <c r="P102" s="20"/>
      <c r="Q102" s="26">
        <v>3</v>
      </c>
      <c r="R102" s="20">
        <v>0</v>
      </c>
      <c r="S102" s="29">
        <f t="shared" si="38"/>
        <v>3</v>
      </c>
      <c r="T102" s="20">
        <v>0</v>
      </c>
      <c r="U102" s="20">
        <v>1</v>
      </c>
      <c r="V102" s="20">
        <v>3</v>
      </c>
      <c r="W102" s="17">
        <f t="shared" si="39"/>
        <v>3</v>
      </c>
      <c r="X102" s="36">
        <f t="shared" si="37"/>
        <v>1</v>
      </c>
      <c r="Y102" s="20" t="s">
        <v>44</v>
      </c>
      <c r="Z102" s="38">
        <f t="shared" si="40"/>
        <v>45748</v>
      </c>
      <c r="AA102" s="43">
        <f t="shared" si="41"/>
        <v>45749</v>
      </c>
    </row>
    <row r="103" spans="1:27" ht="16.5" customHeight="1" x14ac:dyDescent="0.25">
      <c r="A103" s="11" t="s">
        <v>31</v>
      </c>
      <c r="B103" s="6" t="s">
        <v>107</v>
      </c>
      <c r="C103" s="20"/>
      <c r="D103" s="20"/>
      <c r="E103" s="4" t="s">
        <v>106</v>
      </c>
      <c r="F103" s="22"/>
      <c r="G103" s="28" t="s">
        <v>208</v>
      </c>
      <c r="H103" s="20"/>
      <c r="I103" s="4" t="s">
        <v>103</v>
      </c>
      <c r="J103" s="4" t="s">
        <v>155</v>
      </c>
      <c r="K103" s="22"/>
      <c r="L103" s="20"/>
      <c r="M103" s="20"/>
      <c r="N103" s="20"/>
      <c r="O103" s="20"/>
      <c r="P103" s="20"/>
      <c r="Q103" s="26">
        <v>1</v>
      </c>
      <c r="R103" s="20">
        <v>0</v>
      </c>
      <c r="S103" s="29">
        <f t="shared" si="38"/>
        <v>1</v>
      </c>
      <c r="T103" s="20">
        <v>0</v>
      </c>
      <c r="U103" s="20">
        <v>1</v>
      </c>
      <c r="V103" s="20">
        <v>3</v>
      </c>
      <c r="W103" s="17">
        <f t="shared" si="39"/>
        <v>3</v>
      </c>
      <c r="X103" s="36">
        <f t="shared" si="37"/>
        <v>0.33333333333333331</v>
      </c>
      <c r="Y103" s="20" t="s">
        <v>65</v>
      </c>
      <c r="Z103" s="38">
        <f t="shared" si="40"/>
        <v>45749</v>
      </c>
      <c r="AA103" s="43">
        <f t="shared" si="41"/>
        <v>45749.333333333336</v>
      </c>
    </row>
    <row r="104" spans="1:27" ht="16.5" customHeight="1" x14ac:dyDescent="0.25">
      <c r="A104" s="11" t="s">
        <v>31</v>
      </c>
      <c r="B104" s="6" t="s">
        <v>107</v>
      </c>
      <c r="C104" s="20"/>
      <c r="D104" s="20"/>
      <c r="E104" s="4" t="s">
        <v>106</v>
      </c>
      <c r="F104" s="22"/>
      <c r="G104" s="28" t="s">
        <v>208</v>
      </c>
      <c r="H104" s="20"/>
      <c r="I104" s="4" t="s">
        <v>102</v>
      </c>
      <c r="J104" s="4" t="s">
        <v>159</v>
      </c>
      <c r="K104" s="22"/>
      <c r="L104" s="20"/>
      <c r="M104" s="20"/>
      <c r="N104" s="20"/>
      <c r="O104" s="20"/>
      <c r="P104" s="20"/>
      <c r="Q104" s="26">
        <v>11</v>
      </c>
      <c r="R104" s="20">
        <v>0</v>
      </c>
      <c r="S104" s="29">
        <f t="shared" si="38"/>
        <v>11</v>
      </c>
      <c r="T104" s="20">
        <v>0</v>
      </c>
      <c r="U104" s="20">
        <v>1</v>
      </c>
      <c r="V104" s="20">
        <v>3</v>
      </c>
      <c r="W104" s="17">
        <f t="shared" si="39"/>
        <v>3</v>
      </c>
      <c r="X104" s="36">
        <f t="shared" si="37"/>
        <v>3.6666666666666665</v>
      </c>
      <c r="Y104" s="20" t="s">
        <v>79</v>
      </c>
      <c r="Z104" s="38">
        <f t="shared" si="40"/>
        <v>45749.333333333336</v>
      </c>
      <c r="AA104" s="43">
        <f t="shared" si="41"/>
        <v>45753</v>
      </c>
    </row>
    <row r="105" spans="1:27" ht="16.5" customHeight="1" x14ac:dyDescent="0.25">
      <c r="A105" s="11" t="s">
        <v>31</v>
      </c>
      <c r="B105" s="6" t="s">
        <v>107</v>
      </c>
      <c r="C105" s="20"/>
      <c r="D105" s="20"/>
      <c r="E105" s="4" t="s">
        <v>106</v>
      </c>
      <c r="F105" s="22"/>
      <c r="G105" s="28" t="s">
        <v>208</v>
      </c>
      <c r="H105" s="20"/>
      <c r="I105" s="4" t="s">
        <v>102</v>
      </c>
      <c r="J105" s="4" t="s">
        <v>160</v>
      </c>
      <c r="K105" s="22"/>
      <c r="L105" s="20"/>
      <c r="M105" s="20"/>
      <c r="N105" s="20"/>
      <c r="O105" s="20"/>
      <c r="P105" s="20"/>
      <c r="Q105" s="26">
        <v>4</v>
      </c>
      <c r="R105" s="20">
        <v>0</v>
      </c>
      <c r="S105" s="29">
        <f t="shared" si="38"/>
        <v>4</v>
      </c>
      <c r="T105" s="20">
        <v>0</v>
      </c>
      <c r="U105" s="20">
        <v>1</v>
      </c>
      <c r="V105" s="20">
        <v>3</v>
      </c>
      <c r="W105" s="17">
        <f t="shared" si="39"/>
        <v>3</v>
      </c>
      <c r="X105" s="36">
        <f t="shared" si="37"/>
        <v>1.3333333333333333</v>
      </c>
      <c r="Y105" s="20" t="s">
        <v>85</v>
      </c>
      <c r="Z105" s="38">
        <f t="shared" si="40"/>
        <v>45753</v>
      </c>
      <c r="AA105" s="43">
        <f t="shared" si="41"/>
        <v>45754.333333333336</v>
      </c>
    </row>
    <row r="106" spans="1:27" ht="16.5" customHeight="1" x14ac:dyDescent="0.25">
      <c r="A106" s="10"/>
      <c r="B106" s="18"/>
      <c r="C106" s="18"/>
      <c r="D106" s="18"/>
      <c r="E106" s="18"/>
      <c r="F106" s="18"/>
      <c r="G106" s="18"/>
      <c r="H106" s="19"/>
      <c r="I106" s="18"/>
      <c r="J106" s="19"/>
      <c r="K106" s="18"/>
      <c r="L106" s="19">
        <v>96.18</v>
      </c>
      <c r="M106" s="19">
        <v>0</v>
      </c>
      <c r="N106" s="18"/>
      <c r="O106" s="18"/>
      <c r="P106" s="18"/>
      <c r="Q106" s="45">
        <f>SUM(Q98:Q105)</f>
        <v>40</v>
      </c>
      <c r="R106" s="45">
        <f t="shared" ref="R106:T106" si="42">SUM(R98:R105)</f>
        <v>0</v>
      </c>
      <c r="S106" s="45">
        <f t="shared" si="42"/>
        <v>40</v>
      </c>
      <c r="T106" s="45">
        <f t="shared" si="42"/>
        <v>0</v>
      </c>
      <c r="U106" s="19"/>
      <c r="V106" s="19"/>
      <c r="W106" s="15"/>
      <c r="X106" s="37">
        <f>SUM(X98:X105)</f>
        <v>13.333333333333334</v>
      </c>
      <c r="Y106" s="19" t="s">
        <v>86</v>
      </c>
      <c r="Z106" s="40">
        <f>Z2</f>
        <v>45741</v>
      </c>
      <c r="AA106" s="47">
        <f>Z106+X106</f>
        <v>45754.333333333336</v>
      </c>
    </row>
    <row r="107" spans="1:27" ht="16.5" customHeight="1" x14ac:dyDescent="0.25">
      <c r="A107" s="9"/>
      <c r="B107" s="14"/>
      <c r="C107" s="14"/>
      <c r="D107" s="14"/>
      <c r="E107" s="14"/>
      <c r="F107" s="14"/>
      <c r="G107" s="15" t="s">
        <v>200</v>
      </c>
      <c r="H107" s="15" t="s">
        <v>118</v>
      </c>
      <c r="I107" s="15" t="s">
        <v>162</v>
      </c>
      <c r="J107" s="14"/>
      <c r="K107" s="14"/>
      <c r="L107" s="15">
        <v>78.97</v>
      </c>
      <c r="M107" s="15">
        <v>0</v>
      </c>
      <c r="N107" s="14"/>
      <c r="O107" s="14"/>
      <c r="P107" s="14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6.5" customHeight="1" x14ac:dyDescent="0.25">
      <c r="A108" s="9"/>
      <c r="B108" s="14"/>
      <c r="C108" s="14"/>
      <c r="D108" s="14"/>
      <c r="E108" s="14"/>
      <c r="F108" s="14"/>
      <c r="G108" s="15"/>
      <c r="H108" s="15"/>
      <c r="I108" s="15"/>
      <c r="J108" s="14"/>
      <c r="K108" s="14"/>
      <c r="L108" s="15"/>
      <c r="M108" s="15"/>
      <c r="N108" s="14"/>
      <c r="O108" s="14"/>
      <c r="P108" s="14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6.5" customHeight="1" x14ac:dyDescent="0.25">
      <c r="A109" s="2"/>
      <c r="B109" s="6" t="s">
        <v>32</v>
      </c>
      <c r="C109" s="20"/>
      <c r="D109" s="20"/>
      <c r="E109" s="5" t="s">
        <v>220</v>
      </c>
      <c r="F109" s="22"/>
      <c r="G109" s="28" t="s">
        <v>209</v>
      </c>
      <c r="H109" s="20"/>
      <c r="I109" s="5" t="s">
        <v>216</v>
      </c>
      <c r="J109" s="5" t="s">
        <v>239</v>
      </c>
      <c r="K109" s="22"/>
      <c r="L109" s="20"/>
      <c r="M109" s="20"/>
      <c r="N109" s="20"/>
      <c r="O109" s="20"/>
      <c r="P109" s="20"/>
      <c r="Q109" s="49">
        <v>60</v>
      </c>
      <c r="R109" s="49">
        <v>55</v>
      </c>
      <c r="S109" s="29">
        <f t="shared" ref="S109:S123" si="43">Q109-R109</f>
        <v>5</v>
      </c>
      <c r="T109" s="20"/>
      <c r="U109" s="20">
        <v>3</v>
      </c>
      <c r="V109" s="20">
        <v>3</v>
      </c>
      <c r="W109" s="17">
        <f>U109*V109</f>
        <v>9</v>
      </c>
      <c r="X109" s="36">
        <f>S109/W109</f>
        <v>0.55555555555555558</v>
      </c>
      <c r="Y109" s="20" t="s">
        <v>37</v>
      </c>
      <c r="Z109" s="38">
        <f>Z2</f>
        <v>45741</v>
      </c>
      <c r="AA109" s="38">
        <f>Z109+X109</f>
        <v>45741.555555555555</v>
      </c>
    </row>
    <row r="110" spans="1:27" ht="16.5" customHeight="1" x14ac:dyDescent="0.25">
      <c r="A110" s="2"/>
      <c r="B110" s="6" t="s">
        <v>32</v>
      </c>
      <c r="C110" s="20"/>
      <c r="D110" s="20"/>
      <c r="E110" s="5" t="s">
        <v>220</v>
      </c>
      <c r="F110" s="22"/>
      <c r="G110" s="28" t="s">
        <v>209</v>
      </c>
      <c r="H110" s="20"/>
      <c r="I110" s="5" t="s">
        <v>216</v>
      </c>
      <c r="J110" s="5" t="s">
        <v>240</v>
      </c>
      <c r="K110" s="22"/>
      <c r="L110" s="20"/>
      <c r="M110" s="20"/>
      <c r="N110" s="20"/>
      <c r="O110" s="20"/>
      <c r="P110" s="20"/>
      <c r="Q110" s="49">
        <v>110</v>
      </c>
      <c r="R110" s="49">
        <v>57</v>
      </c>
      <c r="S110" s="29">
        <f t="shared" si="43"/>
        <v>53</v>
      </c>
      <c r="T110" s="20"/>
      <c r="U110" s="20">
        <v>3</v>
      </c>
      <c r="V110" s="20">
        <v>3</v>
      </c>
      <c r="W110" s="17">
        <f t="shared" ref="W110:W123" si="44">U110*V110</f>
        <v>9</v>
      </c>
      <c r="X110" s="36">
        <f t="shared" ref="X110:X123" si="45">S110/W110</f>
        <v>5.8888888888888893</v>
      </c>
      <c r="Y110" s="20"/>
      <c r="Z110" s="38">
        <f>AA109</f>
        <v>45741.555555555555</v>
      </c>
      <c r="AA110" s="38">
        <f>Z110+X110</f>
        <v>45747.444444444445</v>
      </c>
    </row>
    <row r="111" spans="1:27" ht="16.5" customHeight="1" x14ac:dyDescent="0.25">
      <c r="A111" s="2"/>
      <c r="B111" s="6" t="s">
        <v>32</v>
      </c>
      <c r="C111" s="20"/>
      <c r="D111" s="20"/>
      <c r="E111" s="5" t="s">
        <v>220</v>
      </c>
      <c r="F111" s="22"/>
      <c r="G111" s="28" t="s">
        <v>209</v>
      </c>
      <c r="H111" s="20"/>
      <c r="I111" s="5" t="s">
        <v>216</v>
      </c>
      <c r="J111" s="5" t="s">
        <v>241</v>
      </c>
      <c r="K111" s="22"/>
      <c r="L111" s="20"/>
      <c r="M111" s="20"/>
      <c r="N111" s="20"/>
      <c r="O111" s="20"/>
      <c r="P111" s="20"/>
      <c r="Q111" s="49">
        <v>40</v>
      </c>
      <c r="R111" s="49">
        <v>36</v>
      </c>
      <c r="S111" s="29">
        <f t="shared" si="43"/>
        <v>4</v>
      </c>
      <c r="T111" s="20"/>
      <c r="U111" s="20">
        <v>3</v>
      </c>
      <c r="V111" s="20">
        <v>3</v>
      </c>
      <c r="W111" s="17">
        <f t="shared" si="44"/>
        <v>9</v>
      </c>
      <c r="X111" s="36">
        <f t="shared" si="45"/>
        <v>0.44444444444444442</v>
      </c>
      <c r="Y111" s="20"/>
      <c r="Z111" s="38">
        <f t="shared" ref="Z111:Z145" si="46">AA110</f>
        <v>45747.444444444445</v>
      </c>
      <c r="AA111" s="38">
        <f t="shared" ref="AA111:AA145" si="47">Z111+X111</f>
        <v>45747.888888888891</v>
      </c>
    </row>
    <row r="112" spans="1:27" ht="16.5" customHeight="1" x14ac:dyDescent="0.25">
      <c r="A112" s="2"/>
      <c r="B112" s="6" t="s">
        <v>32</v>
      </c>
      <c r="C112" s="20"/>
      <c r="D112" s="20"/>
      <c r="E112" s="5" t="s">
        <v>220</v>
      </c>
      <c r="F112" s="22"/>
      <c r="G112" s="28" t="s">
        <v>209</v>
      </c>
      <c r="H112" s="20"/>
      <c r="I112" s="5" t="s">
        <v>216</v>
      </c>
      <c r="J112" s="5" t="s">
        <v>242</v>
      </c>
      <c r="K112" s="22"/>
      <c r="L112" s="20"/>
      <c r="M112" s="20"/>
      <c r="N112" s="20"/>
      <c r="O112" s="20"/>
      <c r="P112" s="20"/>
      <c r="Q112" s="49">
        <v>50</v>
      </c>
      <c r="R112" s="49">
        <v>0</v>
      </c>
      <c r="S112" s="29">
        <f t="shared" si="43"/>
        <v>50</v>
      </c>
      <c r="T112" s="20"/>
      <c r="U112" s="20">
        <v>10</v>
      </c>
      <c r="V112" s="20">
        <v>3</v>
      </c>
      <c r="W112" s="17">
        <f t="shared" si="44"/>
        <v>30</v>
      </c>
      <c r="X112" s="36">
        <f t="shared" si="45"/>
        <v>1.6666666666666667</v>
      </c>
      <c r="Y112" s="20"/>
      <c r="Z112" s="38">
        <f t="shared" si="46"/>
        <v>45747.888888888891</v>
      </c>
      <c r="AA112" s="38">
        <f t="shared" si="47"/>
        <v>45749.555555555555</v>
      </c>
    </row>
    <row r="113" spans="1:27" ht="16.5" customHeight="1" x14ac:dyDescent="0.25">
      <c r="A113" s="2"/>
      <c r="B113" s="6" t="s">
        <v>32</v>
      </c>
      <c r="C113" s="20"/>
      <c r="D113" s="20"/>
      <c r="E113" s="5" t="s">
        <v>220</v>
      </c>
      <c r="F113" s="22"/>
      <c r="G113" s="28" t="s">
        <v>209</v>
      </c>
      <c r="H113" s="20"/>
      <c r="I113" s="5" t="s">
        <v>216</v>
      </c>
      <c r="J113" s="5" t="s">
        <v>239</v>
      </c>
      <c r="K113" s="22"/>
      <c r="L113" s="20"/>
      <c r="M113" s="20"/>
      <c r="N113" s="20"/>
      <c r="O113" s="20"/>
      <c r="P113" s="20"/>
      <c r="Q113" s="49">
        <v>70</v>
      </c>
      <c r="R113" s="49">
        <v>0</v>
      </c>
      <c r="S113" s="29">
        <f t="shared" si="43"/>
        <v>70</v>
      </c>
      <c r="T113" s="20"/>
      <c r="U113" s="20">
        <v>3</v>
      </c>
      <c r="V113" s="20">
        <v>3</v>
      </c>
      <c r="W113" s="17">
        <f t="shared" si="44"/>
        <v>9</v>
      </c>
      <c r="X113" s="36">
        <f t="shared" si="45"/>
        <v>7.7777777777777777</v>
      </c>
      <c r="Y113" s="20"/>
      <c r="Z113" s="38">
        <f t="shared" si="46"/>
        <v>45749.555555555555</v>
      </c>
      <c r="AA113" s="38">
        <f t="shared" si="47"/>
        <v>45757.333333333336</v>
      </c>
    </row>
    <row r="114" spans="1:27" ht="16.5" customHeight="1" x14ac:dyDescent="0.25">
      <c r="A114" s="2"/>
      <c r="B114" s="6" t="s">
        <v>32</v>
      </c>
      <c r="C114" s="20"/>
      <c r="D114" s="20"/>
      <c r="E114" s="5" t="s">
        <v>220</v>
      </c>
      <c r="F114" s="22"/>
      <c r="G114" s="28" t="s">
        <v>209</v>
      </c>
      <c r="H114" s="20"/>
      <c r="I114" s="5" t="s">
        <v>216</v>
      </c>
      <c r="J114" s="5" t="s">
        <v>243</v>
      </c>
      <c r="K114" s="22"/>
      <c r="L114" s="20"/>
      <c r="M114" s="20"/>
      <c r="N114" s="20"/>
      <c r="O114" s="20"/>
      <c r="P114" s="20"/>
      <c r="Q114" s="49">
        <v>120</v>
      </c>
      <c r="R114" s="49">
        <v>10</v>
      </c>
      <c r="S114" s="29">
        <f t="shared" si="43"/>
        <v>110</v>
      </c>
      <c r="T114" s="20"/>
      <c r="U114" s="20">
        <v>3</v>
      </c>
      <c r="V114" s="20">
        <v>3</v>
      </c>
      <c r="W114" s="17">
        <f t="shared" si="44"/>
        <v>9</v>
      </c>
      <c r="X114" s="36">
        <f t="shared" si="45"/>
        <v>12.222222222222221</v>
      </c>
      <c r="Y114" s="20"/>
      <c r="Z114" s="38">
        <f t="shared" si="46"/>
        <v>45757.333333333336</v>
      </c>
      <c r="AA114" s="38">
        <f t="shared" si="47"/>
        <v>45769.555555555555</v>
      </c>
    </row>
    <row r="115" spans="1:27" ht="16.5" customHeight="1" x14ac:dyDescent="0.25">
      <c r="A115" s="2"/>
      <c r="B115" s="6" t="s">
        <v>32</v>
      </c>
      <c r="C115" s="20"/>
      <c r="D115" s="20"/>
      <c r="E115" s="5" t="s">
        <v>220</v>
      </c>
      <c r="F115" s="22"/>
      <c r="G115" s="28" t="s">
        <v>209</v>
      </c>
      <c r="H115" s="20"/>
      <c r="I115" s="5" t="s">
        <v>216</v>
      </c>
      <c r="J115" s="5" t="s">
        <v>240</v>
      </c>
      <c r="K115" s="22"/>
      <c r="L115" s="20"/>
      <c r="M115" s="20"/>
      <c r="N115" s="20"/>
      <c r="O115" s="20"/>
      <c r="P115" s="20"/>
      <c r="Q115" s="49">
        <v>140</v>
      </c>
      <c r="R115" s="49">
        <v>0</v>
      </c>
      <c r="S115" s="29">
        <f t="shared" si="43"/>
        <v>140</v>
      </c>
      <c r="T115" s="20"/>
      <c r="U115" s="20">
        <v>3</v>
      </c>
      <c r="V115" s="20">
        <v>3</v>
      </c>
      <c r="W115" s="17">
        <f t="shared" si="44"/>
        <v>9</v>
      </c>
      <c r="X115" s="36">
        <f t="shared" si="45"/>
        <v>15.555555555555555</v>
      </c>
      <c r="Y115" s="20"/>
      <c r="Z115" s="38">
        <f t="shared" si="46"/>
        <v>45769.555555555555</v>
      </c>
      <c r="AA115" s="38">
        <f t="shared" si="47"/>
        <v>45785.111111111109</v>
      </c>
    </row>
    <row r="116" spans="1:27" ht="16.5" customHeight="1" x14ac:dyDescent="0.25">
      <c r="A116" s="2"/>
      <c r="B116" s="6" t="s">
        <v>32</v>
      </c>
      <c r="C116" s="20"/>
      <c r="D116" s="20"/>
      <c r="E116" s="5" t="s">
        <v>220</v>
      </c>
      <c r="F116" s="22"/>
      <c r="G116" s="28" t="s">
        <v>209</v>
      </c>
      <c r="H116" s="20"/>
      <c r="I116" s="5" t="s">
        <v>216</v>
      </c>
      <c r="J116" s="5" t="s">
        <v>241</v>
      </c>
      <c r="K116" s="22"/>
      <c r="L116" s="20"/>
      <c r="M116" s="20"/>
      <c r="N116" s="20"/>
      <c r="O116" s="20"/>
      <c r="P116" s="20"/>
      <c r="Q116" s="49">
        <v>20</v>
      </c>
      <c r="R116" s="49">
        <v>0</v>
      </c>
      <c r="S116" s="29">
        <f t="shared" si="43"/>
        <v>20</v>
      </c>
      <c r="T116" s="20"/>
      <c r="U116" s="20">
        <v>3</v>
      </c>
      <c r="V116" s="20">
        <v>3</v>
      </c>
      <c r="W116" s="17">
        <f t="shared" si="44"/>
        <v>9</v>
      </c>
      <c r="X116" s="36">
        <f t="shared" si="45"/>
        <v>2.2222222222222223</v>
      </c>
      <c r="Y116" s="20"/>
      <c r="Z116" s="38">
        <f t="shared" si="46"/>
        <v>45785.111111111109</v>
      </c>
      <c r="AA116" s="38">
        <f t="shared" si="47"/>
        <v>45787.333333333328</v>
      </c>
    </row>
    <row r="117" spans="1:27" ht="16.5" customHeight="1" x14ac:dyDescent="0.25">
      <c r="A117" s="2"/>
      <c r="B117" s="6" t="s">
        <v>32</v>
      </c>
      <c r="C117" s="20"/>
      <c r="D117" s="20"/>
      <c r="E117" s="5" t="s">
        <v>220</v>
      </c>
      <c r="F117" s="22"/>
      <c r="G117" s="28" t="s">
        <v>209</v>
      </c>
      <c r="H117" s="20"/>
      <c r="I117" s="5" t="s">
        <v>216</v>
      </c>
      <c r="J117" s="5" t="s">
        <v>244</v>
      </c>
      <c r="K117" s="22"/>
      <c r="L117" s="20"/>
      <c r="M117" s="20"/>
      <c r="N117" s="20"/>
      <c r="O117" s="20"/>
      <c r="P117" s="20"/>
      <c r="Q117" s="49">
        <v>10</v>
      </c>
      <c r="R117" s="49">
        <v>8</v>
      </c>
      <c r="S117" s="29">
        <f t="shared" si="43"/>
        <v>2</v>
      </c>
      <c r="T117" s="20"/>
      <c r="U117" s="20">
        <v>3</v>
      </c>
      <c r="V117" s="20">
        <v>3</v>
      </c>
      <c r="W117" s="17">
        <f t="shared" si="44"/>
        <v>9</v>
      </c>
      <c r="X117" s="36">
        <f t="shared" si="45"/>
        <v>0.22222222222222221</v>
      </c>
      <c r="Y117" s="20"/>
      <c r="Z117" s="38">
        <f t="shared" si="46"/>
        <v>45787.333333333328</v>
      </c>
      <c r="AA117" s="38">
        <f t="shared" si="47"/>
        <v>45787.555555555547</v>
      </c>
    </row>
    <row r="118" spans="1:27" ht="16.5" customHeight="1" x14ac:dyDescent="0.25">
      <c r="A118" s="2"/>
      <c r="B118" s="6" t="s">
        <v>32</v>
      </c>
      <c r="C118" s="20"/>
      <c r="D118" s="20"/>
      <c r="E118" s="5" t="s">
        <v>221</v>
      </c>
      <c r="F118" s="22"/>
      <c r="G118" s="28" t="s">
        <v>209</v>
      </c>
      <c r="H118" s="20"/>
      <c r="I118" s="5" t="s">
        <v>217</v>
      </c>
      <c r="J118" s="5" t="s">
        <v>245</v>
      </c>
      <c r="K118" s="22"/>
      <c r="L118" s="20"/>
      <c r="M118" s="20"/>
      <c r="N118" s="20"/>
      <c r="O118" s="20"/>
      <c r="P118" s="20"/>
      <c r="Q118" s="49">
        <v>48</v>
      </c>
      <c r="R118" s="49">
        <v>9</v>
      </c>
      <c r="S118" s="29">
        <f t="shared" si="43"/>
        <v>39</v>
      </c>
      <c r="T118" s="20"/>
      <c r="U118" s="20">
        <v>3</v>
      </c>
      <c r="V118" s="20">
        <v>3</v>
      </c>
      <c r="W118" s="17">
        <f t="shared" si="44"/>
        <v>9</v>
      </c>
      <c r="X118" s="36">
        <f t="shared" si="45"/>
        <v>4.333333333333333</v>
      </c>
      <c r="Y118" s="20"/>
      <c r="Z118" s="38">
        <f t="shared" si="46"/>
        <v>45787.555555555547</v>
      </c>
      <c r="AA118" s="38">
        <f t="shared" si="47"/>
        <v>45791.888888888883</v>
      </c>
    </row>
    <row r="119" spans="1:27" ht="16.5" customHeight="1" x14ac:dyDescent="0.25">
      <c r="A119" s="2"/>
      <c r="B119" s="6" t="s">
        <v>32</v>
      </c>
      <c r="C119" s="20"/>
      <c r="D119" s="20"/>
      <c r="E119" s="5" t="s">
        <v>221</v>
      </c>
      <c r="F119" s="22"/>
      <c r="G119" s="28" t="s">
        <v>209</v>
      </c>
      <c r="H119" s="20"/>
      <c r="I119" s="5" t="s">
        <v>217</v>
      </c>
      <c r="J119" s="5" t="s">
        <v>246</v>
      </c>
      <c r="K119" s="22"/>
      <c r="L119" s="20"/>
      <c r="M119" s="20"/>
      <c r="N119" s="20"/>
      <c r="O119" s="20"/>
      <c r="P119" s="20"/>
      <c r="Q119" s="49">
        <v>7</v>
      </c>
      <c r="R119" s="49">
        <v>5</v>
      </c>
      <c r="S119" s="29">
        <f t="shared" si="43"/>
        <v>2</v>
      </c>
      <c r="T119" s="20"/>
      <c r="U119" s="20">
        <v>3</v>
      </c>
      <c r="V119" s="20">
        <v>3</v>
      </c>
      <c r="W119" s="17">
        <f t="shared" si="44"/>
        <v>9</v>
      </c>
      <c r="X119" s="36">
        <f t="shared" si="45"/>
        <v>0.22222222222222221</v>
      </c>
      <c r="Y119" s="20"/>
      <c r="Z119" s="38">
        <f t="shared" si="46"/>
        <v>45791.888888888883</v>
      </c>
      <c r="AA119" s="38">
        <f t="shared" si="47"/>
        <v>45792.111111111102</v>
      </c>
    </row>
    <row r="120" spans="1:27" ht="16.5" customHeight="1" x14ac:dyDescent="0.25">
      <c r="A120" s="2"/>
      <c r="B120" s="6" t="s">
        <v>32</v>
      </c>
      <c r="C120" s="20"/>
      <c r="D120" s="20"/>
      <c r="E120" s="5" t="s">
        <v>222</v>
      </c>
      <c r="F120" s="22"/>
      <c r="G120" s="28" t="s">
        <v>209</v>
      </c>
      <c r="H120" s="20"/>
      <c r="I120" s="5" t="s">
        <v>218</v>
      </c>
      <c r="J120" s="5" t="s">
        <v>245</v>
      </c>
      <c r="K120" s="22"/>
      <c r="L120" s="20"/>
      <c r="M120" s="20"/>
      <c r="N120" s="20"/>
      <c r="O120" s="20"/>
      <c r="P120" s="20"/>
      <c r="Q120" s="49">
        <v>48</v>
      </c>
      <c r="R120" s="49">
        <v>0</v>
      </c>
      <c r="S120" s="29">
        <f t="shared" si="43"/>
        <v>48</v>
      </c>
      <c r="T120" s="20"/>
      <c r="U120" s="20">
        <v>3</v>
      </c>
      <c r="V120" s="20">
        <v>3</v>
      </c>
      <c r="W120" s="17">
        <f t="shared" si="44"/>
        <v>9</v>
      </c>
      <c r="X120" s="36">
        <f t="shared" si="45"/>
        <v>5.333333333333333</v>
      </c>
      <c r="Y120" s="20"/>
      <c r="Z120" s="38">
        <f t="shared" si="46"/>
        <v>45792.111111111102</v>
      </c>
      <c r="AA120" s="38">
        <f t="shared" si="47"/>
        <v>45797.444444444438</v>
      </c>
    </row>
    <row r="121" spans="1:27" ht="16.5" customHeight="1" x14ac:dyDescent="0.25">
      <c r="A121" s="2"/>
      <c r="B121" s="6" t="s">
        <v>32</v>
      </c>
      <c r="C121" s="20"/>
      <c r="D121" s="20"/>
      <c r="E121" s="5" t="s">
        <v>222</v>
      </c>
      <c r="F121" s="22"/>
      <c r="G121" s="28" t="s">
        <v>209</v>
      </c>
      <c r="H121" s="20"/>
      <c r="I121" s="5" t="s">
        <v>218</v>
      </c>
      <c r="J121" s="5" t="s">
        <v>246</v>
      </c>
      <c r="K121" s="22"/>
      <c r="L121" s="20"/>
      <c r="M121" s="20"/>
      <c r="N121" s="20"/>
      <c r="O121" s="20"/>
      <c r="P121" s="20"/>
      <c r="Q121" s="49">
        <v>7</v>
      </c>
      <c r="R121" s="49">
        <v>0</v>
      </c>
      <c r="S121" s="29">
        <f t="shared" si="43"/>
        <v>7</v>
      </c>
      <c r="T121" s="20"/>
      <c r="U121" s="20">
        <v>3</v>
      </c>
      <c r="V121" s="20">
        <v>3</v>
      </c>
      <c r="W121" s="17">
        <f t="shared" si="44"/>
        <v>9</v>
      </c>
      <c r="X121" s="36">
        <f t="shared" si="45"/>
        <v>0.77777777777777779</v>
      </c>
      <c r="Y121" s="20"/>
      <c r="Z121" s="38">
        <f t="shared" si="46"/>
        <v>45797.444444444438</v>
      </c>
      <c r="AA121" s="38">
        <f t="shared" si="47"/>
        <v>45798.222222222219</v>
      </c>
    </row>
    <row r="122" spans="1:27" ht="16.5" customHeight="1" x14ac:dyDescent="0.25">
      <c r="A122" s="2"/>
      <c r="B122" s="6" t="s">
        <v>32</v>
      </c>
      <c r="C122" s="20"/>
      <c r="D122" s="20"/>
      <c r="E122" s="5" t="s">
        <v>229</v>
      </c>
      <c r="F122" s="22"/>
      <c r="G122" s="28" t="s">
        <v>209</v>
      </c>
      <c r="H122" s="20"/>
      <c r="I122" s="5" t="s">
        <v>228</v>
      </c>
      <c r="J122" s="5" t="s">
        <v>247</v>
      </c>
      <c r="K122" s="22"/>
      <c r="L122" s="20"/>
      <c r="M122" s="20"/>
      <c r="N122" s="20"/>
      <c r="O122" s="20"/>
      <c r="P122" s="20"/>
      <c r="Q122" s="49">
        <v>1</v>
      </c>
      <c r="R122" s="49">
        <v>0</v>
      </c>
      <c r="S122" s="29">
        <f t="shared" si="43"/>
        <v>1</v>
      </c>
      <c r="T122" s="20"/>
      <c r="U122" s="20">
        <v>3</v>
      </c>
      <c r="V122" s="20">
        <v>3</v>
      </c>
      <c r="W122" s="17">
        <f t="shared" si="44"/>
        <v>9</v>
      </c>
      <c r="X122" s="36">
        <f t="shared" si="45"/>
        <v>0.1111111111111111</v>
      </c>
      <c r="Y122" s="20"/>
      <c r="Z122" s="38">
        <f t="shared" si="46"/>
        <v>45798.222222222219</v>
      </c>
      <c r="AA122" s="38">
        <f t="shared" si="47"/>
        <v>45798.333333333328</v>
      </c>
    </row>
    <row r="123" spans="1:27" ht="16.5" customHeight="1" x14ac:dyDescent="0.25">
      <c r="A123" s="2"/>
      <c r="B123" s="6" t="s">
        <v>32</v>
      </c>
      <c r="C123" s="20"/>
      <c r="D123" s="20"/>
      <c r="E123" s="5" t="s">
        <v>229</v>
      </c>
      <c r="F123" s="22"/>
      <c r="G123" s="28" t="s">
        <v>209</v>
      </c>
      <c r="H123" s="20"/>
      <c r="I123" s="5" t="s">
        <v>228</v>
      </c>
      <c r="J123" s="5" t="s">
        <v>248</v>
      </c>
      <c r="K123" s="22"/>
      <c r="L123" s="20"/>
      <c r="M123" s="20"/>
      <c r="N123" s="20"/>
      <c r="O123" s="20"/>
      <c r="P123" s="20"/>
      <c r="Q123" s="49">
        <v>1</v>
      </c>
      <c r="R123" s="49">
        <v>0</v>
      </c>
      <c r="S123" s="29">
        <f t="shared" si="43"/>
        <v>1</v>
      </c>
      <c r="T123" s="20"/>
      <c r="U123" s="20">
        <v>3</v>
      </c>
      <c r="V123" s="20">
        <v>3</v>
      </c>
      <c r="W123" s="17">
        <f t="shared" si="44"/>
        <v>9</v>
      </c>
      <c r="X123" s="36">
        <f t="shared" si="45"/>
        <v>0.1111111111111111</v>
      </c>
      <c r="Y123" s="20"/>
      <c r="Z123" s="38">
        <f t="shared" si="46"/>
        <v>45798.333333333328</v>
      </c>
      <c r="AA123" s="38">
        <f t="shared" si="47"/>
        <v>45798.444444444438</v>
      </c>
    </row>
    <row r="124" spans="1:27" ht="16.5" customHeight="1" x14ac:dyDescent="0.25">
      <c r="A124" s="2"/>
      <c r="B124" s="6" t="s">
        <v>107</v>
      </c>
      <c r="C124" s="20"/>
      <c r="D124" s="20"/>
      <c r="E124" s="6" t="s">
        <v>129</v>
      </c>
      <c r="F124" s="22"/>
      <c r="G124" s="28" t="s">
        <v>209</v>
      </c>
      <c r="H124" s="20"/>
      <c r="I124" s="6" t="s">
        <v>99</v>
      </c>
      <c r="J124" s="6" t="s">
        <v>168</v>
      </c>
      <c r="K124" s="22"/>
      <c r="L124" s="20"/>
      <c r="M124" s="20"/>
      <c r="N124" s="20"/>
      <c r="O124" s="20"/>
      <c r="P124" s="20"/>
      <c r="Q124" s="31">
        <v>10</v>
      </c>
      <c r="R124" s="20">
        <v>0</v>
      </c>
      <c r="S124" s="29">
        <f>Q124-R124</f>
        <v>10</v>
      </c>
      <c r="T124" s="20">
        <v>0</v>
      </c>
      <c r="U124" s="20">
        <v>3</v>
      </c>
      <c r="V124" s="20">
        <v>3</v>
      </c>
      <c r="W124" s="17">
        <f>U124*V124</f>
        <v>9</v>
      </c>
      <c r="X124" s="36">
        <f>S124/W124</f>
        <v>1.1111111111111112</v>
      </c>
      <c r="Y124" s="20" t="s">
        <v>37</v>
      </c>
      <c r="Z124" s="38">
        <f t="shared" si="46"/>
        <v>45798.444444444438</v>
      </c>
      <c r="AA124" s="38">
        <f t="shared" si="47"/>
        <v>45799.555555555547</v>
      </c>
    </row>
    <row r="125" spans="1:27" ht="16.5" customHeight="1" x14ac:dyDescent="0.25">
      <c r="A125" s="2"/>
      <c r="B125" s="6" t="s">
        <v>107</v>
      </c>
      <c r="C125" s="20"/>
      <c r="D125" s="20"/>
      <c r="E125" s="6" t="s">
        <v>186</v>
      </c>
      <c r="F125" s="22"/>
      <c r="G125" s="28" t="s">
        <v>209</v>
      </c>
      <c r="H125" s="20"/>
      <c r="I125" s="6" t="s">
        <v>163</v>
      </c>
      <c r="J125" s="6" t="s">
        <v>169</v>
      </c>
      <c r="K125" s="22"/>
      <c r="L125" s="20"/>
      <c r="M125" s="20"/>
      <c r="N125" s="20"/>
      <c r="O125" s="20"/>
      <c r="P125" s="20"/>
      <c r="Q125" s="31">
        <v>5</v>
      </c>
      <c r="R125" s="20">
        <v>0</v>
      </c>
      <c r="S125" s="29">
        <f t="shared" ref="S125:S145" si="48">Q125-R125</f>
        <v>5</v>
      </c>
      <c r="T125" s="20">
        <v>0</v>
      </c>
      <c r="U125" s="20">
        <v>3</v>
      </c>
      <c r="V125" s="20">
        <v>3</v>
      </c>
      <c r="W125" s="17">
        <f t="shared" ref="W125:W145" si="49">U125*V125</f>
        <v>9</v>
      </c>
      <c r="X125" s="36">
        <f t="shared" ref="X125:X126" si="50">S125/W125</f>
        <v>0.55555555555555558</v>
      </c>
      <c r="Y125" s="20" t="s">
        <v>37</v>
      </c>
      <c r="Z125" s="38">
        <f t="shared" si="46"/>
        <v>45799.555555555547</v>
      </c>
      <c r="AA125" s="38">
        <f t="shared" si="47"/>
        <v>45800.111111111102</v>
      </c>
    </row>
    <row r="126" spans="1:27" ht="16.5" customHeight="1" x14ac:dyDescent="0.25">
      <c r="A126" s="2"/>
      <c r="B126" s="6" t="s">
        <v>107</v>
      </c>
      <c r="C126" s="20"/>
      <c r="D126" s="20"/>
      <c r="E126" s="6" t="s">
        <v>186</v>
      </c>
      <c r="F126" s="22"/>
      <c r="G126" s="28" t="s">
        <v>209</v>
      </c>
      <c r="H126" s="20"/>
      <c r="I126" s="6" t="s">
        <v>163</v>
      </c>
      <c r="J126" s="6" t="s">
        <v>170</v>
      </c>
      <c r="K126" s="22"/>
      <c r="L126" s="20"/>
      <c r="M126" s="20"/>
      <c r="N126" s="20"/>
      <c r="O126" s="20"/>
      <c r="P126" s="20"/>
      <c r="Q126" s="31">
        <v>6</v>
      </c>
      <c r="R126" s="20">
        <v>0</v>
      </c>
      <c r="S126" s="29">
        <f t="shared" si="48"/>
        <v>6</v>
      </c>
      <c r="T126" s="20">
        <v>0</v>
      </c>
      <c r="U126" s="20">
        <v>3</v>
      </c>
      <c r="V126" s="20">
        <v>3</v>
      </c>
      <c r="W126" s="17">
        <f t="shared" si="49"/>
        <v>9</v>
      </c>
      <c r="X126" s="36">
        <f t="shared" si="50"/>
        <v>0.66666666666666663</v>
      </c>
      <c r="Y126" s="20" t="s">
        <v>37</v>
      </c>
      <c r="Z126" s="38">
        <f t="shared" si="46"/>
        <v>45800.111111111102</v>
      </c>
      <c r="AA126" s="38">
        <f t="shared" si="47"/>
        <v>45800.777777777766</v>
      </c>
    </row>
    <row r="127" spans="1:27" ht="16.5" customHeight="1" x14ac:dyDescent="0.25">
      <c r="A127" s="2"/>
      <c r="B127" s="6" t="s">
        <v>107</v>
      </c>
      <c r="C127" s="20"/>
      <c r="D127" s="20"/>
      <c r="E127" s="6" t="s">
        <v>104</v>
      </c>
      <c r="F127" s="22"/>
      <c r="G127" s="28" t="s">
        <v>209</v>
      </c>
      <c r="H127" s="20"/>
      <c r="I127" s="6" t="s">
        <v>100</v>
      </c>
      <c r="J127" s="6" t="s">
        <v>171</v>
      </c>
      <c r="K127" s="22"/>
      <c r="L127" s="20"/>
      <c r="M127" s="20"/>
      <c r="N127" s="20"/>
      <c r="O127" s="20"/>
      <c r="P127" s="20"/>
      <c r="Q127" s="31">
        <v>19</v>
      </c>
      <c r="R127" s="20">
        <v>0</v>
      </c>
      <c r="S127" s="29">
        <f t="shared" si="48"/>
        <v>19</v>
      </c>
      <c r="T127" s="20">
        <v>0</v>
      </c>
      <c r="U127" s="20">
        <v>3</v>
      </c>
      <c r="V127" s="20">
        <v>3</v>
      </c>
      <c r="W127" s="17">
        <f t="shared" si="49"/>
        <v>9</v>
      </c>
      <c r="X127" s="36">
        <f t="shared" ref="X127:X145" si="51">S127/W127</f>
        <v>2.1111111111111112</v>
      </c>
      <c r="Y127" s="20" t="s">
        <v>37</v>
      </c>
      <c r="Z127" s="38">
        <f t="shared" si="46"/>
        <v>45800.777777777766</v>
      </c>
      <c r="AA127" s="38">
        <f t="shared" si="47"/>
        <v>45802.888888888876</v>
      </c>
    </row>
    <row r="128" spans="1:27" ht="16.5" customHeight="1" x14ac:dyDescent="0.25">
      <c r="A128" s="2"/>
      <c r="B128" s="6" t="s">
        <v>107</v>
      </c>
      <c r="C128" s="20"/>
      <c r="D128" s="20"/>
      <c r="E128" s="6" t="s">
        <v>104</v>
      </c>
      <c r="F128" s="22"/>
      <c r="G128" s="28" t="s">
        <v>209</v>
      </c>
      <c r="H128" s="20"/>
      <c r="I128" s="6" t="s">
        <v>100</v>
      </c>
      <c r="J128" s="6" t="s">
        <v>166</v>
      </c>
      <c r="K128" s="22"/>
      <c r="L128" s="20"/>
      <c r="M128" s="20"/>
      <c r="N128" s="20"/>
      <c r="O128" s="20"/>
      <c r="P128" s="20"/>
      <c r="Q128" s="31">
        <v>14</v>
      </c>
      <c r="R128" s="20">
        <v>0</v>
      </c>
      <c r="S128" s="29">
        <f t="shared" si="48"/>
        <v>14</v>
      </c>
      <c r="T128" s="20">
        <v>0</v>
      </c>
      <c r="U128" s="20">
        <v>3</v>
      </c>
      <c r="V128" s="20">
        <v>3</v>
      </c>
      <c r="W128" s="17">
        <f t="shared" si="49"/>
        <v>9</v>
      </c>
      <c r="X128" s="36">
        <f t="shared" si="51"/>
        <v>1.5555555555555556</v>
      </c>
      <c r="Y128" s="20" t="s">
        <v>37</v>
      </c>
      <c r="Z128" s="38">
        <f t="shared" si="46"/>
        <v>45802.888888888876</v>
      </c>
      <c r="AA128" s="38">
        <f t="shared" si="47"/>
        <v>45804.444444444431</v>
      </c>
    </row>
    <row r="129" spans="1:27" ht="16.5" customHeight="1" x14ac:dyDescent="0.25">
      <c r="A129" s="2"/>
      <c r="B129" s="6" t="s">
        <v>107</v>
      </c>
      <c r="C129" s="20"/>
      <c r="D129" s="20"/>
      <c r="E129" s="6" t="s">
        <v>104</v>
      </c>
      <c r="F129" s="22"/>
      <c r="G129" s="28" t="s">
        <v>209</v>
      </c>
      <c r="H129" s="20"/>
      <c r="I129" s="6" t="s">
        <v>100</v>
      </c>
      <c r="J129" s="6" t="s">
        <v>172</v>
      </c>
      <c r="K129" s="22"/>
      <c r="L129" s="20"/>
      <c r="M129" s="20"/>
      <c r="N129" s="20"/>
      <c r="O129" s="20"/>
      <c r="P129" s="20"/>
      <c r="Q129" s="31">
        <v>1</v>
      </c>
      <c r="R129" s="20">
        <v>0</v>
      </c>
      <c r="S129" s="29">
        <f t="shared" si="48"/>
        <v>1</v>
      </c>
      <c r="T129" s="20">
        <v>0</v>
      </c>
      <c r="U129" s="20">
        <v>3</v>
      </c>
      <c r="V129" s="20">
        <v>3</v>
      </c>
      <c r="W129" s="17">
        <f t="shared" si="49"/>
        <v>9</v>
      </c>
      <c r="X129" s="36">
        <f t="shared" si="51"/>
        <v>0.1111111111111111</v>
      </c>
      <c r="Y129" s="20" t="s">
        <v>37</v>
      </c>
      <c r="Z129" s="38">
        <f t="shared" si="46"/>
        <v>45804.444444444431</v>
      </c>
      <c r="AA129" s="38">
        <f t="shared" si="47"/>
        <v>45804.55555555554</v>
      </c>
    </row>
    <row r="130" spans="1:27" ht="16.5" customHeight="1" x14ac:dyDescent="0.25">
      <c r="A130" s="2"/>
      <c r="B130" s="6" t="s">
        <v>107</v>
      </c>
      <c r="C130" s="20"/>
      <c r="D130" s="20"/>
      <c r="E130" s="6" t="s">
        <v>104</v>
      </c>
      <c r="F130" s="22"/>
      <c r="G130" s="28" t="s">
        <v>209</v>
      </c>
      <c r="H130" s="20"/>
      <c r="I130" s="6" t="s">
        <v>100</v>
      </c>
      <c r="J130" s="6" t="s">
        <v>173</v>
      </c>
      <c r="K130" s="22"/>
      <c r="L130" s="20"/>
      <c r="M130" s="20"/>
      <c r="N130" s="20"/>
      <c r="O130" s="20"/>
      <c r="P130" s="20"/>
      <c r="Q130" s="31">
        <v>8</v>
      </c>
      <c r="R130" s="20">
        <v>0</v>
      </c>
      <c r="S130" s="29">
        <f t="shared" si="48"/>
        <v>8</v>
      </c>
      <c r="T130" s="20">
        <v>0</v>
      </c>
      <c r="U130" s="20">
        <v>3</v>
      </c>
      <c r="V130" s="20">
        <v>3</v>
      </c>
      <c r="W130" s="17">
        <f t="shared" si="49"/>
        <v>9</v>
      </c>
      <c r="X130" s="36">
        <f t="shared" si="51"/>
        <v>0.88888888888888884</v>
      </c>
      <c r="Y130" s="20" t="s">
        <v>37</v>
      </c>
      <c r="Z130" s="38">
        <f t="shared" si="46"/>
        <v>45804.55555555554</v>
      </c>
      <c r="AA130" s="38">
        <f t="shared" si="47"/>
        <v>45805.444444444431</v>
      </c>
    </row>
    <row r="131" spans="1:27" ht="16.5" customHeight="1" x14ac:dyDescent="0.25">
      <c r="A131" s="2"/>
      <c r="B131" s="6" t="s">
        <v>107</v>
      </c>
      <c r="C131" s="20"/>
      <c r="D131" s="20"/>
      <c r="E131" s="6" t="s">
        <v>104</v>
      </c>
      <c r="F131" s="22"/>
      <c r="G131" s="28" t="s">
        <v>209</v>
      </c>
      <c r="H131" s="20"/>
      <c r="I131" s="6" t="s">
        <v>100</v>
      </c>
      <c r="J131" s="6" t="s">
        <v>167</v>
      </c>
      <c r="K131" s="22"/>
      <c r="L131" s="20"/>
      <c r="M131" s="20"/>
      <c r="N131" s="20"/>
      <c r="O131" s="20"/>
      <c r="P131" s="20"/>
      <c r="Q131" s="31">
        <v>29</v>
      </c>
      <c r="R131" s="20">
        <v>0</v>
      </c>
      <c r="S131" s="29">
        <f t="shared" si="48"/>
        <v>29</v>
      </c>
      <c r="T131" s="20">
        <v>0</v>
      </c>
      <c r="U131" s="20">
        <v>3</v>
      </c>
      <c r="V131" s="20">
        <v>3</v>
      </c>
      <c r="W131" s="17">
        <f t="shared" si="49"/>
        <v>9</v>
      </c>
      <c r="X131" s="36">
        <f t="shared" si="51"/>
        <v>3.2222222222222223</v>
      </c>
      <c r="Y131" s="20" t="s">
        <v>37</v>
      </c>
      <c r="Z131" s="38">
        <f t="shared" si="46"/>
        <v>45805.444444444431</v>
      </c>
      <c r="AA131" s="38">
        <f t="shared" si="47"/>
        <v>45808.66666666665</v>
      </c>
    </row>
    <row r="132" spans="1:27" ht="16.5" customHeight="1" x14ac:dyDescent="0.25">
      <c r="A132" s="2"/>
      <c r="B132" s="6" t="s">
        <v>107</v>
      </c>
      <c r="C132" s="20"/>
      <c r="D132" s="20"/>
      <c r="E132" s="6" t="s">
        <v>104</v>
      </c>
      <c r="F132" s="22"/>
      <c r="G132" s="28" t="s">
        <v>209</v>
      </c>
      <c r="H132" s="20"/>
      <c r="I132" s="6" t="s">
        <v>100</v>
      </c>
      <c r="J132" s="6" t="s">
        <v>174</v>
      </c>
      <c r="K132" s="22"/>
      <c r="L132" s="20"/>
      <c r="M132" s="20"/>
      <c r="N132" s="20"/>
      <c r="O132" s="20"/>
      <c r="P132" s="20"/>
      <c r="Q132" s="31">
        <v>4</v>
      </c>
      <c r="R132" s="20">
        <v>0</v>
      </c>
      <c r="S132" s="29">
        <f t="shared" si="48"/>
        <v>4</v>
      </c>
      <c r="T132" s="20">
        <v>0</v>
      </c>
      <c r="U132" s="20">
        <v>3</v>
      </c>
      <c r="V132" s="20">
        <v>3</v>
      </c>
      <c r="W132" s="17">
        <f t="shared" si="49"/>
        <v>9</v>
      </c>
      <c r="X132" s="36">
        <f t="shared" si="51"/>
        <v>0.44444444444444442</v>
      </c>
      <c r="Y132" s="20" t="s">
        <v>37</v>
      </c>
      <c r="Z132" s="38">
        <f t="shared" si="46"/>
        <v>45808.66666666665</v>
      </c>
      <c r="AA132" s="38">
        <f t="shared" si="47"/>
        <v>45809.111111111095</v>
      </c>
    </row>
    <row r="133" spans="1:27" ht="16.5" customHeight="1" x14ac:dyDescent="0.25">
      <c r="A133" s="2"/>
      <c r="B133" s="6" t="s">
        <v>107</v>
      </c>
      <c r="C133" s="20"/>
      <c r="D133" s="20"/>
      <c r="E133" s="6" t="s">
        <v>105</v>
      </c>
      <c r="F133" s="22"/>
      <c r="G133" s="28" t="s">
        <v>209</v>
      </c>
      <c r="H133" s="20"/>
      <c r="I133" s="6" t="s">
        <v>101</v>
      </c>
      <c r="J133" s="6" t="s">
        <v>165</v>
      </c>
      <c r="K133" s="22"/>
      <c r="L133" s="20"/>
      <c r="M133" s="20"/>
      <c r="N133" s="20"/>
      <c r="O133" s="20"/>
      <c r="P133" s="20"/>
      <c r="Q133" s="31">
        <v>2</v>
      </c>
      <c r="R133" s="20">
        <v>0</v>
      </c>
      <c r="S133" s="29">
        <f t="shared" si="48"/>
        <v>2</v>
      </c>
      <c r="T133" s="20">
        <v>0</v>
      </c>
      <c r="U133" s="20">
        <v>3</v>
      </c>
      <c r="V133" s="20">
        <v>3</v>
      </c>
      <c r="W133" s="17">
        <f t="shared" si="49"/>
        <v>9</v>
      </c>
      <c r="X133" s="36">
        <f t="shared" si="51"/>
        <v>0.22222222222222221</v>
      </c>
      <c r="Y133" s="20" t="s">
        <v>37</v>
      </c>
      <c r="Z133" s="38">
        <f t="shared" si="46"/>
        <v>45809.111111111095</v>
      </c>
      <c r="AA133" s="38">
        <f t="shared" si="47"/>
        <v>45809.333333333314</v>
      </c>
    </row>
    <row r="134" spans="1:27" ht="16.5" customHeight="1" x14ac:dyDescent="0.25">
      <c r="A134" s="2"/>
      <c r="B134" s="6" t="s">
        <v>107</v>
      </c>
      <c r="C134" s="20"/>
      <c r="D134" s="20"/>
      <c r="E134" s="4" t="s">
        <v>106</v>
      </c>
      <c r="F134" s="22"/>
      <c r="G134" s="28" t="s">
        <v>209</v>
      </c>
      <c r="H134" s="20"/>
      <c r="I134" s="7" t="s">
        <v>102</v>
      </c>
      <c r="J134" s="4" t="s">
        <v>175</v>
      </c>
      <c r="K134" s="22"/>
      <c r="L134" s="20"/>
      <c r="M134" s="20"/>
      <c r="N134" s="20"/>
      <c r="O134" s="20"/>
      <c r="P134" s="20"/>
      <c r="Q134" s="30">
        <v>2</v>
      </c>
      <c r="R134" s="20">
        <v>0</v>
      </c>
      <c r="S134" s="29">
        <f t="shared" si="48"/>
        <v>2</v>
      </c>
      <c r="T134" s="20">
        <v>0</v>
      </c>
      <c r="U134" s="20">
        <v>3</v>
      </c>
      <c r="V134" s="20">
        <v>3</v>
      </c>
      <c r="W134" s="17">
        <f t="shared" si="49"/>
        <v>9</v>
      </c>
      <c r="X134" s="36">
        <f t="shared" si="51"/>
        <v>0.22222222222222221</v>
      </c>
      <c r="Y134" s="20" t="s">
        <v>37</v>
      </c>
      <c r="Z134" s="38">
        <f t="shared" si="46"/>
        <v>45809.333333333314</v>
      </c>
      <c r="AA134" s="38">
        <f t="shared" si="47"/>
        <v>45809.555555555533</v>
      </c>
    </row>
    <row r="135" spans="1:27" ht="16.5" customHeight="1" x14ac:dyDescent="0.25">
      <c r="A135" s="2"/>
      <c r="B135" s="6" t="s">
        <v>107</v>
      </c>
      <c r="C135" s="20"/>
      <c r="D135" s="20"/>
      <c r="E135" s="4" t="s">
        <v>106</v>
      </c>
      <c r="F135" s="22"/>
      <c r="G135" s="28" t="s">
        <v>209</v>
      </c>
      <c r="H135" s="20"/>
      <c r="I135" s="7" t="s">
        <v>103</v>
      </c>
      <c r="J135" s="4" t="s">
        <v>176</v>
      </c>
      <c r="K135" s="22"/>
      <c r="L135" s="20"/>
      <c r="M135" s="20"/>
      <c r="N135" s="20"/>
      <c r="O135" s="20"/>
      <c r="P135" s="20"/>
      <c r="Q135" s="30">
        <v>1</v>
      </c>
      <c r="R135" s="20">
        <v>0</v>
      </c>
      <c r="S135" s="29">
        <f t="shared" si="48"/>
        <v>1</v>
      </c>
      <c r="T135" s="20">
        <v>0</v>
      </c>
      <c r="U135" s="20">
        <v>3</v>
      </c>
      <c r="V135" s="20">
        <v>3</v>
      </c>
      <c r="W135" s="17">
        <f t="shared" si="49"/>
        <v>9</v>
      </c>
      <c r="X135" s="36">
        <f t="shared" si="51"/>
        <v>0.1111111111111111</v>
      </c>
      <c r="Y135" s="20" t="s">
        <v>37</v>
      </c>
      <c r="Z135" s="38">
        <f t="shared" si="46"/>
        <v>45809.555555555533</v>
      </c>
      <c r="AA135" s="38">
        <f t="shared" si="47"/>
        <v>45809.666666666642</v>
      </c>
    </row>
    <row r="136" spans="1:27" ht="16.5" customHeight="1" x14ac:dyDescent="0.25">
      <c r="A136" s="2"/>
      <c r="B136" s="6" t="s">
        <v>107</v>
      </c>
      <c r="C136" s="20"/>
      <c r="D136" s="20"/>
      <c r="E136" s="4" t="s">
        <v>106</v>
      </c>
      <c r="F136" s="22"/>
      <c r="G136" s="28" t="s">
        <v>209</v>
      </c>
      <c r="H136" s="20"/>
      <c r="I136" s="7" t="s">
        <v>103</v>
      </c>
      <c r="J136" s="4" t="s">
        <v>177</v>
      </c>
      <c r="K136" s="22"/>
      <c r="L136" s="20"/>
      <c r="M136" s="20"/>
      <c r="N136" s="20"/>
      <c r="O136" s="20"/>
      <c r="P136" s="20"/>
      <c r="Q136" s="30">
        <v>4</v>
      </c>
      <c r="R136" s="20">
        <v>0</v>
      </c>
      <c r="S136" s="29">
        <f t="shared" si="48"/>
        <v>4</v>
      </c>
      <c r="T136" s="20">
        <v>0</v>
      </c>
      <c r="U136" s="20">
        <v>3</v>
      </c>
      <c r="V136" s="20">
        <v>3</v>
      </c>
      <c r="W136" s="17">
        <f t="shared" si="49"/>
        <v>9</v>
      </c>
      <c r="X136" s="36">
        <f t="shared" si="51"/>
        <v>0.44444444444444442</v>
      </c>
      <c r="Y136" s="20" t="s">
        <v>37</v>
      </c>
      <c r="Z136" s="38">
        <f t="shared" si="46"/>
        <v>45809.666666666642</v>
      </c>
      <c r="AA136" s="38">
        <f t="shared" si="47"/>
        <v>45810.111111111088</v>
      </c>
    </row>
    <row r="137" spans="1:27" ht="16.5" customHeight="1" x14ac:dyDescent="0.25">
      <c r="A137" s="2"/>
      <c r="B137" s="6" t="s">
        <v>107</v>
      </c>
      <c r="C137" s="20"/>
      <c r="D137" s="20"/>
      <c r="E137" s="4" t="s">
        <v>106</v>
      </c>
      <c r="F137" s="22"/>
      <c r="G137" s="28" t="s">
        <v>209</v>
      </c>
      <c r="H137" s="20"/>
      <c r="I137" s="7" t="s">
        <v>102</v>
      </c>
      <c r="J137" s="4" t="s">
        <v>178</v>
      </c>
      <c r="K137" s="22"/>
      <c r="L137" s="20"/>
      <c r="M137" s="20"/>
      <c r="N137" s="20"/>
      <c r="O137" s="20"/>
      <c r="P137" s="20"/>
      <c r="Q137" s="30">
        <v>1</v>
      </c>
      <c r="R137" s="20">
        <v>0</v>
      </c>
      <c r="S137" s="29">
        <f t="shared" si="48"/>
        <v>1</v>
      </c>
      <c r="T137" s="20">
        <v>0</v>
      </c>
      <c r="U137" s="20">
        <v>3</v>
      </c>
      <c r="V137" s="20">
        <v>3</v>
      </c>
      <c r="W137" s="17">
        <f t="shared" si="49"/>
        <v>9</v>
      </c>
      <c r="X137" s="36">
        <f t="shared" si="51"/>
        <v>0.1111111111111111</v>
      </c>
      <c r="Y137" s="20" t="s">
        <v>37</v>
      </c>
      <c r="Z137" s="38">
        <f t="shared" si="46"/>
        <v>45810.111111111088</v>
      </c>
      <c r="AA137" s="38">
        <f t="shared" si="47"/>
        <v>45810.222222222197</v>
      </c>
    </row>
    <row r="138" spans="1:27" ht="16.5" customHeight="1" x14ac:dyDescent="0.25">
      <c r="A138" s="2"/>
      <c r="B138" s="6" t="s">
        <v>107</v>
      </c>
      <c r="C138" s="20"/>
      <c r="D138" s="20"/>
      <c r="E138" s="4" t="s">
        <v>106</v>
      </c>
      <c r="F138" s="22"/>
      <c r="G138" s="28" t="s">
        <v>209</v>
      </c>
      <c r="H138" s="20"/>
      <c r="I138" s="7" t="s">
        <v>102</v>
      </c>
      <c r="J138" s="4" t="s">
        <v>179</v>
      </c>
      <c r="K138" s="22"/>
      <c r="L138" s="20"/>
      <c r="M138" s="20"/>
      <c r="N138" s="20"/>
      <c r="O138" s="20"/>
      <c r="P138" s="20"/>
      <c r="Q138" s="30">
        <v>109</v>
      </c>
      <c r="R138" s="20">
        <v>0</v>
      </c>
      <c r="S138" s="29">
        <f t="shared" si="48"/>
        <v>109</v>
      </c>
      <c r="T138" s="20">
        <v>0</v>
      </c>
      <c r="U138" s="20">
        <v>3</v>
      </c>
      <c r="V138" s="20">
        <v>3</v>
      </c>
      <c r="W138" s="17">
        <f t="shared" si="49"/>
        <v>9</v>
      </c>
      <c r="X138" s="36">
        <f t="shared" si="51"/>
        <v>12.111111111111111</v>
      </c>
      <c r="Y138" s="20" t="s">
        <v>37</v>
      </c>
      <c r="Z138" s="38">
        <f t="shared" si="46"/>
        <v>45810.222222222197</v>
      </c>
      <c r="AA138" s="38">
        <f t="shared" si="47"/>
        <v>45822.333333333307</v>
      </c>
    </row>
    <row r="139" spans="1:27" ht="16.5" customHeight="1" x14ac:dyDescent="0.25">
      <c r="A139" s="2"/>
      <c r="B139" s="6" t="s">
        <v>107</v>
      </c>
      <c r="C139" s="20"/>
      <c r="D139" s="20"/>
      <c r="E139" s="4" t="s">
        <v>106</v>
      </c>
      <c r="F139" s="22"/>
      <c r="G139" s="28" t="s">
        <v>209</v>
      </c>
      <c r="H139" s="20"/>
      <c r="I139" s="7" t="s">
        <v>102</v>
      </c>
      <c r="J139" s="4" t="s">
        <v>180</v>
      </c>
      <c r="K139" s="22"/>
      <c r="L139" s="20"/>
      <c r="M139" s="20"/>
      <c r="N139" s="20"/>
      <c r="O139" s="20"/>
      <c r="P139" s="20"/>
      <c r="Q139" s="30">
        <v>66</v>
      </c>
      <c r="R139" s="20">
        <v>0</v>
      </c>
      <c r="S139" s="29">
        <f t="shared" si="48"/>
        <v>66</v>
      </c>
      <c r="T139" s="20">
        <v>0</v>
      </c>
      <c r="U139" s="20">
        <v>3</v>
      </c>
      <c r="V139" s="20">
        <v>3</v>
      </c>
      <c r="W139" s="17">
        <f t="shared" si="49"/>
        <v>9</v>
      </c>
      <c r="X139" s="36">
        <f t="shared" si="51"/>
        <v>7.333333333333333</v>
      </c>
      <c r="Y139" s="20" t="s">
        <v>37</v>
      </c>
      <c r="Z139" s="38">
        <f t="shared" si="46"/>
        <v>45822.333333333307</v>
      </c>
      <c r="AA139" s="38">
        <f t="shared" si="47"/>
        <v>45829.666666666642</v>
      </c>
    </row>
    <row r="140" spans="1:27" ht="16.5" customHeight="1" x14ac:dyDescent="0.25">
      <c r="A140" s="2"/>
      <c r="B140" s="6" t="s">
        <v>107</v>
      </c>
      <c r="C140" s="20"/>
      <c r="D140" s="20"/>
      <c r="E140" s="4" t="s">
        <v>106</v>
      </c>
      <c r="F140" s="22"/>
      <c r="G140" s="28" t="s">
        <v>209</v>
      </c>
      <c r="H140" s="20"/>
      <c r="I140" s="7" t="s">
        <v>102</v>
      </c>
      <c r="J140" s="4" t="s">
        <v>181</v>
      </c>
      <c r="K140" s="22"/>
      <c r="L140" s="20"/>
      <c r="M140" s="20"/>
      <c r="N140" s="20"/>
      <c r="O140" s="20"/>
      <c r="P140" s="20"/>
      <c r="Q140" s="30">
        <v>57</v>
      </c>
      <c r="R140" s="20">
        <v>0</v>
      </c>
      <c r="S140" s="29">
        <f t="shared" si="48"/>
        <v>57</v>
      </c>
      <c r="T140" s="20">
        <v>0</v>
      </c>
      <c r="U140" s="20">
        <v>3</v>
      </c>
      <c r="V140" s="20">
        <v>3</v>
      </c>
      <c r="W140" s="17">
        <f t="shared" si="49"/>
        <v>9</v>
      </c>
      <c r="X140" s="36">
        <f t="shared" si="51"/>
        <v>6.333333333333333</v>
      </c>
      <c r="Y140" s="20" t="s">
        <v>37</v>
      </c>
      <c r="Z140" s="38">
        <f t="shared" si="46"/>
        <v>45829.666666666642</v>
      </c>
      <c r="AA140" s="38">
        <f t="shared" si="47"/>
        <v>45835.999999999978</v>
      </c>
    </row>
    <row r="141" spans="1:27" ht="16.5" customHeight="1" x14ac:dyDescent="0.25">
      <c r="A141" s="2"/>
      <c r="B141" s="6" t="s">
        <v>107</v>
      </c>
      <c r="C141" s="20"/>
      <c r="D141" s="20"/>
      <c r="E141" s="4" t="s">
        <v>106</v>
      </c>
      <c r="F141" s="22"/>
      <c r="G141" s="28" t="s">
        <v>209</v>
      </c>
      <c r="H141" s="20"/>
      <c r="I141" s="7" t="s">
        <v>102</v>
      </c>
      <c r="J141" s="4" t="s">
        <v>182</v>
      </c>
      <c r="K141" s="22"/>
      <c r="L141" s="20"/>
      <c r="M141" s="20"/>
      <c r="N141" s="20"/>
      <c r="O141" s="20"/>
      <c r="P141" s="20"/>
      <c r="Q141" s="30">
        <v>96</v>
      </c>
      <c r="R141" s="20">
        <v>0</v>
      </c>
      <c r="S141" s="29">
        <f t="shared" si="48"/>
        <v>96</v>
      </c>
      <c r="T141" s="20">
        <v>0</v>
      </c>
      <c r="U141" s="20">
        <v>3</v>
      </c>
      <c r="V141" s="20">
        <v>3</v>
      </c>
      <c r="W141" s="17">
        <f t="shared" si="49"/>
        <v>9</v>
      </c>
      <c r="X141" s="36">
        <f t="shared" si="51"/>
        <v>10.666666666666666</v>
      </c>
      <c r="Y141" s="20" t="s">
        <v>37</v>
      </c>
      <c r="Z141" s="38">
        <f t="shared" si="46"/>
        <v>45835.999999999978</v>
      </c>
      <c r="AA141" s="38">
        <f t="shared" si="47"/>
        <v>45846.666666666642</v>
      </c>
    </row>
    <row r="142" spans="1:27" ht="16.5" customHeight="1" x14ac:dyDescent="0.25">
      <c r="A142" s="2"/>
      <c r="B142" s="6" t="s">
        <v>107</v>
      </c>
      <c r="C142" s="20"/>
      <c r="D142" s="20"/>
      <c r="E142" s="4" t="s">
        <v>106</v>
      </c>
      <c r="F142" s="22"/>
      <c r="G142" s="28" t="s">
        <v>209</v>
      </c>
      <c r="H142" s="20"/>
      <c r="I142" s="7" t="s">
        <v>102</v>
      </c>
      <c r="J142" s="4" t="s">
        <v>183</v>
      </c>
      <c r="K142" s="22"/>
      <c r="L142" s="20"/>
      <c r="M142" s="20"/>
      <c r="N142" s="20"/>
      <c r="O142" s="20"/>
      <c r="P142" s="20"/>
      <c r="Q142" s="30">
        <v>70</v>
      </c>
      <c r="R142" s="20">
        <v>0</v>
      </c>
      <c r="S142" s="29">
        <f t="shared" si="48"/>
        <v>70</v>
      </c>
      <c r="T142" s="20">
        <v>0</v>
      </c>
      <c r="U142" s="20">
        <v>3</v>
      </c>
      <c r="V142" s="20">
        <v>3</v>
      </c>
      <c r="W142" s="17">
        <f t="shared" si="49"/>
        <v>9</v>
      </c>
      <c r="X142" s="36">
        <f t="shared" si="51"/>
        <v>7.7777777777777777</v>
      </c>
      <c r="Y142" s="20" t="s">
        <v>37</v>
      </c>
      <c r="Z142" s="38">
        <f t="shared" si="46"/>
        <v>45846.666666666642</v>
      </c>
      <c r="AA142" s="38">
        <f t="shared" si="47"/>
        <v>45854.444444444423</v>
      </c>
    </row>
    <row r="143" spans="1:27" ht="16.5" customHeight="1" x14ac:dyDescent="0.25">
      <c r="A143" s="2"/>
      <c r="B143" s="6" t="s">
        <v>107</v>
      </c>
      <c r="C143" s="20"/>
      <c r="D143" s="20"/>
      <c r="E143" s="4" t="s">
        <v>106</v>
      </c>
      <c r="F143" s="22"/>
      <c r="G143" s="28" t="s">
        <v>209</v>
      </c>
      <c r="H143" s="20"/>
      <c r="I143" s="7" t="s">
        <v>102</v>
      </c>
      <c r="J143" s="4" t="s">
        <v>164</v>
      </c>
      <c r="K143" s="22"/>
      <c r="L143" s="20"/>
      <c r="M143" s="20"/>
      <c r="N143" s="20"/>
      <c r="O143" s="20"/>
      <c r="P143" s="20"/>
      <c r="Q143" s="30">
        <v>15</v>
      </c>
      <c r="R143" s="20">
        <v>0</v>
      </c>
      <c r="S143" s="29">
        <f t="shared" si="48"/>
        <v>15</v>
      </c>
      <c r="T143" s="20">
        <v>0</v>
      </c>
      <c r="U143" s="20">
        <v>3</v>
      </c>
      <c r="V143" s="20">
        <v>3</v>
      </c>
      <c r="W143" s="17">
        <f t="shared" si="49"/>
        <v>9</v>
      </c>
      <c r="X143" s="36">
        <f t="shared" si="51"/>
        <v>1.6666666666666667</v>
      </c>
      <c r="Y143" s="20" t="s">
        <v>37</v>
      </c>
      <c r="Z143" s="38">
        <f t="shared" si="46"/>
        <v>45854.444444444423</v>
      </c>
      <c r="AA143" s="38">
        <f t="shared" si="47"/>
        <v>45856.111111111088</v>
      </c>
    </row>
    <row r="144" spans="1:27" ht="16.5" customHeight="1" x14ac:dyDescent="0.25">
      <c r="A144" s="2"/>
      <c r="B144" s="6" t="s">
        <v>107</v>
      </c>
      <c r="C144" s="20"/>
      <c r="D144" s="20"/>
      <c r="E144" s="4" t="s">
        <v>106</v>
      </c>
      <c r="F144" s="22"/>
      <c r="G144" s="28" t="s">
        <v>209</v>
      </c>
      <c r="H144" s="20"/>
      <c r="I144" s="7" t="s">
        <v>102</v>
      </c>
      <c r="J144" s="4" t="s">
        <v>184</v>
      </c>
      <c r="K144" s="22"/>
      <c r="L144" s="20"/>
      <c r="M144" s="20"/>
      <c r="N144" s="20"/>
      <c r="O144" s="20"/>
      <c r="P144" s="20"/>
      <c r="Q144" s="30">
        <v>45</v>
      </c>
      <c r="R144" s="20">
        <v>0</v>
      </c>
      <c r="S144" s="29">
        <f t="shared" si="48"/>
        <v>45</v>
      </c>
      <c r="T144" s="20">
        <v>0</v>
      </c>
      <c r="U144" s="20">
        <v>3</v>
      </c>
      <c r="V144" s="20">
        <v>3</v>
      </c>
      <c r="W144" s="17">
        <f t="shared" si="49"/>
        <v>9</v>
      </c>
      <c r="X144" s="36">
        <f t="shared" si="51"/>
        <v>5</v>
      </c>
      <c r="Y144" s="20" t="s">
        <v>37</v>
      </c>
      <c r="Z144" s="38">
        <f t="shared" si="46"/>
        <v>45856.111111111088</v>
      </c>
      <c r="AA144" s="38">
        <f t="shared" si="47"/>
        <v>45861.111111111088</v>
      </c>
    </row>
    <row r="145" spans="1:27" ht="16.5" customHeight="1" x14ac:dyDescent="0.25">
      <c r="A145" s="2"/>
      <c r="B145" s="6" t="s">
        <v>107</v>
      </c>
      <c r="C145" s="20"/>
      <c r="D145" s="20"/>
      <c r="E145" s="4" t="s">
        <v>106</v>
      </c>
      <c r="F145" s="22"/>
      <c r="G145" s="28" t="s">
        <v>209</v>
      </c>
      <c r="H145" s="20"/>
      <c r="I145" s="7" t="s">
        <v>102</v>
      </c>
      <c r="J145" s="4" t="s">
        <v>185</v>
      </c>
      <c r="K145" s="22"/>
      <c r="L145" s="20"/>
      <c r="M145" s="20"/>
      <c r="N145" s="20"/>
      <c r="O145" s="20"/>
      <c r="P145" s="20"/>
      <c r="Q145" s="30">
        <v>21</v>
      </c>
      <c r="R145" s="20">
        <v>0</v>
      </c>
      <c r="S145" s="29">
        <f t="shared" si="48"/>
        <v>21</v>
      </c>
      <c r="T145" s="20">
        <v>0</v>
      </c>
      <c r="U145" s="20">
        <v>3</v>
      </c>
      <c r="V145" s="20">
        <v>3</v>
      </c>
      <c r="W145" s="17">
        <f t="shared" si="49"/>
        <v>9</v>
      </c>
      <c r="X145" s="36">
        <f t="shared" si="51"/>
        <v>2.3333333333333335</v>
      </c>
      <c r="Y145" s="20" t="s">
        <v>37</v>
      </c>
      <c r="Z145" s="38">
        <f t="shared" si="46"/>
        <v>45861.111111111088</v>
      </c>
      <c r="AA145" s="38">
        <f t="shared" si="47"/>
        <v>45863.444444444423</v>
      </c>
    </row>
    <row r="146" spans="1:27" ht="16.5" customHeight="1" x14ac:dyDescent="0.25">
      <c r="A146" s="10"/>
      <c r="B146" s="18"/>
      <c r="C146" s="18"/>
      <c r="D146" s="18"/>
      <c r="E146" s="18"/>
      <c r="F146" s="18"/>
      <c r="G146" s="18"/>
      <c r="H146" s="19"/>
      <c r="I146" s="18"/>
      <c r="J146" s="19"/>
      <c r="K146" s="18"/>
      <c r="L146" s="19"/>
      <c r="M146" s="19"/>
      <c r="N146" s="18"/>
      <c r="O146" s="18"/>
      <c r="P146" s="18"/>
      <c r="Q146" s="45">
        <f>SUM(Q109:Q145)</f>
        <v>1317</v>
      </c>
      <c r="R146" s="19">
        <f>SUM(R109:R145)</f>
        <v>180</v>
      </c>
      <c r="S146" s="46">
        <f>SUM(S109:S145)</f>
        <v>1137</v>
      </c>
      <c r="T146" s="19">
        <f>SUM(T109:T145)</f>
        <v>0</v>
      </c>
      <c r="U146" s="19"/>
      <c r="V146" s="19"/>
      <c r="W146" s="15"/>
      <c r="X146" s="44">
        <f>SUM(X109:X145)</f>
        <v>122.44444444444447</v>
      </c>
      <c r="Y146" s="19"/>
      <c r="Z146" s="40">
        <f>Z2</f>
        <v>45741</v>
      </c>
      <c r="AA146" s="47">
        <f t="shared" ref="AA146" si="52">Z146+X146</f>
        <v>45863.444444444445</v>
      </c>
    </row>
    <row r="147" spans="1:27" ht="16.5" customHeight="1" x14ac:dyDescent="0.25">
      <c r="A147" s="1"/>
      <c r="B147" s="6"/>
      <c r="C147" s="18"/>
      <c r="D147" s="18"/>
      <c r="E147" s="18"/>
      <c r="F147" s="18"/>
      <c r="G147" s="15" t="s">
        <v>202</v>
      </c>
      <c r="H147" s="15" t="s">
        <v>118</v>
      </c>
      <c r="I147" s="15" t="s">
        <v>201</v>
      </c>
      <c r="J147" s="15"/>
      <c r="K147" s="15"/>
      <c r="L147" s="15"/>
      <c r="M147" s="15">
        <v>0</v>
      </c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6.5" customHeight="1" x14ac:dyDescent="0.25">
      <c r="A148" s="1"/>
      <c r="B148" s="6"/>
      <c r="C148" s="18"/>
      <c r="D148" s="18"/>
      <c r="E148" s="18"/>
      <c r="F148" s="18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6.5" customHeight="1" x14ac:dyDescent="0.25">
      <c r="A149" s="3"/>
      <c r="B149" s="6" t="s">
        <v>32</v>
      </c>
      <c r="C149" s="33"/>
      <c r="D149" s="23"/>
      <c r="E149" s="5" t="s">
        <v>220</v>
      </c>
      <c r="F149" s="24"/>
      <c r="G149" s="28" t="s">
        <v>210</v>
      </c>
      <c r="H149" s="23"/>
      <c r="I149" s="5" t="s">
        <v>216</v>
      </c>
      <c r="J149" s="5" t="s">
        <v>249</v>
      </c>
      <c r="K149" s="23"/>
      <c r="L149" s="23"/>
      <c r="M149" s="23"/>
      <c r="N149" s="23"/>
      <c r="O149" s="23"/>
      <c r="P149" s="23"/>
      <c r="Q149" s="49">
        <v>10</v>
      </c>
      <c r="R149" s="49">
        <v>2</v>
      </c>
      <c r="S149" s="49">
        <v>8</v>
      </c>
      <c r="T149" s="20"/>
      <c r="U149" s="20">
        <v>1</v>
      </c>
      <c r="V149" s="20">
        <v>3</v>
      </c>
      <c r="W149" s="17">
        <f>U149*V149</f>
        <v>3</v>
      </c>
      <c r="X149" s="48">
        <f>S149/W149</f>
        <v>2.6666666666666665</v>
      </c>
      <c r="Y149" s="23" t="s">
        <v>89</v>
      </c>
      <c r="Z149" s="38">
        <f>Z2</f>
        <v>45741</v>
      </c>
      <c r="AA149" s="38">
        <f>Z149+X149</f>
        <v>45743.666666666664</v>
      </c>
    </row>
    <row r="150" spans="1:27" ht="16.5" customHeight="1" x14ac:dyDescent="0.25">
      <c r="A150" s="3"/>
      <c r="B150" s="6" t="s">
        <v>32</v>
      </c>
      <c r="C150" s="33"/>
      <c r="D150" s="23"/>
      <c r="E150" s="5" t="s">
        <v>220</v>
      </c>
      <c r="F150" s="24"/>
      <c r="G150" s="28" t="s">
        <v>210</v>
      </c>
      <c r="H150" s="23"/>
      <c r="I150" s="5" t="s">
        <v>216</v>
      </c>
      <c r="J150" s="5" t="s">
        <v>250</v>
      </c>
      <c r="K150" s="23"/>
      <c r="L150" s="23"/>
      <c r="M150" s="23"/>
      <c r="N150" s="23"/>
      <c r="O150" s="23"/>
      <c r="P150" s="23"/>
      <c r="Q150" s="49">
        <v>10</v>
      </c>
      <c r="R150" s="49">
        <v>7</v>
      </c>
      <c r="S150" s="49">
        <v>3</v>
      </c>
      <c r="T150" s="20"/>
      <c r="U150" s="20">
        <v>1</v>
      </c>
      <c r="V150" s="20">
        <v>3</v>
      </c>
      <c r="W150" s="17">
        <f t="shared" ref="W150:W151" si="53">U150*V150</f>
        <v>3</v>
      </c>
      <c r="X150" s="48">
        <f t="shared" ref="X150:X151" si="54">S150/W150</f>
        <v>1</v>
      </c>
      <c r="Y150" s="23" t="s">
        <v>89</v>
      </c>
      <c r="Z150" s="38">
        <f>AA149</f>
        <v>45743.666666666664</v>
      </c>
      <c r="AA150" s="38">
        <f>Z150+X150</f>
        <v>45744.666666666664</v>
      </c>
    </row>
    <row r="151" spans="1:27" ht="16.5" customHeight="1" x14ac:dyDescent="0.25">
      <c r="A151" s="3"/>
      <c r="B151" s="6" t="s">
        <v>32</v>
      </c>
      <c r="C151" s="33"/>
      <c r="D151" s="23"/>
      <c r="E151" s="5" t="s">
        <v>223</v>
      </c>
      <c r="F151" s="24"/>
      <c r="G151" s="28" t="s">
        <v>210</v>
      </c>
      <c r="H151" s="23"/>
      <c r="I151" s="5" t="s">
        <v>219</v>
      </c>
      <c r="J151" s="5" t="s">
        <v>251</v>
      </c>
      <c r="K151" s="23"/>
      <c r="L151" s="23"/>
      <c r="M151" s="23"/>
      <c r="N151" s="23"/>
      <c r="O151" s="23"/>
      <c r="P151" s="23"/>
      <c r="Q151" s="49">
        <v>1</v>
      </c>
      <c r="R151" s="49">
        <v>0</v>
      </c>
      <c r="S151" s="49">
        <v>1</v>
      </c>
      <c r="T151" s="20"/>
      <c r="U151" s="20">
        <v>1</v>
      </c>
      <c r="V151" s="20">
        <v>3</v>
      </c>
      <c r="W151" s="17">
        <f t="shared" si="53"/>
        <v>3</v>
      </c>
      <c r="X151" s="48">
        <f t="shared" si="54"/>
        <v>0.33333333333333331</v>
      </c>
      <c r="Y151" s="23" t="s">
        <v>89</v>
      </c>
      <c r="Z151" s="38">
        <f t="shared" ref="Z151:Z155" si="55">AA150</f>
        <v>45744.666666666664</v>
      </c>
      <c r="AA151" s="38">
        <f t="shared" ref="AA151:AA155" si="56">Z151+X151</f>
        <v>45745</v>
      </c>
    </row>
    <row r="152" spans="1:27" ht="16.5" customHeight="1" x14ac:dyDescent="0.25">
      <c r="A152" s="3" t="s">
        <v>36</v>
      </c>
      <c r="B152" s="6" t="s">
        <v>107</v>
      </c>
      <c r="C152" s="33" t="s">
        <v>87</v>
      </c>
      <c r="D152" s="23">
        <v>3</v>
      </c>
      <c r="E152" s="6" t="s">
        <v>128</v>
      </c>
      <c r="F152" s="24">
        <v>45687</v>
      </c>
      <c r="G152" s="28" t="s">
        <v>210</v>
      </c>
      <c r="H152" s="23"/>
      <c r="I152" s="6" t="s">
        <v>98</v>
      </c>
      <c r="J152" s="6" t="s">
        <v>187</v>
      </c>
      <c r="K152" s="23" t="s">
        <v>88</v>
      </c>
      <c r="L152" s="23"/>
      <c r="M152" s="23"/>
      <c r="N152" s="23"/>
      <c r="O152" s="23"/>
      <c r="P152" s="23"/>
      <c r="Q152" s="27">
        <v>20</v>
      </c>
      <c r="R152" s="20">
        <v>0</v>
      </c>
      <c r="S152" s="29">
        <f>Q152-R152</f>
        <v>20</v>
      </c>
      <c r="T152" s="20">
        <v>0</v>
      </c>
      <c r="U152" s="20">
        <v>1</v>
      </c>
      <c r="V152" s="20">
        <v>3</v>
      </c>
      <c r="W152" s="17">
        <f>U152*V152</f>
        <v>3</v>
      </c>
      <c r="X152" s="48">
        <f>S152/W152</f>
        <v>6.666666666666667</v>
      </c>
      <c r="Y152" s="23" t="s">
        <v>89</v>
      </c>
      <c r="Z152" s="38">
        <f t="shared" si="55"/>
        <v>45745</v>
      </c>
      <c r="AA152" s="38">
        <f t="shared" si="56"/>
        <v>45751.666666666664</v>
      </c>
    </row>
    <row r="153" spans="1:27" ht="16.5" customHeight="1" x14ac:dyDescent="0.25">
      <c r="A153" s="2" t="s">
        <v>36</v>
      </c>
      <c r="B153" s="6" t="s">
        <v>107</v>
      </c>
      <c r="C153" s="32" t="s">
        <v>87</v>
      </c>
      <c r="D153" s="20">
        <v>1</v>
      </c>
      <c r="E153" s="6" t="s">
        <v>186</v>
      </c>
      <c r="F153" s="21">
        <v>45693</v>
      </c>
      <c r="G153" s="28" t="s">
        <v>210</v>
      </c>
      <c r="H153" s="20"/>
      <c r="I153" s="6" t="s">
        <v>163</v>
      </c>
      <c r="J153" s="6" t="s">
        <v>188</v>
      </c>
      <c r="K153" s="20" t="s">
        <v>90</v>
      </c>
      <c r="L153" s="20"/>
      <c r="M153" s="20"/>
      <c r="N153" s="20"/>
      <c r="O153" s="20"/>
      <c r="P153" s="20"/>
      <c r="Q153" s="27">
        <v>3</v>
      </c>
      <c r="R153" s="20">
        <v>0</v>
      </c>
      <c r="S153" s="29">
        <f t="shared" ref="S153:S155" si="57">Q153-R153</f>
        <v>3</v>
      </c>
      <c r="T153" s="20">
        <v>0</v>
      </c>
      <c r="U153" s="20">
        <v>1</v>
      </c>
      <c r="V153" s="20">
        <v>3</v>
      </c>
      <c r="W153" s="17">
        <f t="shared" ref="W153:W155" si="58">U153*V153</f>
        <v>3</v>
      </c>
      <c r="X153" s="48">
        <f t="shared" ref="X153:X155" si="59">S153/W153</f>
        <v>1</v>
      </c>
      <c r="Y153" s="20" t="s">
        <v>91</v>
      </c>
      <c r="Z153" s="38">
        <f t="shared" si="55"/>
        <v>45751.666666666664</v>
      </c>
      <c r="AA153" s="38">
        <f t="shared" si="56"/>
        <v>45752.666666666664</v>
      </c>
    </row>
    <row r="154" spans="1:27" ht="16.5" customHeight="1" x14ac:dyDescent="0.25">
      <c r="A154" s="2" t="s">
        <v>36</v>
      </c>
      <c r="B154" s="6" t="s">
        <v>107</v>
      </c>
      <c r="C154" s="32" t="s">
        <v>87</v>
      </c>
      <c r="D154" s="20">
        <v>4</v>
      </c>
      <c r="E154" s="4" t="s">
        <v>106</v>
      </c>
      <c r="F154" s="21">
        <v>45695</v>
      </c>
      <c r="G154" s="28" t="s">
        <v>210</v>
      </c>
      <c r="H154" s="20"/>
      <c r="I154" s="7" t="s">
        <v>103</v>
      </c>
      <c r="J154" s="4" t="s">
        <v>189</v>
      </c>
      <c r="K154" s="20" t="s">
        <v>92</v>
      </c>
      <c r="L154" s="20"/>
      <c r="M154" s="20"/>
      <c r="N154" s="20"/>
      <c r="O154" s="20"/>
      <c r="P154" s="20"/>
      <c r="Q154" s="26">
        <v>6</v>
      </c>
      <c r="R154" s="20">
        <v>0</v>
      </c>
      <c r="S154" s="29">
        <f t="shared" si="57"/>
        <v>6</v>
      </c>
      <c r="T154" s="20">
        <v>0</v>
      </c>
      <c r="U154" s="20">
        <v>1</v>
      </c>
      <c r="V154" s="20">
        <v>3</v>
      </c>
      <c r="W154" s="17">
        <f t="shared" si="58"/>
        <v>3</v>
      </c>
      <c r="X154" s="48">
        <f t="shared" si="59"/>
        <v>2</v>
      </c>
      <c r="Y154" s="20" t="s">
        <v>93</v>
      </c>
      <c r="Z154" s="38">
        <f t="shared" si="55"/>
        <v>45752.666666666664</v>
      </c>
      <c r="AA154" s="38">
        <f t="shared" si="56"/>
        <v>45754.666666666664</v>
      </c>
    </row>
    <row r="155" spans="1:27" ht="16.5" customHeight="1" x14ac:dyDescent="0.25">
      <c r="A155" s="2" t="s">
        <v>36</v>
      </c>
      <c r="B155" s="6" t="s">
        <v>107</v>
      </c>
      <c r="C155" s="32" t="s">
        <v>87</v>
      </c>
      <c r="D155" s="20">
        <v>4</v>
      </c>
      <c r="E155" s="4" t="s">
        <v>106</v>
      </c>
      <c r="F155" s="21">
        <v>45708</v>
      </c>
      <c r="G155" s="28" t="s">
        <v>210</v>
      </c>
      <c r="H155" s="20"/>
      <c r="I155" s="7" t="s">
        <v>102</v>
      </c>
      <c r="J155" s="4" t="s">
        <v>190</v>
      </c>
      <c r="K155" s="20" t="s">
        <v>94</v>
      </c>
      <c r="L155" s="20"/>
      <c r="M155" s="20"/>
      <c r="N155" s="20"/>
      <c r="O155" s="20"/>
      <c r="P155" s="20"/>
      <c r="Q155" s="26">
        <v>43</v>
      </c>
      <c r="R155" s="20">
        <v>0</v>
      </c>
      <c r="S155" s="29">
        <f t="shared" si="57"/>
        <v>43</v>
      </c>
      <c r="T155" s="20">
        <v>0</v>
      </c>
      <c r="U155" s="20">
        <v>1</v>
      </c>
      <c r="V155" s="20">
        <v>3</v>
      </c>
      <c r="W155" s="17">
        <f t="shared" si="58"/>
        <v>3</v>
      </c>
      <c r="X155" s="48">
        <f t="shared" si="59"/>
        <v>14.333333333333334</v>
      </c>
      <c r="Y155" s="20" t="s">
        <v>95</v>
      </c>
      <c r="Z155" s="38">
        <f t="shared" si="55"/>
        <v>45754.666666666664</v>
      </c>
      <c r="AA155" s="38">
        <f t="shared" si="56"/>
        <v>45769</v>
      </c>
    </row>
    <row r="156" spans="1:27" ht="16.5" customHeight="1" x14ac:dyDescent="0.25">
      <c r="A156" s="10"/>
      <c r="B156" s="18"/>
      <c r="C156" s="18"/>
      <c r="D156" s="18"/>
      <c r="E156" s="18"/>
      <c r="F156" s="18"/>
      <c r="G156" s="18"/>
      <c r="H156" s="19"/>
      <c r="I156" s="18"/>
      <c r="J156" s="19"/>
      <c r="K156" s="18"/>
      <c r="L156" s="19"/>
      <c r="M156" s="19"/>
      <c r="N156" s="18"/>
      <c r="O156" s="18"/>
      <c r="P156" s="18"/>
      <c r="Q156" s="45">
        <f>SUM(Q149:Q155)</f>
        <v>93</v>
      </c>
      <c r="R156" s="19">
        <f>SUM(R149:R155)</f>
        <v>9</v>
      </c>
      <c r="S156" s="46">
        <f>SUM(S149:S155)</f>
        <v>84</v>
      </c>
      <c r="T156" s="19">
        <f>SUM(T149:T155)</f>
        <v>0</v>
      </c>
      <c r="U156" s="19">
        <v>1</v>
      </c>
      <c r="V156" s="19">
        <v>3</v>
      </c>
      <c r="W156" s="15">
        <v>3</v>
      </c>
      <c r="X156" s="44">
        <f>SUM(X149:X155)</f>
        <v>28</v>
      </c>
      <c r="Y156" s="19"/>
      <c r="Z156" s="40">
        <f>Z2</f>
        <v>45741</v>
      </c>
      <c r="AA156" s="40">
        <f t="shared" ref="AA156" si="60">Z156+X156</f>
        <v>45769</v>
      </c>
    </row>
  </sheetData>
  <autoFilter ref="A1:AA155" xr:uid="{092F44AF-45EE-47D4-9E6D-89C551415D65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Future Pipe Industries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 Prasad-Giri</dc:creator>
  <cp:lastModifiedBy>Khalil Yaseen</cp:lastModifiedBy>
  <dcterms:created xsi:type="dcterms:W3CDTF">2025-01-29T11:32:52Z</dcterms:created>
  <dcterms:modified xsi:type="dcterms:W3CDTF">2025-03-26T05:57:35Z</dcterms:modified>
</cp:coreProperties>
</file>