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المؤسسة\المركز الطبي\تصفيات العيادات اليومية\"/>
    </mc:Choice>
  </mc:AlternateContent>
  <xr:revisionPtr revIDLastSave="0" documentId="13_ncr:1_{85DF2609-B2BA-4C2B-B127-CEB99EEE8D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الصافي الشهر" sheetId="14" r:id="rId1"/>
    <sheet name="ج 19-6" sheetId="9" r:id="rId2"/>
    <sheet name="س 20-6" sheetId="10" r:id="rId3"/>
    <sheet name="ح 21" sheetId="11" r:id="rId4"/>
    <sheet name="ث 22" sheetId="12" r:id="rId5"/>
  </sheets>
  <definedNames>
    <definedName name="_xlnm._FilterDatabase" localSheetId="1" hidden="1">'ج 19-6'!$A$2:$AM$2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5" i="12" l="1"/>
  <c r="O9" i="12"/>
  <c r="N9" i="12"/>
  <c r="J9" i="12"/>
  <c r="Q9" i="12" s="1"/>
  <c r="F9" i="12"/>
  <c r="M9" i="12" s="1"/>
  <c r="F3" i="12"/>
  <c r="P3" i="12" s="1"/>
  <c r="G3" i="12"/>
  <c r="L3" i="12" s="1"/>
  <c r="J3" i="12"/>
  <c r="Q3" i="12" s="1"/>
  <c r="M3" i="12"/>
  <c r="N3" i="12"/>
  <c r="O3" i="12"/>
  <c r="T17" i="12"/>
  <c r="T16" i="12"/>
  <c r="J16" i="12"/>
  <c r="F16" i="12"/>
  <c r="G16" i="12" s="1"/>
  <c r="U15" i="12"/>
  <c r="J15" i="12"/>
  <c r="F15" i="12"/>
  <c r="G15" i="12" s="1"/>
  <c r="L15" i="12" s="1"/>
  <c r="O4" i="12"/>
  <c r="N4" i="12"/>
  <c r="J4" i="12"/>
  <c r="Q4" i="12" s="1"/>
  <c r="F4" i="12"/>
  <c r="W25" i="11"/>
  <c r="T17" i="11"/>
  <c r="T16" i="11"/>
  <c r="J16" i="11"/>
  <c r="F16" i="11"/>
  <c r="G16" i="11" s="1"/>
  <c r="U15" i="11"/>
  <c r="J15" i="11"/>
  <c r="F15" i="11"/>
  <c r="G15" i="11" s="1"/>
  <c r="L15" i="11" s="1"/>
  <c r="O10" i="11"/>
  <c r="N10" i="11"/>
  <c r="J10" i="11"/>
  <c r="Q10" i="11" s="1"/>
  <c r="F10" i="11"/>
  <c r="G10" i="11" s="1"/>
  <c r="O7" i="11"/>
  <c r="N7" i="11"/>
  <c r="J7" i="11"/>
  <c r="Q7" i="11" s="1"/>
  <c r="F7" i="11"/>
  <c r="M7" i="11" s="1"/>
  <c r="O5" i="11"/>
  <c r="N5" i="11"/>
  <c r="J5" i="11"/>
  <c r="Q5" i="11" s="1"/>
  <c r="M5" i="11"/>
  <c r="O4" i="11"/>
  <c r="N4" i="11"/>
  <c r="J4" i="11"/>
  <c r="Q4" i="11" s="1"/>
  <c r="F4" i="11"/>
  <c r="G4" i="11" s="1"/>
  <c r="O3" i="11"/>
  <c r="N3" i="11"/>
  <c r="J3" i="11"/>
  <c r="Q3" i="11" s="1"/>
  <c r="F3" i="11"/>
  <c r="M3" i="11" s="1"/>
  <c r="F4" i="10"/>
  <c r="G4" i="10" s="1"/>
  <c r="F6" i="10"/>
  <c r="G6" i="10" s="1"/>
  <c r="F8" i="10"/>
  <c r="G8" i="10" s="1"/>
  <c r="F15" i="10"/>
  <c r="G15" i="10" s="1"/>
  <c r="F16" i="10"/>
  <c r="G16" i="10" s="1"/>
  <c r="F3" i="10"/>
  <c r="G3" i="10" s="1"/>
  <c r="M6" i="10"/>
  <c r="T17" i="10"/>
  <c r="T16" i="10"/>
  <c r="W26" i="10"/>
  <c r="J16" i="10"/>
  <c r="J15" i="10"/>
  <c r="O8" i="10"/>
  <c r="N8" i="10"/>
  <c r="M8" i="10"/>
  <c r="J8" i="10"/>
  <c r="Q8" i="10" s="1"/>
  <c r="O6" i="10"/>
  <c r="N6" i="10"/>
  <c r="J6" i="10"/>
  <c r="Q6" i="10" s="1"/>
  <c r="O4" i="10"/>
  <c r="N4" i="10"/>
  <c r="M4" i="10"/>
  <c r="J4" i="10"/>
  <c r="Q4" i="10" s="1"/>
  <c r="O3" i="10"/>
  <c r="N3" i="10"/>
  <c r="J3" i="10"/>
  <c r="Q3" i="10" s="1"/>
  <c r="W26" i="9"/>
  <c r="O4" i="9"/>
  <c r="P4" i="9" s="1"/>
  <c r="O5" i="9"/>
  <c r="P5" i="9" s="1"/>
  <c r="O6" i="9"/>
  <c r="P6" i="9" s="1"/>
  <c r="O7" i="9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15" i="9"/>
  <c r="P15" i="9" s="1"/>
  <c r="O3" i="9"/>
  <c r="P3" i="9" s="1"/>
  <c r="N4" i="9"/>
  <c r="N5" i="9"/>
  <c r="N6" i="9"/>
  <c r="N7" i="9"/>
  <c r="N8" i="9"/>
  <c r="N9" i="9"/>
  <c r="N10" i="9"/>
  <c r="N11" i="9"/>
  <c r="N12" i="9"/>
  <c r="N13" i="9"/>
  <c r="N14" i="9"/>
  <c r="N15" i="9"/>
  <c r="N3" i="9"/>
  <c r="M4" i="9"/>
  <c r="M5" i="9"/>
  <c r="M6" i="9"/>
  <c r="M7" i="9"/>
  <c r="M8" i="9"/>
  <c r="M9" i="9"/>
  <c r="M10" i="9"/>
  <c r="M11" i="9"/>
  <c r="M12" i="9"/>
  <c r="M13" i="9"/>
  <c r="M14" i="9"/>
  <c r="M15" i="9"/>
  <c r="M3" i="9"/>
  <c r="J16" i="9"/>
  <c r="G16" i="9"/>
  <c r="J15" i="9"/>
  <c r="Q15" i="9" s="1"/>
  <c r="G15" i="9"/>
  <c r="J14" i="9"/>
  <c r="Q14" i="9" s="1"/>
  <c r="G14" i="9"/>
  <c r="J13" i="9"/>
  <c r="Q13" i="9" s="1"/>
  <c r="G13" i="9"/>
  <c r="J12" i="9"/>
  <c r="Q12" i="9" s="1"/>
  <c r="G12" i="9"/>
  <c r="J11" i="9"/>
  <c r="Q11" i="9" s="1"/>
  <c r="G11" i="9"/>
  <c r="J10" i="9"/>
  <c r="Q10" i="9" s="1"/>
  <c r="G10" i="9"/>
  <c r="J9" i="9"/>
  <c r="Q9" i="9" s="1"/>
  <c r="G9" i="9"/>
  <c r="J8" i="9"/>
  <c r="Q8" i="9" s="1"/>
  <c r="G8" i="9"/>
  <c r="J7" i="9"/>
  <c r="Q7" i="9" s="1"/>
  <c r="G7" i="9"/>
  <c r="J6" i="9"/>
  <c r="Q6" i="9" s="1"/>
  <c r="G6" i="9"/>
  <c r="J5" i="9"/>
  <c r="Q5" i="9" s="1"/>
  <c r="G5" i="9"/>
  <c r="J4" i="9"/>
  <c r="Q4" i="9" s="1"/>
  <c r="G4" i="9"/>
  <c r="J3" i="9"/>
  <c r="Q3" i="9" s="1"/>
  <c r="G3" i="9"/>
  <c r="P9" i="12" l="1"/>
  <c r="R9" i="12" s="1"/>
  <c r="S9" i="12" s="1"/>
  <c r="G9" i="12"/>
  <c r="L9" i="12" s="1"/>
  <c r="P3" i="10"/>
  <c r="R3" i="10" s="1"/>
  <c r="S3" i="10" s="1"/>
  <c r="P6" i="10"/>
  <c r="R6" i="10" s="1"/>
  <c r="S6" i="10" s="1"/>
  <c r="U6" i="10" s="1"/>
  <c r="R3" i="12"/>
  <c r="S3" i="12" s="1"/>
  <c r="U3" i="12" s="1"/>
  <c r="P4" i="12"/>
  <c r="R4" i="12" s="1"/>
  <c r="S4" i="12" s="1"/>
  <c r="T15" i="12"/>
  <c r="V15" i="12" s="1"/>
  <c r="M4" i="12"/>
  <c r="G4" i="12"/>
  <c r="L4" i="12" s="1"/>
  <c r="P3" i="11"/>
  <c r="R3" i="11" s="1"/>
  <c r="S3" i="11" s="1"/>
  <c r="P4" i="11"/>
  <c r="R4" i="11" s="1"/>
  <c r="S4" i="11" s="1"/>
  <c r="U4" i="11" s="1"/>
  <c r="P5" i="11"/>
  <c r="R5" i="11" s="1"/>
  <c r="S5" i="11" s="1"/>
  <c r="U5" i="11" s="1"/>
  <c r="L4" i="11"/>
  <c r="P7" i="11"/>
  <c r="R7" i="11" s="1"/>
  <c r="S7" i="11" s="1"/>
  <c r="T7" i="11" s="1"/>
  <c r="P10" i="11"/>
  <c r="P4" i="10"/>
  <c r="R4" i="10" s="1"/>
  <c r="S4" i="10" s="1"/>
  <c r="U4" i="10" s="1"/>
  <c r="P8" i="10"/>
  <c r="R8" i="10" s="1"/>
  <c r="S8" i="10" s="1"/>
  <c r="T8" i="10" s="1"/>
  <c r="L10" i="11"/>
  <c r="R10" i="11"/>
  <c r="S10" i="11" s="1"/>
  <c r="U10" i="11" s="1"/>
  <c r="T15" i="11"/>
  <c r="V15" i="11" s="1"/>
  <c r="G3" i="11"/>
  <c r="L3" i="11" s="1"/>
  <c r="L27" i="11" s="1"/>
  <c r="G5" i="11"/>
  <c r="L5" i="11" s="1"/>
  <c r="G7" i="11"/>
  <c r="L7" i="11" s="1"/>
  <c r="M4" i="11"/>
  <c r="M10" i="11"/>
  <c r="M3" i="10"/>
  <c r="L4" i="10"/>
  <c r="L8" i="10"/>
  <c r="L3" i="10"/>
  <c r="L6" i="10"/>
  <c r="L15" i="10"/>
  <c r="T15" i="10" s="1"/>
  <c r="U15" i="10"/>
  <c r="L4" i="9"/>
  <c r="L8" i="9"/>
  <c r="L10" i="9"/>
  <c r="R13" i="9"/>
  <c r="S13" i="9" s="1"/>
  <c r="R6" i="9"/>
  <c r="S6" i="9" s="1"/>
  <c r="U6" i="9" s="1"/>
  <c r="R5" i="9"/>
  <c r="S5" i="9" s="1"/>
  <c r="U5" i="9" s="1"/>
  <c r="R9" i="9"/>
  <c r="S9" i="9" s="1"/>
  <c r="U9" i="9" s="1"/>
  <c r="R11" i="9"/>
  <c r="S11" i="9" s="1"/>
  <c r="U11" i="9" s="1"/>
  <c r="R15" i="9"/>
  <c r="S15" i="9" s="1"/>
  <c r="T15" i="9" s="1"/>
  <c r="R8" i="9"/>
  <c r="S8" i="9" s="1"/>
  <c r="T8" i="9" s="1"/>
  <c r="R12" i="9"/>
  <c r="S12" i="9" s="1"/>
  <c r="U12" i="9" s="1"/>
  <c r="R4" i="9"/>
  <c r="S4" i="9" s="1"/>
  <c r="T4" i="9" s="1"/>
  <c r="R10" i="9"/>
  <c r="S10" i="9" s="1"/>
  <c r="T10" i="9" s="1"/>
  <c r="R7" i="9"/>
  <c r="S7" i="9" s="1"/>
  <c r="T7" i="9" s="1"/>
  <c r="R14" i="9"/>
  <c r="S14" i="9" s="1"/>
  <c r="L5" i="9"/>
  <c r="L9" i="9"/>
  <c r="R3" i="9"/>
  <c r="L11" i="9"/>
  <c r="L15" i="9"/>
  <c r="L12" i="9"/>
  <c r="L3" i="9"/>
  <c r="L7" i="9"/>
  <c r="L13" i="9"/>
  <c r="L6" i="9"/>
  <c r="L14" i="9"/>
  <c r="T3" i="12" l="1"/>
  <c r="V3" i="12" s="1"/>
  <c r="U9" i="12"/>
  <c r="T9" i="12"/>
  <c r="L27" i="12"/>
  <c r="T4" i="12"/>
  <c r="T25" i="12" s="1"/>
  <c r="U4" i="12"/>
  <c r="T5" i="11"/>
  <c r="V5" i="11" s="1"/>
  <c r="T4" i="11"/>
  <c r="U7" i="11"/>
  <c r="V7" i="11" s="1"/>
  <c r="T3" i="10"/>
  <c r="T10" i="11"/>
  <c r="V10" i="11" s="1"/>
  <c r="V4" i="11"/>
  <c r="U3" i="11"/>
  <c r="T3" i="11"/>
  <c r="T6" i="10"/>
  <c r="V6" i="10" s="1"/>
  <c r="U3" i="10"/>
  <c r="T4" i="10"/>
  <c r="V4" i="10" s="1"/>
  <c r="V15" i="10"/>
  <c r="L26" i="10"/>
  <c r="U8" i="10"/>
  <c r="V8" i="10" s="1"/>
  <c r="U8" i="9"/>
  <c r="T11" i="9"/>
  <c r="T5" i="9"/>
  <c r="T9" i="9"/>
  <c r="V9" i="9" s="1"/>
  <c r="V8" i="9"/>
  <c r="U14" i="9"/>
  <c r="T14" i="9"/>
  <c r="U15" i="9"/>
  <c r="V15" i="9" s="1"/>
  <c r="U4" i="9"/>
  <c r="V4" i="9" s="1"/>
  <c r="V11" i="9"/>
  <c r="V5" i="9"/>
  <c r="T6" i="9"/>
  <c r="V6" i="9" s="1"/>
  <c r="L26" i="9"/>
  <c r="T12" i="9"/>
  <c r="V12" i="9" s="1"/>
  <c r="T13" i="9"/>
  <c r="U13" i="9"/>
  <c r="U7" i="9"/>
  <c r="V7" i="9" s="1"/>
  <c r="U10" i="9"/>
  <c r="V10" i="9" s="1"/>
  <c r="S3" i="9"/>
  <c r="T3" i="9" s="1"/>
  <c r="R27" i="12" l="1"/>
  <c r="V4" i="12"/>
  <c r="U25" i="12"/>
  <c r="V9" i="12"/>
  <c r="V3" i="10"/>
  <c r="V3" i="11"/>
  <c r="U25" i="11"/>
  <c r="R27" i="11" s="1"/>
  <c r="T25" i="11"/>
  <c r="U26" i="10"/>
  <c r="R28" i="10" s="1"/>
  <c r="T26" i="10"/>
  <c r="V14" i="9"/>
  <c r="V13" i="9"/>
  <c r="T26" i="9"/>
  <c r="U3" i="9"/>
  <c r="U26" i="9" l="1"/>
  <c r="R28" i="9" s="1"/>
  <c r="V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khalil</author>
  </authors>
  <commentList>
    <comment ref="F2" authorId="0" shapeId="0" xr:uid="{545947F0-B721-4718-87C0-4A96EC807321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I2" authorId="0" shapeId="0" xr:uid="{589BADBD-85E3-4B03-91C7-B189882FFFC7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P2" authorId="0" shapeId="0" xr:uid="{882AB9F1-7A79-46E1-9C14-0FE3BA943C2D}">
      <text>
        <r>
          <rPr>
            <b/>
            <sz val="9"/>
            <color indexed="81"/>
            <rFont val="Tahoma"/>
          </rPr>
          <t>khalil:</t>
        </r>
        <r>
          <rPr>
            <sz val="9"/>
            <color indexed="81"/>
            <rFont val="Tahoma"/>
          </rPr>
          <t xml:space="preserve">
تعديل العدد يدوي
</t>
        </r>
      </text>
    </comment>
    <comment ref="B15" authorId="0" shapeId="0" xr:uid="{24E256E6-87DC-4DC4-80E3-6EA82BE68FBC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50 % + 50% كامل كشوفات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khalil</author>
  </authors>
  <commentList>
    <comment ref="F2" authorId="0" shapeId="0" xr:uid="{A567F7F3-50EA-4557-9C50-82159199AF71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I2" authorId="0" shapeId="0" xr:uid="{68D42EF9-0086-42D8-83B4-698F13E7FBDB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P2" authorId="0" shapeId="0" xr:uid="{5CF045F1-EAD7-495A-B5AD-C1020A600973}">
      <text>
        <r>
          <rPr>
            <b/>
            <sz val="9"/>
            <color indexed="81"/>
            <rFont val="Tahoma"/>
          </rPr>
          <t>khalil:</t>
        </r>
        <r>
          <rPr>
            <sz val="9"/>
            <color indexed="81"/>
            <rFont val="Tahoma"/>
          </rPr>
          <t xml:space="preserve">
تعديل العدد يدوي
</t>
        </r>
      </text>
    </comment>
    <comment ref="B15" authorId="0" shapeId="0" xr:uid="{339C88E4-A2D5-4A57-8B9B-8B0ABC8DA2DA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50 % + 50% كامل كشوفات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khalil</author>
  </authors>
  <commentList>
    <comment ref="F2" authorId="0" shapeId="0" xr:uid="{EE5C86EF-6262-4DA7-9BDB-D932E8487BC9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I2" authorId="0" shapeId="0" xr:uid="{D3DA23F1-C21A-4A48-BC08-493F516CA6DF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P2" authorId="0" shapeId="0" xr:uid="{A11823B2-A275-43E1-892D-2EB849E92824}">
      <text>
        <r>
          <rPr>
            <b/>
            <sz val="9"/>
            <color indexed="81"/>
            <rFont val="Tahoma"/>
          </rPr>
          <t>khalil:</t>
        </r>
        <r>
          <rPr>
            <sz val="9"/>
            <color indexed="81"/>
            <rFont val="Tahoma"/>
          </rPr>
          <t xml:space="preserve">
تعديل العدد يدوي
</t>
        </r>
      </text>
    </comment>
    <comment ref="B15" authorId="0" shapeId="0" xr:uid="{62511367-4E71-47EB-A015-2FC6784C5181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50 % + 50% كامل كشوفات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khalil</author>
  </authors>
  <commentList>
    <comment ref="F2" authorId="0" shapeId="0" xr:uid="{D7194A13-319D-4D21-8DF1-BA65FF04BF6E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I2" authorId="0" shapeId="0" xr:uid="{4BB6A82C-3AF7-4C61-BD73-8DAF9525EF95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متغير يدوي</t>
        </r>
      </text>
    </comment>
    <comment ref="P2" authorId="0" shapeId="0" xr:uid="{826734BF-33B4-4985-AF28-B090D3D34ABA}">
      <text>
        <r>
          <rPr>
            <b/>
            <sz val="9"/>
            <color indexed="81"/>
            <rFont val="Tahoma"/>
          </rPr>
          <t>khalil:</t>
        </r>
        <r>
          <rPr>
            <sz val="9"/>
            <color indexed="81"/>
            <rFont val="Tahoma"/>
          </rPr>
          <t xml:space="preserve">
تعديل العدد يدوي
</t>
        </r>
      </text>
    </comment>
    <comment ref="B15" authorId="0" shapeId="0" xr:uid="{5380631E-C9FB-4128-BC1B-273BBFA49056}">
      <text>
        <r>
          <rPr>
            <b/>
            <sz val="9"/>
            <color indexed="81"/>
            <rFont val="Tahoma"/>
            <family val="2"/>
          </rPr>
          <t>khalil:</t>
        </r>
        <r>
          <rPr>
            <sz val="9"/>
            <color indexed="81"/>
            <rFont val="Tahoma"/>
            <family val="2"/>
          </rPr>
          <t xml:space="preserve">
50 % + 50% كامل كشوفات
</t>
        </r>
      </text>
    </comment>
  </commentList>
</comments>
</file>

<file path=xl/sharedStrings.xml><?xml version="1.0" encoding="utf-8"?>
<sst xmlns="http://schemas.openxmlformats.org/spreadsheetml/2006/main" count="222" uniqueCount="70">
  <si>
    <t>م</t>
  </si>
  <si>
    <t xml:space="preserve">العيادة </t>
  </si>
  <si>
    <t>قيمة الكشف</t>
  </si>
  <si>
    <t>الباطنة</t>
  </si>
  <si>
    <t xml:space="preserve">الاطفال </t>
  </si>
  <si>
    <t>النساء والتوليد</t>
  </si>
  <si>
    <t>الاسنان</t>
  </si>
  <si>
    <t>الطواريء</t>
  </si>
  <si>
    <t>العظام</t>
  </si>
  <si>
    <t>الرمد</t>
  </si>
  <si>
    <t>الانف واذن</t>
  </si>
  <si>
    <t>الجلدية والتناسلية</t>
  </si>
  <si>
    <t>الصدرية</t>
  </si>
  <si>
    <t>المخ والاعصاب</t>
  </si>
  <si>
    <t>الجراحة</t>
  </si>
  <si>
    <t>المسالك البولية</t>
  </si>
  <si>
    <t>قلب واوعية دموية</t>
  </si>
  <si>
    <t>المعمل</t>
  </si>
  <si>
    <t>الاشاعة</t>
  </si>
  <si>
    <t>اجمالي قيمة الخدمات</t>
  </si>
  <si>
    <t>عدد الكشوف</t>
  </si>
  <si>
    <t xml:space="preserve">اجمالي قيمة العيادة يومياً </t>
  </si>
  <si>
    <t>اجمالي قيمة الكشوف</t>
  </si>
  <si>
    <t>حساب العيادة الاجمالي</t>
  </si>
  <si>
    <t>فكسد الدكتور  الجمعة فقط</t>
  </si>
  <si>
    <t>الفرق</t>
  </si>
  <si>
    <t>مشرف تمريض</t>
  </si>
  <si>
    <t>رسبشن</t>
  </si>
  <si>
    <t>عدد الاستشارات</t>
  </si>
  <si>
    <t>قيمة الاستشارة</t>
  </si>
  <si>
    <t>اجمالي قيمة الاستشارات</t>
  </si>
  <si>
    <t>التمريض</t>
  </si>
  <si>
    <t>الفكسد</t>
  </si>
  <si>
    <t>قيمة ال 10 كشوف</t>
  </si>
  <si>
    <t>باقي قيمة الكشوف</t>
  </si>
  <si>
    <t>اجمالي الاستشارة و الخدمات</t>
  </si>
  <si>
    <t>اجمالي قيمة باقي الكشوف و الاستشارات والخدمات</t>
  </si>
  <si>
    <t>نسبة ال 50 %</t>
  </si>
  <si>
    <t>المبني</t>
  </si>
  <si>
    <t>الدكتور</t>
  </si>
  <si>
    <t>عدد باقي الكشوف</t>
  </si>
  <si>
    <t>الصافي</t>
  </si>
  <si>
    <t>المستلزمات والتعقيم</t>
  </si>
  <si>
    <t>الامن</t>
  </si>
  <si>
    <t>النظافة</t>
  </si>
  <si>
    <t>الاشعة</t>
  </si>
  <si>
    <t>حساب الاشعة</t>
  </si>
  <si>
    <t>12 ساعة</t>
  </si>
  <si>
    <t xml:space="preserve">كل فلم اشاعة علية 10 ج </t>
  </si>
  <si>
    <t>8  ساعة</t>
  </si>
  <si>
    <t>6  ساعة</t>
  </si>
  <si>
    <t>المعمل 50 % من الاجمالي</t>
  </si>
  <si>
    <t>مرتب الامن اليومي</t>
  </si>
  <si>
    <t>مرتب رسبشن اليومي</t>
  </si>
  <si>
    <t xml:space="preserve">مشرف تمريض اليومي </t>
  </si>
  <si>
    <t xml:space="preserve">المستلزمات كما هية للمبني </t>
  </si>
  <si>
    <t xml:space="preserve">مرتب النظافة اليومي </t>
  </si>
  <si>
    <t xml:space="preserve"> دخل + مرتب الاشعة</t>
  </si>
  <si>
    <t>الاسنان  50 % من الاجمالي</t>
  </si>
  <si>
    <t>موظفين المستلزمات والتعقيم</t>
  </si>
  <si>
    <t>مصروفات يومية</t>
  </si>
  <si>
    <t>المصروفات الخارجية</t>
  </si>
  <si>
    <t>22-6</t>
  </si>
  <si>
    <t>التاريخ</t>
  </si>
  <si>
    <t>19-6</t>
  </si>
  <si>
    <t>التمريض / المصروفات</t>
  </si>
  <si>
    <t>20-6</t>
  </si>
  <si>
    <t>21-6</t>
  </si>
  <si>
    <t>الصافي الشهري</t>
  </si>
  <si>
    <t>الصافي اليومي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</si>
</sst>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10B0000]d\ mmmm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readingOrder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 readingOrder="1"/>
    </xf>
    <xf numFmtId="0" fontId="0" fillId="4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17" borderId="1" xfId="0" applyFont="1" applyFill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8426-96A5-4003-8AA8-510FAFA648C3}">
  <sheetPr>
    <tabColor theme="7" tint="0.39997558519241921"/>
  </sheetPr>
  <dimension ref="A1:C33"/>
  <sheetViews>
    <sheetView rightToLeft="1" tabSelected="1" workbookViewId="0">
      <selection activeCell="K20" sqref="K20"/>
    </sheetView>
  </sheetViews>
  <sheetFormatPr defaultRowHeight="15" x14ac:dyDescent="0.25"/>
  <cols>
    <col min="1" max="1" width="8.140625" style="3" customWidth="1"/>
    <col min="2" max="2" width="18.140625" style="3" customWidth="1"/>
    <col min="3" max="3" width="15.140625" style="3" customWidth="1"/>
    <col min="4" max="16384" width="9.140625" style="3"/>
  </cols>
  <sheetData>
    <row r="1" spans="1:3" ht="20.25" customHeight="1" x14ac:dyDescent="0.25">
      <c r="A1" s="54" t="s">
        <v>68</v>
      </c>
      <c r="B1" s="54"/>
      <c r="C1" s="54"/>
    </row>
    <row r="2" spans="1:3" ht="21" customHeight="1" x14ac:dyDescent="0.25">
      <c r="A2" s="2" t="s">
        <v>0</v>
      </c>
      <c r="B2" s="2" t="s">
        <v>63</v>
      </c>
      <c r="C2" s="2" t="s">
        <v>69</v>
      </c>
    </row>
    <row r="3" spans="1:3" x14ac:dyDescent="0.25">
      <c r="A3" s="2">
        <v>1</v>
      </c>
      <c r="B3" s="2"/>
      <c r="C3" s="2"/>
    </row>
    <row r="4" spans="1:3" x14ac:dyDescent="0.25">
      <c r="A4" s="2">
        <v>2</v>
      </c>
      <c r="B4" s="2"/>
      <c r="C4" s="2"/>
    </row>
    <row r="5" spans="1:3" x14ac:dyDescent="0.25">
      <c r="A5" s="2">
        <v>3</v>
      </c>
      <c r="B5" s="2"/>
      <c r="C5" s="2"/>
    </row>
    <row r="6" spans="1:3" x14ac:dyDescent="0.25">
      <c r="A6" s="2">
        <v>4</v>
      </c>
      <c r="B6" s="2"/>
      <c r="C6" s="2"/>
    </row>
    <row r="7" spans="1:3" x14ac:dyDescent="0.25">
      <c r="A7" s="2">
        <v>5</v>
      </c>
      <c r="B7" s="2"/>
      <c r="C7" s="2"/>
    </row>
    <row r="8" spans="1:3" x14ac:dyDescent="0.25">
      <c r="A8" s="2">
        <v>6</v>
      </c>
      <c r="B8" s="2"/>
      <c r="C8" s="2"/>
    </row>
    <row r="9" spans="1:3" x14ac:dyDescent="0.25">
      <c r="A9" s="2">
        <v>7</v>
      </c>
      <c r="B9" s="2"/>
      <c r="C9" s="2"/>
    </row>
    <row r="10" spans="1:3" x14ac:dyDescent="0.25">
      <c r="A10" s="2">
        <v>8</v>
      </c>
      <c r="B10" s="2"/>
      <c r="C10" s="2"/>
    </row>
    <row r="11" spans="1:3" x14ac:dyDescent="0.25">
      <c r="A11" s="2">
        <v>9</v>
      </c>
      <c r="B11" s="2"/>
      <c r="C11" s="2"/>
    </row>
    <row r="12" spans="1:3" x14ac:dyDescent="0.25">
      <c r="A12" s="2">
        <v>10</v>
      </c>
      <c r="B12" s="2"/>
      <c r="C12" s="2"/>
    </row>
    <row r="13" spans="1:3" x14ac:dyDescent="0.25">
      <c r="A13" s="2">
        <v>11</v>
      </c>
      <c r="B13" s="2"/>
      <c r="C13" s="2"/>
    </row>
    <row r="14" spans="1:3" x14ac:dyDescent="0.25">
      <c r="A14" s="2">
        <v>12</v>
      </c>
      <c r="B14" s="2"/>
      <c r="C14" s="2"/>
    </row>
    <row r="15" spans="1:3" x14ac:dyDescent="0.25">
      <c r="A15" s="2">
        <v>13</v>
      </c>
      <c r="B15" s="2"/>
      <c r="C15" s="2"/>
    </row>
    <row r="16" spans="1:3" x14ac:dyDescent="0.25">
      <c r="A16" s="2">
        <v>14</v>
      </c>
      <c r="B16" s="2"/>
      <c r="C16" s="2"/>
    </row>
    <row r="17" spans="1:3" x14ac:dyDescent="0.25">
      <c r="A17" s="2">
        <v>15</v>
      </c>
      <c r="B17" s="2"/>
      <c r="C17" s="2"/>
    </row>
    <row r="18" spans="1:3" x14ac:dyDescent="0.25">
      <c r="A18" s="2">
        <v>16</v>
      </c>
      <c r="B18" s="2"/>
      <c r="C18" s="2"/>
    </row>
    <row r="19" spans="1:3" x14ac:dyDescent="0.25">
      <c r="A19" s="2">
        <v>17</v>
      </c>
      <c r="B19" s="2"/>
      <c r="C19" s="2"/>
    </row>
    <row r="20" spans="1:3" x14ac:dyDescent="0.25">
      <c r="A20" s="2">
        <v>18</v>
      </c>
      <c r="B20" s="2"/>
      <c r="C20" s="2"/>
    </row>
    <row r="21" spans="1:3" x14ac:dyDescent="0.25">
      <c r="A21" s="2">
        <v>19</v>
      </c>
      <c r="B21" s="2"/>
      <c r="C21" s="2"/>
    </row>
    <row r="22" spans="1:3" x14ac:dyDescent="0.25">
      <c r="A22" s="2">
        <v>20</v>
      </c>
      <c r="B22" s="2"/>
      <c r="C22" s="2"/>
    </row>
    <row r="23" spans="1:3" x14ac:dyDescent="0.25">
      <c r="A23" s="2">
        <v>21</v>
      </c>
      <c r="B23" s="2"/>
      <c r="C23" s="2"/>
    </row>
    <row r="24" spans="1:3" x14ac:dyDescent="0.25">
      <c r="A24" s="2">
        <v>22</v>
      </c>
      <c r="B24" s="2"/>
      <c r="C24" s="2"/>
    </row>
    <row r="25" spans="1:3" x14ac:dyDescent="0.25">
      <c r="A25" s="2">
        <v>23</v>
      </c>
      <c r="B25" s="2"/>
      <c r="C25" s="2"/>
    </row>
    <row r="26" spans="1:3" x14ac:dyDescent="0.25">
      <c r="A26" s="2">
        <v>24</v>
      </c>
      <c r="B26" s="2"/>
      <c r="C26" s="2"/>
    </row>
    <row r="27" spans="1:3" x14ac:dyDescent="0.25">
      <c r="A27" s="2">
        <v>25</v>
      </c>
      <c r="B27" s="2"/>
      <c r="C27" s="2"/>
    </row>
    <row r="28" spans="1:3" x14ac:dyDescent="0.25">
      <c r="A28" s="2">
        <v>26</v>
      </c>
      <c r="B28" s="2"/>
      <c r="C28" s="2"/>
    </row>
    <row r="29" spans="1:3" x14ac:dyDescent="0.25">
      <c r="A29" s="2">
        <v>27</v>
      </c>
      <c r="B29" s="2"/>
      <c r="C29" s="2"/>
    </row>
    <row r="30" spans="1:3" x14ac:dyDescent="0.25">
      <c r="A30" s="2">
        <v>28</v>
      </c>
      <c r="B30" s="2"/>
      <c r="C30" s="2"/>
    </row>
    <row r="31" spans="1:3" x14ac:dyDescent="0.25">
      <c r="A31" s="2">
        <v>29</v>
      </c>
      <c r="B31" s="2"/>
      <c r="C31" s="2"/>
    </row>
    <row r="32" spans="1:3" x14ac:dyDescent="0.25">
      <c r="A32" s="2">
        <v>30</v>
      </c>
      <c r="B32" s="2"/>
      <c r="C32" s="2"/>
    </row>
    <row r="33" spans="1:3" x14ac:dyDescent="0.25">
      <c r="A33" s="2">
        <v>31</v>
      </c>
      <c r="B33" s="2"/>
      <c r="C33" s="2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19AF-0BAF-435D-8C4E-8C18301E34F0}">
  <sheetPr>
    <tabColor theme="7" tint="0.39997558519241921"/>
  </sheetPr>
  <dimension ref="A1:X28"/>
  <sheetViews>
    <sheetView rightToLeft="1" workbookViewId="0">
      <pane xSplit="4" ySplit="2" topLeftCell="E7" activePane="bottomRight" state="frozen"/>
      <selection pane="topRight" activeCell="G1" sqref="G1"/>
      <selection pane="bottomLeft" activeCell="A5" sqref="A5"/>
      <selection pane="bottomRight" activeCell="B27" sqref="B27:B28"/>
    </sheetView>
  </sheetViews>
  <sheetFormatPr defaultRowHeight="15" x14ac:dyDescent="0.25"/>
  <cols>
    <col min="1" max="1" width="3" style="3" bestFit="1" customWidth="1"/>
    <col min="2" max="2" width="15.7109375" style="3" bestFit="1" customWidth="1"/>
    <col min="3" max="3" width="9.85546875" style="3" bestFit="1" customWidth="1"/>
    <col min="4" max="4" width="10.5703125" style="3" bestFit="1" customWidth="1"/>
    <col min="5" max="10" width="8" style="3" customWidth="1"/>
    <col min="11" max="11" width="7.85546875" style="3" customWidth="1"/>
    <col min="12" max="12" width="13.42578125" style="3" bestFit="1" customWidth="1"/>
    <col min="13" max="17" width="8.85546875" style="3" customWidth="1"/>
    <col min="18" max="18" width="13.42578125" style="3" bestFit="1" customWidth="1"/>
    <col min="19" max="19" width="8.85546875" style="3" customWidth="1"/>
    <col min="20" max="21" width="12.28515625" style="3" bestFit="1" customWidth="1"/>
    <col min="22" max="22" width="8.85546875" style="3" customWidth="1"/>
    <col min="23" max="23" width="11.5703125" style="3" bestFit="1" customWidth="1"/>
    <col min="24" max="24" width="10.140625" style="3" bestFit="1" customWidth="1"/>
    <col min="25" max="16384" width="9.140625" style="3"/>
  </cols>
  <sheetData>
    <row r="1" spans="1:24" x14ac:dyDescent="0.25">
      <c r="A1" s="1"/>
      <c r="B1" s="38"/>
      <c r="C1" s="38"/>
      <c r="D1" s="53"/>
      <c r="E1" s="45" t="s">
        <v>23</v>
      </c>
      <c r="F1" s="46"/>
      <c r="G1" s="46"/>
      <c r="H1" s="46"/>
      <c r="I1" s="46"/>
      <c r="J1" s="46"/>
      <c r="K1" s="46"/>
      <c r="L1" s="47"/>
      <c r="M1" s="19"/>
      <c r="N1" s="19"/>
      <c r="O1" s="19"/>
      <c r="P1" s="19"/>
      <c r="Q1" s="19"/>
      <c r="R1" s="19"/>
      <c r="S1" s="19"/>
      <c r="T1" s="19"/>
      <c r="U1" s="19"/>
      <c r="V1" s="19"/>
      <c r="W1" s="4"/>
      <c r="X1" s="4"/>
    </row>
    <row r="2" spans="1:24" s="5" customFormat="1" ht="51" x14ac:dyDescent="0.25">
      <c r="A2" s="1" t="s">
        <v>0</v>
      </c>
      <c r="B2" s="1" t="s">
        <v>1</v>
      </c>
      <c r="C2" s="1" t="s">
        <v>2</v>
      </c>
      <c r="D2" s="52" t="s">
        <v>24</v>
      </c>
      <c r="E2" s="20" t="s">
        <v>20</v>
      </c>
      <c r="F2" s="21" t="s">
        <v>2</v>
      </c>
      <c r="G2" s="22" t="s">
        <v>22</v>
      </c>
      <c r="H2" s="20" t="s">
        <v>28</v>
      </c>
      <c r="I2" s="21" t="s">
        <v>29</v>
      </c>
      <c r="J2" s="22" t="s">
        <v>30</v>
      </c>
      <c r="K2" s="23" t="s">
        <v>19</v>
      </c>
      <c r="L2" s="24" t="s">
        <v>21</v>
      </c>
      <c r="M2" s="20" t="s">
        <v>33</v>
      </c>
      <c r="N2" s="28" t="s">
        <v>32</v>
      </c>
      <c r="O2" s="25" t="s">
        <v>40</v>
      </c>
      <c r="P2" s="29" t="s">
        <v>34</v>
      </c>
      <c r="Q2" s="30" t="s">
        <v>35</v>
      </c>
      <c r="R2" s="31" t="s">
        <v>36</v>
      </c>
      <c r="S2" s="32" t="s">
        <v>37</v>
      </c>
      <c r="T2" s="33" t="s">
        <v>38</v>
      </c>
      <c r="U2" s="24" t="s">
        <v>39</v>
      </c>
      <c r="V2" s="26" t="s">
        <v>25</v>
      </c>
      <c r="W2" s="27" t="s">
        <v>31</v>
      </c>
      <c r="X2" s="6"/>
    </row>
    <row r="3" spans="1:24" x14ac:dyDescent="0.25">
      <c r="A3" s="2">
        <v>1</v>
      </c>
      <c r="B3" s="2" t="s">
        <v>3</v>
      </c>
      <c r="C3" s="2">
        <v>60</v>
      </c>
      <c r="D3" s="2">
        <v>1000</v>
      </c>
      <c r="E3" s="18">
        <v>21</v>
      </c>
      <c r="F3" s="18">
        <v>60</v>
      </c>
      <c r="G3" s="18">
        <f>F3*E3</f>
        <v>1260</v>
      </c>
      <c r="H3" s="18">
        <v>2</v>
      </c>
      <c r="I3" s="18">
        <v>20</v>
      </c>
      <c r="J3" s="18">
        <f>H3*I3</f>
        <v>40</v>
      </c>
      <c r="K3" s="18">
        <v>50</v>
      </c>
      <c r="L3" s="18">
        <f>K3+G3+J3</f>
        <v>1350</v>
      </c>
      <c r="M3" s="18">
        <f>10*F3</f>
        <v>600</v>
      </c>
      <c r="N3" s="28">
        <f>D3</f>
        <v>1000</v>
      </c>
      <c r="O3" s="25">
        <f>(E3-10)</f>
        <v>11</v>
      </c>
      <c r="P3" s="29">
        <f>O3*F3</f>
        <v>660</v>
      </c>
      <c r="Q3" s="30">
        <f t="shared" ref="Q3:Q15" si="0">K3+J3</f>
        <v>90</v>
      </c>
      <c r="R3" s="31">
        <f>Q3+P3</f>
        <v>750</v>
      </c>
      <c r="S3" s="32">
        <f>R3*50%</f>
        <v>375</v>
      </c>
      <c r="T3" s="33">
        <f t="shared" ref="T3:T15" si="1">(S3+M3)-N3</f>
        <v>-25</v>
      </c>
      <c r="U3" s="24">
        <f t="shared" ref="U3:U11" si="2">S3+N3</f>
        <v>1375</v>
      </c>
      <c r="V3" s="7">
        <f>L3-(U3+T3)</f>
        <v>0</v>
      </c>
      <c r="W3" s="2">
        <v>75</v>
      </c>
    </row>
    <row r="4" spans="1:24" x14ac:dyDescent="0.25">
      <c r="A4" s="2">
        <v>3</v>
      </c>
      <c r="B4" s="2" t="s">
        <v>4</v>
      </c>
      <c r="C4" s="2">
        <v>60</v>
      </c>
      <c r="D4" s="2">
        <v>800</v>
      </c>
      <c r="E4" s="18">
        <v>16</v>
      </c>
      <c r="F4" s="18">
        <v>60</v>
      </c>
      <c r="G4" s="18">
        <f t="shared" ref="G4:G16" si="3">F4*E4</f>
        <v>960</v>
      </c>
      <c r="H4" s="18">
        <v>1</v>
      </c>
      <c r="I4" s="18">
        <v>20</v>
      </c>
      <c r="J4" s="18">
        <f t="shared" ref="J4:J16" si="4">H4*I4</f>
        <v>20</v>
      </c>
      <c r="K4" s="18">
        <v>0</v>
      </c>
      <c r="L4" s="18">
        <f t="shared" ref="L4:L15" si="5">K4+G4+J4</f>
        <v>980</v>
      </c>
      <c r="M4" s="18">
        <f t="shared" ref="M4:M15" si="6">10*F4</f>
        <v>600</v>
      </c>
      <c r="N4" s="28">
        <f t="shared" ref="N4:N15" si="7">D4</f>
        <v>800</v>
      </c>
      <c r="O4" s="25">
        <f t="shared" ref="O4:O15" si="8">(E4-10)</f>
        <v>6</v>
      </c>
      <c r="P4" s="29">
        <f t="shared" ref="P4:P15" si="9">O4*F4</f>
        <v>360</v>
      </c>
      <c r="Q4" s="30">
        <f t="shared" si="0"/>
        <v>20</v>
      </c>
      <c r="R4" s="31">
        <f>Q4+P4</f>
        <v>380</v>
      </c>
      <c r="S4" s="32">
        <f t="shared" ref="S4:S15" si="10">R4*50%</f>
        <v>190</v>
      </c>
      <c r="T4" s="33">
        <f t="shared" si="1"/>
        <v>-10</v>
      </c>
      <c r="U4" s="24">
        <f t="shared" si="2"/>
        <v>990</v>
      </c>
      <c r="V4" s="7">
        <f t="shared" ref="V4:V15" si="11">L4-(U4+T4)</f>
        <v>0</v>
      </c>
      <c r="W4" s="2">
        <v>75</v>
      </c>
    </row>
    <row r="5" spans="1:24" x14ac:dyDescent="0.25">
      <c r="A5" s="2">
        <v>4</v>
      </c>
      <c r="B5" s="2" t="s">
        <v>5</v>
      </c>
      <c r="C5" s="2">
        <v>60</v>
      </c>
      <c r="D5" s="2">
        <v>800</v>
      </c>
      <c r="E5" s="18">
        <v>11</v>
      </c>
      <c r="F5" s="18">
        <v>60</v>
      </c>
      <c r="G5" s="18">
        <f t="shared" si="3"/>
        <v>660</v>
      </c>
      <c r="H5" s="18">
        <v>1</v>
      </c>
      <c r="I5" s="18">
        <v>20</v>
      </c>
      <c r="J5" s="18">
        <f t="shared" si="4"/>
        <v>20</v>
      </c>
      <c r="K5" s="18"/>
      <c r="L5" s="18">
        <f t="shared" si="5"/>
        <v>680</v>
      </c>
      <c r="M5" s="18">
        <f t="shared" si="6"/>
        <v>600</v>
      </c>
      <c r="N5" s="28">
        <f t="shared" si="7"/>
        <v>800</v>
      </c>
      <c r="O5" s="25">
        <f t="shared" si="8"/>
        <v>1</v>
      </c>
      <c r="P5" s="29">
        <f t="shared" si="9"/>
        <v>60</v>
      </c>
      <c r="Q5" s="30">
        <f t="shared" si="0"/>
        <v>20</v>
      </c>
      <c r="R5" s="31">
        <f t="shared" ref="R5:R15" si="12">Q5+P5</f>
        <v>80</v>
      </c>
      <c r="S5" s="32">
        <f t="shared" si="10"/>
        <v>40</v>
      </c>
      <c r="T5" s="33">
        <f t="shared" si="1"/>
        <v>-160</v>
      </c>
      <c r="U5" s="24">
        <f t="shared" si="2"/>
        <v>840</v>
      </c>
      <c r="V5" s="7">
        <f t="shared" si="11"/>
        <v>0</v>
      </c>
      <c r="W5" s="2">
        <v>75</v>
      </c>
    </row>
    <row r="6" spans="1:24" x14ac:dyDescent="0.25">
      <c r="A6" s="2">
        <v>10</v>
      </c>
      <c r="B6" s="2" t="s">
        <v>8</v>
      </c>
      <c r="C6" s="2">
        <v>60</v>
      </c>
      <c r="D6" s="2">
        <v>800</v>
      </c>
      <c r="E6" s="18">
        <v>45</v>
      </c>
      <c r="F6" s="18">
        <v>60</v>
      </c>
      <c r="G6" s="18">
        <f t="shared" si="3"/>
        <v>2700</v>
      </c>
      <c r="H6" s="18">
        <v>1</v>
      </c>
      <c r="I6" s="18">
        <v>20</v>
      </c>
      <c r="J6" s="18">
        <f t="shared" si="4"/>
        <v>20</v>
      </c>
      <c r="K6" s="18">
        <v>200</v>
      </c>
      <c r="L6" s="18">
        <f t="shared" si="5"/>
        <v>2920</v>
      </c>
      <c r="M6" s="18">
        <f t="shared" si="6"/>
        <v>600</v>
      </c>
      <c r="N6" s="28">
        <f t="shared" si="7"/>
        <v>800</v>
      </c>
      <c r="O6" s="25">
        <f t="shared" si="8"/>
        <v>35</v>
      </c>
      <c r="P6" s="29">
        <f t="shared" si="9"/>
        <v>2100</v>
      </c>
      <c r="Q6" s="30">
        <f t="shared" si="0"/>
        <v>220</v>
      </c>
      <c r="R6" s="31">
        <f t="shared" si="12"/>
        <v>2320</v>
      </c>
      <c r="S6" s="32">
        <f t="shared" si="10"/>
        <v>1160</v>
      </c>
      <c r="T6" s="33">
        <f t="shared" si="1"/>
        <v>960</v>
      </c>
      <c r="U6" s="24">
        <f t="shared" si="2"/>
        <v>1960</v>
      </c>
      <c r="V6" s="7">
        <f t="shared" si="11"/>
        <v>0</v>
      </c>
      <c r="W6" s="2">
        <v>75</v>
      </c>
    </row>
    <row r="7" spans="1:24" x14ac:dyDescent="0.25">
      <c r="A7" s="2">
        <v>11</v>
      </c>
      <c r="B7" s="2" t="s">
        <v>9</v>
      </c>
      <c r="C7" s="2">
        <v>60</v>
      </c>
      <c r="D7" s="2">
        <v>800</v>
      </c>
      <c r="E7" s="18">
        <v>32</v>
      </c>
      <c r="F7" s="18">
        <v>60</v>
      </c>
      <c r="G7" s="18">
        <f t="shared" si="3"/>
        <v>1920</v>
      </c>
      <c r="H7" s="18">
        <v>3</v>
      </c>
      <c r="I7" s="18">
        <v>20</v>
      </c>
      <c r="J7" s="18">
        <f t="shared" si="4"/>
        <v>60</v>
      </c>
      <c r="K7" s="18">
        <v>175</v>
      </c>
      <c r="L7" s="18">
        <f t="shared" si="5"/>
        <v>2155</v>
      </c>
      <c r="M7" s="18">
        <f t="shared" si="6"/>
        <v>600</v>
      </c>
      <c r="N7" s="28">
        <f t="shared" si="7"/>
        <v>800</v>
      </c>
      <c r="O7" s="25">
        <f t="shared" si="8"/>
        <v>22</v>
      </c>
      <c r="P7" s="29">
        <f t="shared" si="9"/>
        <v>1320</v>
      </c>
      <c r="Q7" s="30">
        <f t="shared" si="0"/>
        <v>235</v>
      </c>
      <c r="R7" s="31">
        <f t="shared" si="12"/>
        <v>1555</v>
      </c>
      <c r="S7" s="32">
        <f t="shared" si="10"/>
        <v>777.5</v>
      </c>
      <c r="T7" s="33">
        <f t="shared" si="1"/>
        <v>577.5</v>
      </c>
      <c r="U7" s="24">
        <f t="shared" si="2"/>
        <v>1577.5</v>
      </c>
      <c r="V7" s="7">
        <f t="shared" si="11"/>
        <v>0</v>
      </c>
      <c r="W7" s="2">
        <v>75</v>
      </c>
    </row>
    <row r="8" spans="1:24" x14ac:dyDescent="0.25">
      <c r="A8" s="2">
        <v>12</v>
      </c>
      <c r="B8" s="2" t="s">
        <v>10</v>
      </c>
      <c r="C8" s="2">
        <v>60</v>
      </c>
      <c r="D8" s="2">
        <v>1000</v>
      </c>
      <c r="E8" s="18">
        <v>13</v>
      </c>
      <c r="F8" s="18">
        <v>60</v>
      </c>
      <c r="G8" s="18">
        <f t="shared" si="3"/>
        <v>780</v>
      </c>
      <c r="H8" s="18">
        <v>1</v>
      </c>
      <c r="I8" s="18">
        <v>20</v>
      </c>
      <c r="J8" s="18">
        <f t="shared" si="4"/>
        <v>20</v>
      </c>
      <c r="K8" s="18">
        <v>0</v>
      </c>
      <c r="L8" s="18">
        <f t="shared" si="5"/>
        <v>800</v>
      </c>
      <c r="M8" s="18">
        <f t="shared" si="6"/>
        <v>600</v>
      </c>
      <c r="N8" s="28">
        <f t="shared" si="7"/>
        <v>1000</v>
      </c>
      <c r="O8" s="25">
        <f t="shared" si="8"/>
        <v>3</v>
      </c>
      <c r="P8" s="29">
        <f t="shared" si="9"/>
        <v>180</v>
      </c>
      <c r="Q8" s="30">
        <f t="shared" si="0"/>
        <v>20</v>
      </c>
      <c r="R8" s="31">
        <f t="shared" si="12"/>
        <v>200</v>
      </c>
      <c r="S8" s="32">
        <f t="shared" si="10"/>
        <v>100</v>
      </c>
      <c r="T8" s="33">
        <f t="shared" si="1"/>
        <v>-300</v>
      </c>
      <c r="U8" s="24">
        <f t="shared" si="2"/>
        <v>1100</v>
      </c>
      <c r="V8" s="7">
        <f t="shared" si="11"/>
        <v>0</v>
      </c>
      <c r="W8" s="2">
        <v>75</v>
      </c>
    </row>
    <row r="9" spans="1:24" x14ac:dyDescent="0.25">
      <c r="A9" s="2">
        <v>16</v>
      </c>
      <c r="B9" s="2" t="s">
        <v>14</v>
      </c>
      <c r="C9" s="2">
        <v>60</v>
      </c>
      <c r="D9" s="2">
        <v>800</v>
      </c>
      <c r="E9" s="18">
        <v>6</v>
      </c>
      <c r="F9" s="18">
        <v>60</v>
      </c>
      <c r="G9" s="18">
        <f t="shared" si="3"/>
        <v>360</v>
      </c>
      <c r="H9" s="18">
        <v>1</v>
      </c>
      <c r="I9" s="18">
        <v>20</v>
      </c>
      <c r="J9" s="18">
        <f t="shared" si="4"/>
        <v>20</v>
      </c>
      <c r="K9" s="18">
        <v>0</v>
      </c>
      <c r="L9" s="18">
        <f t="shared" si="5"/>
        <v>380</v>
      </c>
      <c r="M9" s="18">
        <f t="shared" si="6"/>
        <v>600</v>
      </c>
      <c r="N9" s="28">
        <f t="shared" si="7"/>
        <v>800</v>
      </c>
      <c r="O9" s="25">
        <f t="shared" si="8"/>
        <v>-4</v>
      </c>
      <c r="P9" s="29">
        <f t="shared" si="9"/>
        <v>-240</v>
      </c>
      <c r="Q9" s="30">
        <f t="shared" si="0"/>
        <v>20</v>
      </c>
      <c r="R9" s="31">
        <f t="shared" si="12"/>
        <v>-220</v>
      </c>
      <c r="S9" s="32">
        <f t="shared" si="10"/>
        <v>-110</v>
      </c>
      <c r="T9" s="33">
        <f t="shared" si="1"/>
        <v>-310</v>
      </c>
      <c r="U9" s="24">
        <f t="shared" si="2"/>
        <v>690</v>
      </c>
      <c r="V9" s="7">
        <f t="shared" si="11"/>
        <v>0</v>
      </c>
      <c r="W9" s="2">
        <v>150</v>
      </c>
    </row>
    <row r="10" spans="1:24" x14ac:dyDescent="0.25">
      <c r="A10" s="2">
        <v>17</v>
      </c>
      <c r="B10" s="2" t="s">
        <v>15</v>
      </c>
      <c r="C10" s="2">
        <v>60</v>
      </c>
      <c r="D10" s="2">
        <v>800</v>
      </c>
      <c r="E10" s="18">
        <v>6</v>
      </c>
      <c r="F10" s="18">
        <v>60</v>
      </c>
      <c r="G10" s="18">
        <f t="shared" si="3"/>
        <v>360</v>
      </c>
      <c r="H10" s="18">
        <v>1</v>
      </c>
      <c r="I10" s="18">
        <v>20</v>
      </c>
      <c r="J10" s="18">
        <f t="shared" si="4"/>
        <v>20</v>
      </c>
      <c r="K10" s="18">
        <v>0</v>
      </c>
      <c r="L10" s="18">
        <f t="shared" si="5"/>
        <v>380</v>
      </c>
      <c r="M10" s="18">
        <f t="shared" si="6"/>
        <v>600</v>
      </c>
      <c r="N10" s="28">
        <f t="shared" si="7"/>
        <v>800</v>
      </c>
      <c r="O10" s="25">
        <f t="shared" si="8"/>
        <v>-4</v>
      </c>
      <c r="P10" s="29">
        <f t="shared" si="9"/>
        <v>-240</v>
      </c>
      <c r="Q10" s="30">
        <f t="shared" si="0"/>
        <v>20</v>
      </c>
      <c r="R10" s="31">
        <f t="shared" si="12"/>
        <v>-220</v>
      </c>
      <c r="S10" s="32">
        <f t="shared" si="10"/>
        <v>-110</v>
      </c>
      <c r="T10" s="33">
        <f t="shared" si="1"/>
        <v>-310</v>
      </c>
      <c r="U10" s="24">
        <f t="shared" si="2"/>
        <v>690</v>
      </c>
      <c r="V10" s="7">
        <f t="shared" si="11"/>
        <v>0</v>
      </c>
      <c r="W10" s="2">
        <v>100</v>
      </c>
    </row>
    <row r="11" spans="1:24" x14ac:dyDescent="0.25">
      <c r="A11" s="2">
        <v>13</v>
      </c>
      <c r="B11" s="2" t="s">
        <v>11</v>
      </c>
      <c r="C11" s="2">
        <v>80</v>
      </c>
      <c r="D11" s="2">
        <v>800</v>
      </c>
      <c r="E11" s="18">
        <v>51</v>
      </c>
      <c r="F11" s="18">
        <v>80</v>
      </c>
      <c r="G11" s="18">
        <f t="shared" si="3"/>
        <v>4080</v>
      </c>
      <c r="H11" s="18">
        <v>3</v>
      </c>
      <c r="I11" s="18">
        <v>20</v>
      </c>
      <c r="J11" s="18">
        <f t="shared" si="4"/>
        <v>60</v>
      </c>
      <c r="K11" s="18">
        <v>0</v>
      </c>
      <c r="L11" s="18">
        <f t="shared" si="5"/>
        <v>4140</v>
      </c>
      <c r="M11" s="18">
        <f t="shared" si="6"/>
        <v>800</v>
      </c>
      <c r="N11" s="28">
        <f t="shared" si="7"/>
        <v>800</v>
      </c>
      <c r="O11" s="25">
        <f t="shared" si="8"/>
        <v>41</v>
      </c>
      <c r="P11" s="29">
        <f t="shared" si="9"/>
        <v>3280</v>
      </c>
      <c r="Q11" s="30">
        <f t="shared" si="0"/>
        <v>60</v>
      </c>
      <c r="R11" s="31">
        <f t="shared" si="12"/>
        <v>3340</v>
      </c>
      <c r="S11" s="32">
        <f t="shared" si="10"/>
        <v>1670</v>
      </c>
      <c r="T11" s="33">
        <f t="shared" si="1"/>
        <v>1670</v>
      </c>
      <c r="U11" s="24">
        <f t="shared" si="2"/>
        <v>2470</v>
      </c>
      <c r="V11" s="7">
        <f t="shared" si="11"/>
        <v>0</v>
      </c>
      <c r="W11" s="2">
        <v>100</v>
      </c>
    </row>
    <row r="12" spans="1:24" x14ac:dyDescent="0.25">
      <c r="A12" s="2">
        <v>14</v>
      </c>
      <c r="B12" s="2" t="s">
        <v>12</v>
      </c>
      <c r="C12" s="2">
        <v>80</v>
      </c>
      <c r="D12" s="2">
        <v>1500</v>
      </c>
      <c r="E12" s="18">
        <v>10</v>
      </c>
      <c r="F12" s="18">
        <v>80</v>
      </c>
      <c r="G12" s="18">
        <f t="shared" si="3"/>
        <v>800</v>
      </c>
      <c r="H12" s="18">
        <v>2</v>
      </c>
      <c r="I12" s="18">
        <v>20</v>
      </c>
      <c r="J12" s="18">
        <f t="shared" si="4"/>
        <v>40</v>
      </c>
      <c r="K12" s="18">
        <v>0</v>
      </c>
      <c r="L12" s="18">
        <f t="shared" si="5"/>
        <v>840</v>
      </c>
      <c r="M12" s="18">
        <f t="shared" si="6"/>
        <v>800</v>
      </c>
      <c r="N12" s="28">
        <f t="shared" si="7"/>
        <v>1500</v>
      </c>
      <c r="O12" s="25">
        <f t="shared" si="8"/>
        <v>0</v>
      </c>
      <c r="P12" s="29">
        <f t="shared" si="9"/>
        <v>0</v>
      </c>
      <c r="Q12" s="30">
        <f t="shared" si="0"/>
        <v>40</v>
      </c>
      <c r="R12" s="31">
        <f t="shared" ref="R12" si="13">Q12+P12</f>
        <v>40</v>
      </c>
      <c r="S12" s="32">
        <f t="shared" si="10"/>
        <v>20</v>
      </c>
      <c r="T12" s="33">
        <f t="shared" si="1"/>
        <v>-680</v>
      </c>
      <c r="U12" s="24">
        <f t="shared" ref="U12" si="14">S12+N12</f>
        <v>1520</v>
      </c>
      <c r="V12" s="7">
        <f t="shared" si="11"/>
        <v>0</v>
      </c>
      <c r="W12" s="2">
        <v>100</v>
      </c>
    </row>
    <row r="13" spans="1:24" x14ac:dyDescent="0.25">
      <c r="A13" s="2">
        <v>15</v>
      </c>
      <c r="B13" s="2" t="s">
        <v>13</v>
      </c>
      <c r="C13" s="2">
        <v>100</v>
      </c>
      <c r="D13" s="2">
        <v>1300</v>
      </c>
      <c r="E13" s="18">
        <v>21</v>
      </c>
      <c r="F13" s="18">
        <v>100</v>
      </c>
      <c r="G13" s="18">
        <f t="shared" si="3"/>
        <v>2100</v>
      </c>
      <c r="H13" s="18">
        <v>1</v>
      </c>
      <c r="I13" s="18">
        <v>20</v>
      </c>
      <c r="J13" s="18">
        <f t="shared" si="4"/>
        <v>20</v>
      </c>
      <c r="K13" s="18">
        <v>0</v>
      </c>
      <c r="L13" s="18">
        <f t="shared" si="5"/>
        <v>2120</v>
      </c>
      <c r="M13" s="18">
        <f t="shared" si="6"/>
        <v>1000</v>
      </c>
      <c r="N13" s="28">
        <f t="shared" si="7"/>
        <v>1300</v>
      </c>
      <c r="O13" s="25">
        <f t="shared" si="8"/>
        <v>11</v>
      </c>
      <c r="P13" s="29">
        <f t="shared" si="9"/>
        <v>1100</v>
      </c>
      <c r="Q13" s="30">
        <f t="shared" si="0"/>
        <v>20</v>
      </c>
      <c r="R13" s="31">
        <f>Q13+P13</f>
        <v>1120</v>
      </c>
      <c r="S13" s="32">
        <f t="shared" si="10"/>
        <v>560</v>
      </c>
      <c r="T13" s="33">
        <f t="shared" si="1"/>
        <v>260</v>
      </c>
      <c r="U13" s="24">
        <f>S13+N13</f>
        <v>1860</v>
      </c>
      <c r="V13" s="7">
        <f t="shared" si="11"/>
        <v>0</v>
      </c>
      <c r="W13" s="2">
        <v>100</v>
      </c>
    </row>
    <row r="14" spans="1:24" ht="15.75" thickBot="1" x14ac:dyDescent="0.3">
      <c r="A14" s="9">
        <v>18</v>
      </c>
      <c r="B14" s="2" t="s">
        <v>16</v>
      </c>
      <c r="C14" s="9">
        <v>100</v>
      </c>
      <c r="D14" s="9">
        <v>1300</v>
      </c>
      <c r="E14" s="18">
        <v>8</v>
      </c>
      <c r="F14" s="18">
        <v>100</v>
      </c>
      <c r="G14" s="18">
        <f t="shared" si="3"/>
        <v>800</v>
      </c>
      <c r="H14" s="18">
        <v>3</v>
      </c>
      <c r="I14" s="18">
        <v>20</v>
      </c>
      <c r="J14" s="18">
        <f t="shared" si="4"/>
        <v>60</v>
      </c>
      <c r="K14" s="18">
        <v>0</v>
      </c>
      <c r="L14" s="18">
        <f t="shared" si="5"/>
        <v>860</v>
      </c>
      <c r="M14" s="18">
        <f t="shared" si="6"/>
        <v>1000</v>
      </c>
      <c r="N14" s="28">
        <f t="shared" si="7"/>
        <v>1300</v>
      </c>
      <c r="O14" s="25">
        <f t="shared" si="8"/>
        <v>-2</v>
      </c>
      <c r="P14" s="29">
        <f t="shared" si="9"/>
        <v>-200</v>
      </c>
      <c r="Q14" s="30">
        <f t="shared" si="0"/>
        <v>60</v>
      </c>
      <c r="R14" s="31">
        <f t="shared" si="12"/>
        <v>-140</v>
      </c>
      <c r="S14" s="32">
        <f t="shared" si="10"/>
        <v>-70</v>
      </c>
      <c r="T14" s="33">
        <f t="shared" si="1"/>
        <v>-370</v>
      </c>
      <c r="U14" s="24">
        <f>S14+N14</f>
        <v>1230</v>
      </c>
      <c r="V14" s="7">
        <f t="shared" si="11"/>
        <v>0</v>
      </c>
      <c r="W14" s="2">
        <v>100</v>
      </c>
    </row>
    <row r="15" spans="1:24" ht="15.75" thickBot="1" x14ac:dyDescent="0.3">
      <c r="A15" s="12">
        <v>5</v>
      </c>
      <c r="B15" s="2" t="s">
        <v>6</v>
      </c>
      <c r="C15" s="13">
        <v>60</v>
      </c>
      <c r="D15" s="13">
        <v>800</v>
      </c>
      <c r="E15" s="18">
        <v>22</v>
      </c>
      <c r="F15" s="18">
        <v>60</v>
      </c>
      <c r="G15" s="18">
        <f t="shared" si="3"/>
        <v>1320</v>
      </c>
      <c r="H15" s="18">
        <v>2</v>
      </c>
      <c r="I15" s="18">
        <v>20</v>
      </c>
      <c r="J15" s="18">
        <f t="shared" si="4"/>
        <v>40</v>
      </c>
      <c r="K15" s="18">
        <v>5000</v>
      </c>
      <c r="L15" s="18">
        <f t="shared" si="5"/>
        <v>6360</v>
      </c>
      <c r="M15" s="18">
        <f t="shared" si="6"/>
        <v>600</v>
      </c>
      <c r="N15" s="28">
        <f t="shared" si="7"/>
        <v>800</v>
      </c>
      <c r="O15" s="25">
        <f t="shared" si="8"/>
        <v>12</v>
      </c>
      <c r="P15" s="29">
        <f t="shared" si="9"/>
        <v>720</v>
      </c>
      <c r="Q15" s="30">
        <f t="shared" si="0"/>
        <v>5040</v>
      </c>
      <c r="R15" s="31">
        <f t="shared" si="12"/>
        <v>5760</v>
      </c>
      <c r="S15" s="32">
        <f t="shared" si="10"/>
        <v>2880</v>
      </c>
      <c r="T15" s="33">
        <f t="shared" si="1"/>
        <v>2680</v>
      </c>
      <c r="U15" s="24">
        <f>S15+N15</f>
        <v>3680</v>
      </c>
      <c r="V15" s="7">
        <f t="shared" si="11"/>
        <v>0</v>
      </c>
      <c r="W15" s="2">
        <v>70</v>
      </c>
    </row>
    <row r="16" spans="1:24" ht="15.75" thickBot="1" x14ac:dyDescent="0.3">
      <c r="A16" s="14">
        <v>9</v>
      </c>
      <c r="B16" s="16" t="s">
        <v>7</v>
      </c>
      <c r="C16" s="15">
        <v>80</v>
      </c>
      <c r="D16" s="15">
        <v>1200</v>
      </c>
      <c r="E16" s="18"/>
      <c r="F16" s="18">
        <v>60</v>
      </c>
      <c r="G16" s="18">
        <f t="shared" si="3"/>
        <v>0</v>
      </c>
      <c r="H16" s="18"/>
      <c r="I16" s="18">
        <v>20</v>
      </c>
      <c r="J16" s="18">
        <f t="shared" si="4"/>
        <v>0</v>
      </c>
      <c r="K16" s="18"/>
      <c r="L16" s="18">
        <v>865</v>
      </c>
      <c r="M16" s="18"/>
      <c r="N16" s="28"/>
      <c r="O16" s="25"/>
      <c r="P16" s="29"/>
      <c r="Q16" s="30"/>
      <c r="R16" s="31"/>
      <c r="S16" s="32"/>
      <c r="T16" s="33">
        <v>865</v>
      </c>
      <c r="U16" s="24">
        <v>2200</v>
      </c>
      <c r="V16" s="7"/>
      <c r="W16" s="2"/>
    </row>
    <row r="17" spans="1:23" x14ac:dyDescent="0.25">
      <c r="A17" s="2">
        <v>19</v>
      </c>
      <c r="B17" s="17" t="s">
        <v>17</v>
      </c>
      <c r="C17" s="10"/>
      <c r="D17" s="10"/>
      <c r="E17" s="2"/>
      <c r="F17" s="2"/>
      <c r="G17" s="2"/>
      <c r="H17" s="2"/>
      <c r="I17" s="2"/>
      <c r="J17" s="2"/>
      <c r="K17" s="2"/>
      <c r="L17" s="2">
        <v>4250</v>
      </c>
      <c r="M17" s="2"/>
      <c r="N17" s="2"/>
      <c r="O17" s="2"/>
      <c r="P17" s="2"/>
      <c r="Q17" s="2"/>
      <c r="R17" s="2"/>
      <c r="S17" s="2"/>
      <c r="T17" s="2">
        <v>4250</v>
      </c>
      <c r="U17" s="2"/>
      <c r="V17" s="2"/>
      <c r="W17" s="2"/>
    </row>
    <row r="18" spans="1:23" x14ac:dyDescent="0.25">
      <c r="A18" s="2">
        <v>20</v>
      </c>
      <c r="B18" s="11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>
        <v>3240</v>
      </c>
      <c r="M18" s="2"/>
      <c r="N18" s="2"/>
      <c r="O18" s="2"/>
      <c r="P18" s="2"/>
      <c r="Q18" s="2"/>
      <c r="R18" s="2"/>
      <c r="S18" s="2"/>
      <c r="T18" s="2">
        <v>3240</v>
      </c>
      <c r="U18" s="2"/>
      <c r="V18" s="2"/>
      <c r="W18" s="2"/>
    </row>
    <row r="19" spans="1:23" x14ac:dyDescent="0.25">
      <c r="A19" s="2"/>
      <c r="B19" s="11" t="s">
        <v>42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>
        <v>140</v>
      </c>
    </row>
    <row r="20" spans="1:23" x14ac:dyDescent="0.25">
      <c r="A20" s="2"/>
      <c r="B20" s="11" t="s">
        <v>26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150</v>
      </c>
    </row>
    <row r="21" spans="1:23" x14ac:dyDescent="0.25">
      <c r="A21" s="2"/>
      <c r="B21" s="11" t="s">
        <v>45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>
        <v>140</v>
      </c>
    </row>
    <row r="22" spans="1:23" x14ac:dyDescent="0.25">
      <c r="A22" s="2"/>
      <c r="B22" s="11" t="s">
        <v>44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70</v>
      </c>
    </row>
    <row r="23" spans="1:23" x14ac:dyDescent="0.25">
      <c r="A23" s="2"/>
      <c r="B23" s="11" t="s">
        <v>43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150</v>
      </c>
    </row>
    <row r="24" spans="1:23" x14ac:dyDescent="0.25">
      <c r="A24" s="2"/>
      <c r="B24" s="11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110</v>
      </c>
    </row>
    <row r="25" spans="1:23" ht="15.75" thickBot="1" x14ac:dyDescent="0.3"/>
    <row r="26" spans="1:23" ht="27.75" customHeight="1" thickBot="1" x14ac:dyDescent="0.3">
      <c r="L26" s="41">
        <f>SUM(L3:L25)</f>
        <v>32320</v>
      </c>
      <c r="T26" s="37">
        <f>SUM(T3:T25)</f>
        <v>12337.5</v>
      </c>
      <c r="U26" s="39">
        <f>SUM(U3:U25)</f>
        <v>22182.5</v>
      </c>
      <c r="V26" s="40"/>
      <c r="W26" s="39">
        <f>SUM(W3:W25)</f>
        <v>1930</v>
      </c>
    </row>
    <row r="27" spans="1:23" ht="15.75" thickBot="1" x14ac:dyDescent="0.3">
      <c r="B27" s="2" t="s">
        <v>63</v>
      </c>
    </row>
    <row r="28" spans="1:23" ht="27" thickBot="1" x14ac:dyDescent="0.3">
      <c r="B28" s="51" t="s">
        <v>64</v>
      </c>
      <c r="P28" s="36" t="s">
        <v>41</v>
      </c>
      <c r="R28" s="37">
        <f>L26-(W26+U26)</f>
        <v>8207.5</v>
      </c>
    </row>
  </sheetData>
  <autoFilter ref="A2:AM2" xr:uid="{188419AF-0BAF-435D-8C4E-8C18301E34F0}"/>
  <mergeCells count="1">
    <mergeCell ref="E1:L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4542-AD3D-4D3B-9DCB-5B87655F2EC4}">
  <sheetPr>
    <tabColor theme="7" tint="0.39997558519241921"/>
  </sheetPr>
  <dimension ref="A1:X28"/>
  <sheetViews>
    <sheetView rightToLeft="1" workbookViewId="0">
      <pane xSplit="4" ySplit="2" topLeftCell="E3" activePane="bottomRight" state="frozen"/>
      <selection pane="topRight" activeCell="G1" sqref="G1"/>
      <selection pane="bottomLeft" activeCell="A5" sqref="A5"/>
      <selection pane="bottomRight" activeCell="B27" sqref="B27:B28"/>
    </sheetView>
  </sheetViews>
  <sheetFormatPr defaultRowHeight="15" x14ac:dyDescent="0.25"/>
  <cols>
    <col min="1" max="1" width="3" style="3" bestFit="1" customWidth="1"/>
    <col min="2" max="2" width="22" style="3" bestFit="1" customWidth="1"/>
    <col min="3" max="3" width="9.85546875" style="3" bestFit="1" customWidth="1"/>
    <col min="4" max="4" width="10.5703125" style="3" bestFit="1" customWidth="1"/>
    <col min="5" max="10" width="8" style="3" customWidth="1"/>
    <col min="11" max="11" width="7.85546875" style="3" customWidth="1"/>
    <col min="12" max="17" width="8.85546875" style="3" customWidth="1"/>
    <col min="18" max="18" width="13.42578125" style="3" bestFit="1" customWidth="1"/>
    <col min="19" max="20" width="8.85546875" style="3" customWidth="1"/>
    <col min="21" max="21" width="14.28515625" style="3" customWidth="1"/>
    <col min="22" max="22" width="8.85546875" style="3" customWidth="1"/>
    <col min="23" max="24" width="10.140625" style="3" bestFit="1" customWidth="1"/>
    <col min="25" max="16384" width="9.140625" style="3"/>
  </cols>
  <sheetData>
    <row r="1" spans="1:24" x14ac:dyDescent="0.25">
      <c r="A1" s="1"/>
      <c r="B1" s="38"/>
      <c r="C1" s="38"/>
      <c r="D1" s="53"/>
      <c r="E1" s="45" t="s">
        <v>23</v>
      </c>
      <c r="F1" s="46"/>
      <c r="G1" s="46"/>
      <c r="H1" s="46"/>
      <c r="I1" s="46"/>
      <c r="J1" s="46"/>
      <c r="K1" s="46"/>
      <c r="L1" s="47"/>
      <c r="M1" s="19"/>
      <c r="N1" s="19"/>
      <c r="O1" s="19"/>
      <c r="P1" s="19"/>
      <c r="Q1" s="19"/>
      <c r="R1" s="19"/>
      <c r="S1" s="19"/>
      <c r="T1" s="19"/>
      <c r="U1" s="19"/>
      <c r="V1" s="19"/>
      <c r="W1" s="4"/>
    </row>
    <row r="2" spans="1:24" ht="26.25" customHeight="1" x14ac:dyDescent="0.25">
      <c r="A2" s="1" t="s">
        <v>0</v>
      </c>
      <c r="B2" s="1" t="s">
        <v>1</v>
      </c>
      <c r="C2" s="1" t="s">
        <v>2</v>
      </c>
      <c r="D2" s="52" t="s">
        <v>24</v>
      </c>
      <c r="E2" s="20" t="s">
        <v>20</v>
      </c>
      <c r="F2" s="21" t="s">
        <v>2</v>
      </c>
      <c r="G2" s="22" t="s">
        <v>22</v>
      </c>
      <c r="H2" s="20" t="s">
        <v>28</v>
      </c>
      <c r="I2" s="21" t="s">
        <v>29</v>
      </c>
      <c r="J2" s="22" t="s">
        <v>30</v>
      </c>
      <c r="K2" s="23" t="s">
        <v>19</v>
      </c>
      <c r="L2" s="24" t="s">
        <v>21</v>
      </c>
      <c r="M2" s="20" t="s">
        <v>33</v>
      </c>
      <c r="N2" s="28" t="s">
        <v>32</v>
      </c>
      <c r="O2" s="25" t="s">
        <v>40</v>
      </c>
      <c r="P2" s="29" t="s">
        <v>34</v>
      </c>
      <c r="Q2" s="30" t="s">
        <v>35</v>
      </c>
      <c r="R2" s="31" t="s">
        <v>36</v>
      </c>
      <c r="S2" s="32" t="s">
        <v>37</v>
      </c>
      <c r="T2" s="33" t="s">
        <v>38</v>
      </c>
      <c r="U2" s="24" t="s">
        <v>39</v>
      </c>
      <c r="V2" s="26" t="s">
        <v>25</v>
      </c>
      <c r="W2" s="27" t="s">
        <v>31</v>
      </c>
      <c r="X2" s="4"/>
    </row>
    <row r="3" spans="1:24" x14ac:dyDescent="0.25">
      <c r="A3" s="2">
        <v>1</v>
      </c>
      <c r="B3" s="7" t="s">
        <v>3</v>
      </c>
      <c r="C3" s="2">
        <v>80</v>
      </c>
      <c r="D3" s="2">
        <v>500</v>
      </c>
      <c r="E3" s="18"/>
      <c r="F3" s="18">
        <f>C3</f>
        <v>80</v>
      </c>
      <c r="G3" s="18">
        <f>F3*E3</f>
        <v>0</v>
      </c>
      <c r="H3" s="18"/>
      <c r="I3" s="18">
        <v>20</v>
      </c>
      <c r="J3" s="18">
        <f>H3*I3</f>
        <v>0</v>
      </c>
      <c r="K3" s="18"/>
      <c r="L3" s="18">
        <f>K3+G3+J3</f>
        <v>0</v>
      </c>
      <c r="M3" s="18">
        <f>10*F3</f>
        <v>800</v>
      </c>
      <c r="N3" s="28">
        <f>D3</f>
        <v>500</v>
      </c>
      <c r="O3" s="25">
        <f>(E3-10)</f>
        <v>-10</v>
      </c>
      <c r="P3" s="29">
        <f>O3*F3</f>
        <v>-800</v>
      </c>
      <c r="Q3" s="30">
        <f t="shared" ref="Q3:Q8" si="0">K3+J3</f>
        <v>0</v>
      </c>
      <c r="R3" s="31">
        <f>Q3+P3</f>
        <v>-800</v>
      </c>
      <c r="S3" s="32">
        <f>R3*50%</f>
        <v>-400</v>
      </c>
      <c r="T3" s="33">
        <f t="shared" ref="T3:T8" si="1">(S3+M3)-N3</f>
        <v>-100</v>
      </c>
      <c r="U3" s="24">
        <f t="shared" ref="U3:U8" si="2">S3+N3</f>
        <v>100</v>
      </c>
      <c r="V3" s="7">
        <f>L3-(U3+T3)</f>
        <v>0</v>
      </c>
      <c r="W3" s="2">
        <v>75</v>
      </c>
    </row>
    <row r="4" spans="1:24" x14ac:dyDescent="0.25">
      <c r="A4" s="2">
        <v>3</v>
      </c>
      <c r="B4" s="7" t="s">
        <v>4</v>
      </c>
      <c r="C4" s="2">
        <v>80</v>
      </c>
      <c r="D4" s="2">
        <v>500</v>
      </c>
      <c r="E4" s="18">
        <v>12</v>
      </c>
      <c r="F4" s="18">
        <f t="shared" ref="F4:F16" si="3">C4</f>
        <v>80</v>
      </c>
      <c r="G4" s="18">
        <f t="shared" ref="G4:G16" si="4">F4*E4</f>
        <v>960</v>
      </c>
      <c r="H4" s="18">
        <v>2</v>
      </c>
      <c r="I4" s="18">
        <v>20</v>
      </c>
      <c r="J4" s="18">
        <f t="shared" ref="J4:J16" si="5">H4*I4</f>
        <v>40</v>
      </c>
      <c r="K4" s="18">
        <v>0</v>
      </c>
      <c r="L4" s="18">
        <f t="shared" ref="L4:L15" si="6">K4+G4+J4</f>
        <v>1000</v>
      </c>
      <c r="M4" s="18">
        <f t="shared" ref="M4:M8" si="7">10*F4</f>
        <v>800</v>
      </c>
      <c r="N4" s="28">
        <f t="shared" ref="N4:N8" si="8">D4</f>
        <v>500</v>
      </c>
      <c r="O4" s="25">
        <f t="shared" ref="O4:O8" si="9">(E4-10)</f>
        <v>2</v>
      </c>
      <c r="P4" s="29">
        <f t="shared" ref="P4:P8" si="10">O4*F4</f>
        <v>160</v>
      </c>
      <c r="Q4" s="30">
        <f t="shared" si="0"/>
        <v>40</v>
      </c>
      <c r="R4" s="31">
        <f>Q4+P4</f>
        <v>200</v>
      </c>
      <c r="S4" s="32">
        <f t="shared" ref="S4:S8" si="11">R4*50%</f>
        <v>100</v>
      </c>
      <c r="T4" s="33">
        <f t="shared" si="1"/>
        <v>400</v>
      </c>
      <c r="U4" s="24">
        <f t="shared" si="2"/>
        <v>600</v>
      </c>
      <c r="V4" s="7">
        <f t="shared" ref="V4:V15" si="12">L4-(U4+T4)</f>
        <v>0</v>
      </c>
      <c r="W4" s="2">
        <v>75</v>
      </c>
    </row>
    <row r="5" spans="1:24" x14ac:dyDescent="0.25">
      <c r="A5" s="2">
        <v>4</v>
      </c>
      <c r="B5" s="2" t="s">
        <v>5</v>
      </c>
      <c r="C5" s="2">
        <v>80</v>
      </c>
      <c r="D5" s="2">
        <v>500</v>
      </c>
      <c r="E5" s="18"/>
      <c r="F5" s="18"/>
      <c r="G5" s="18"/>
      <c r="H5" s="18"/>
      <c r="I5" s="18"/>
      <c r="J5" s="18"/>
      <c r="K5" s="18"/>
      <c r="L5" s="18"/>
      <c r="M5" s="18"/>
      <c r="N5" s="28"/>
      <c r="O5" s="25"/>
      <c r="P5" s="29"/>
      <c r="Q5" s="30"/>
      <c r="R5" s="31"/>
      <c r="S5" s="32"/>
      <c r="T5" s="33"/>
      <c r="U5" s="24"/>
      <c r="V5" s="7"/>
      <c r="W5" s="2"/>
    </row>
    <row r="6" spans="1:24" x14ac:dyDescent="0.25">
      <c r="A6" s="2">
        <v>10</v>
      </c>
      <c r="B6" s="7" t="s">
        <v>8</v>
      </c>
      <c r="C6" s="2">
        <v>80</v>
      </c>
      <c r="D6" s="2">
        <v>800</v>
      </c>
      <c r="E6" s="18">
        <v>27</v>
      </c>
      <c r="F6" s="18">
        <f t="shared" si="3"/>
        <v>80</v>
      </c>
      <c r="G6" s="18">
        <f t="shared" si="4"/>
        <v>2160</v>
      </c>
      <c r="H6" s="18">
        <v>13</v>
      </c>
      <c r="I6" s="18">
        <v>20</v>
      </c>
      <c r="J6" s="18">
        <f t="shared" si="5"/>
        <v>260</v>
      </c>
      <c r="K6" s="18">
        <v>200</v>
      </c>
      <c r="L6" s="18">
        <f t="shared" si="6"/>
        <v>2620</v>
      </c>
      <c r="M6" s="18">
        <f>10*F6</f>
        <v>800</v>
      </c>
      <c r="N6" s="28">
        <f t="shared" si="8"/>
        <v>800</v>
      </c>
      <c r="O6" s="25">
        <f t="shared" si="9"/>
        <v>17</v>
      </c>
      <c r="P6" s="29">
        <f t="shared" si="10"/>
        <v>1360</v>
      </c>
      <c r="Q6" s="30">
        <f t="shared" si="0"/>
        <v>460</v>
      </c>
      <c r="R6" s="31">
        <f t="shared" ref="R6:R8" si="13">Q6+P6</f>
        <v>1820</v>
      </c>
      <c r="S6" s="32">
        <f t="shared" si="11"/>
        <v>910</v>
      </c>
      <c r="T6" s="33">
        <f t="shared" si="1"/>
        <v>910</v>
      </c>
      <c r="U6" s="24">
        <f>S6+N6</f>
        <v>1710</v>
      </c>
      <c r="V6" s="7">
        <f t="shared" si="12"/>
        <v>0</v>
      </c>
      <c r="W6" s="2">
        <v>75</v>
      </c>
    </row>
    <row r="7" spans="1:24" x14ac:dyDescent="0.25">
      <c r="A7" s="2">
        <v>11</v>
      </c>
      <c r="B7" s="2" t="s">
        <v>9</v>
      </c>
      <c r="C7" s="2">
        <v>80</v>
      </c>
      <c r="D7" s="2">
        <v>500</v>
      </c>
      <c r="E7" s="18"/>
      <c r="F7" s="18"/>
      <c r="G7" s="18"/>
      <c r="H7" s="18"/>
      <c r="I7" s="18"/>
      <c r="J7" s="18"/>
      <c r="K7" s="18"/>
      <c r="L7" s="18"/>
      <c r="M7" s="18"/>
      <c r="N7" s="28"/>
      <c r="O7" s="25"/>
      <c r="P7" s="29"/>
      <c r="Q7" s="30"/>
      <c r="R7" s="31"/>
      <c r="S7" s="32"/>
      <c r="T7" s="33"/>
      <c r="U7" s="24"/>
      <c r="V7" s="7"/>
      <c r="W7" s="2"/>
    </row>
    <row r="8" spans="1:24" x14ac:dyDescent="0.25">
      <c r="A8" s="2">
        <v>12</v>
      </c>
      <c r="B8" s="7" t="s">
        <v>10</v>
      </c>
      <c r="C8" s="2">
        <v>80</v>
      </c>
      <c r="D8" s="2">
        <v>1000</v>
      </c>
      <c r="E8" s="18">
        <v>21</v>
      </c>
      <c r="F8" s="18">
        <f t="shared" si="3"/>
        <v>80</v>
      </c>
      <c r="G8" s="18">
        <f t="shared" si="4"/>
        <v>1680</v>
      </c>
      <c r="H8" s="18">
        <v>3</v>
      </c>
      <c r="I8" s="18">
        <v>20</v>
      </c>
      <c r="J8" s="18">
        <f t="shared" si="5"/>
        <v>60</v>
      </c>
      <c r="K8" s="18">
        <v>250</v>
      </c>
      <c r="L8" s="18">
        <f t="shared" si="6"/>
        <v>1990</v>
      </c>
      <c r="M8" s="18">
        <f t="shared" si="7"/>
        <v>800</v>
      </c>
      <c r="N8" s="28">
        <f t="shared" si="8"/>
        <v>1000</v>
      </c>
      <c r="O8" s="25">
        <f t="shared" si="9"/>
        <v>11</v>
      </c>
      <c r="P8" s="29">
        <f t="shared" si="10"/>
        <v>880</v>
      </c>
      <c r="Q8" s="30">
        <f t="shared" si="0"/>
        <v>310</v>
      </c>
      <c r="R8" s="31">
        <f t="shared" si="13"/>
        <v>1190</v>
      </c>
      <c r="S8" s="32">
        <f t="shared" si="11"/>
        <v>595</v>
      </c>
      <c r="T8" s="33">
        <f t="shared" si="1"/>
        <v>395</v>
      </c>
      <c r="U8" s="24">
        <f t="shared" si="2"/>
        <v>1595</v>
      </c>
      <c r="V8" s="7">
        <f t="shared" si="12"/>
        <v>0</v>
      </c>
      <c r="W8" s="2">
        <v>75</v>
      </c>
    </row>
    <row r="9" spans="1:24" x14ac:dyDescent="0.25">
      <c r="A9" s="2">
        <v>16</v>
      </c>
      <c r="B9" s="2" t="s">
        <v>14</v>
      </c>
      <c r="C9" s="2">
        <v>80</v>
      </c>
      <c r="D9" s="2">
        <v>500</v>
      </c>
      <c r="E9" s="18"/>
      <c r="F9" s="18"/>
      <c r="G9" s="18"/>
      <c r="H9" s="18"/>
      <c r="I9" s="18"/>
      <c r="J9" s="18"/>
      <c r="K9" s="18"/>
      <c r="L9" s="18"/>
      <c r="M9" s="18"/>
      <c r="N9" s="28"/>
      <c r="O9" s="25"/>
      <c r="P9" s="29"/>
      <c r="Q9" s="30"/>
      <c r="R9" s="31"/>
      <c r="S9" s="32"/>
      <c r="T9" s="33"/>
      <c r="U9" s="24"/>
      <c r="V9" s="7"/>
      <c r="W9" s="2"/>
    </row>
    <row r="10" spans="1:24" x14ac:dyDescent="0.25">
      <c r="A10" s="2">
        <v>17</v>
      </c>
      <c r="B10" s="2" t="s">
        <v>15</v>
      </c>
      <c r="C10" s="2">
        <v>80</v>
      </c>
      <c r="D10" s="2">
        <v>500</v>
      </c>
      <c r="E10" s="18"/>
      <c r="F10" s="18"/>
      <c r="G10" s="18"/>
      <c r="H10" s="18"/>
      <c r="I10" s="18"/>
      <c r="J10" s="18"/>
      <c r="K10" s="18"/>
      <c r="L10" s="18"/>
      <c r="M10" s="18"/>
      <c r="N10" s="28"/>
      <c r="O10" s="25"/>
      <c r="P10" s="29"/>
      <c r="Q10" s="30"/>
      <c r="R10" s="31"/>
      <c r="S10" s="32"/>
      <c r="T10" s="33"/>
      <c r="U10" s="24"/>
      <c r="V10" s="7"/>
      <c r="W10" s="2"/>
    </row>
    <row r="11" spans="1:24" x14ac:dyDescent="0.25">
      <c r="A11" s="2">
        <v>13</v>
      </c>
      <c r="B11" s="2" t="s">
        <v>11</v>
      </c>
      <c r="C11" s="2">
        <v>80</v>
      </c>
      <c r="D11" s="2">
        <v>800</v>
      </c>
      <c r="E11" s="18"/>
      <c r="F11" s="18"/>
      <c r="G11" s="18"/>
      <c r="H11" s="18"/>
      <c r="I11" s="18"/>
      <c r="J11" s="18"/>
      <c r="K11" s="18"/>
      <c r="L11" s="18"/>
      <c r="M11" s="18"/>
      <c r="N11" s="28"/>
      <c r="O11" s="25"/>
      <c r="P11" s="29"/>
      <c r="Q11" s="30"/>
      <c r="R11" s="31"/>
      <c r="S11" s="32"/>
      <c r="T11" s="33"/>
      <c r="U11" s="24"/>
      <c r="V11" s="7"/>
      <c r="W11" s="2"/>
    </row>
    <row r="12" spans="1:24" x14ac:dyDescent="0.25">
      <c r="A12" s="2">
        <v>14</v>
      </c>
      <c r="B12" s="2" t="s">
        <v>12</v>
      </c>
      <c r="C12" s="2">
        <v>80</v>
      </c>
      <c r="D12" s="2">
        <v>1500</v>
      </c>
      <c r="E12" s="18"/>
      <c r="F12" s="18"/>
      <c r="G12" s="18"/>
      <c r="H12" s="18"/>
      <c r="I12" s="18"/>
      <c r="J12" s="18"/>
      <c r="K12" s="18"/>
      <c r="L12" s="18"/>
      <c r="M12" s="18"/>
      <c r="N12" s="28"/>
      <c r="O12" s="25"/>
      <c r="P12" s="29"/>
      <c r="Q12" s="30"/>
      <c r="R12" s="31"/>
      <c r="S12" s="32"/>
      <c r="T12" s="33"/>
      <c r="U12" s="24"/>
      <c r="V12" s="7"/>
      <c r="W12" s="2"/>
    </row>
    <row r="13" spans="1:24" x14ac:dyDescent="0.25">
      <c r="A13" s="2">
        <v>15</v>
      </c>
      <c r="B13" s="2" t="s">
        <v>13</v>
      </c>
      <c r="C13" s="2">
        <v>100</v>
      </c>
      <c r="D13" s="2">
        <v>1300</v>
      </c>
      <c r="E13" s="18"/>
      <c r="F13" s="18"/>
      <c r="G13" s="18"/>
      <c r="H13" s="18"/>
      <c r="I13" s="18"/>
      <c r="J13" s="18"/>
      <c r="K13" s="18"/>
      <c r="L13" s="18"/>
      <c r="M13" s="18"/>
      <c r="N13" s="28"/>
      <c r="O13" s="25"/>
      <c r="P13" s="29"/>
      <c r="Q13" s="30"/>
      <c r="R13" s="31"/>
      <c r="S13" s="32"/>
      <c r="T13" s="33"/>
      <c r="U13" s="24"/>
      <c r="V13" s="7"/>
      <c r="W13" s="2"/>
    </row>
    <row r="14" spans="1:24" ht="15.75" thickBot="1" x14ac:dyDescent="0.3">
      <c r="A14" s="9">
        <v>18</v>
      </c>
      <c r="B14" s="2" t="s">
        <v>16</v>
      </c>
      <c r="C14" s="9">
        <v>100</v>
      </c>
      <c r="D14" s="9">
        <v>1300</v>
      </c>
      <c r="E14" s="18"/>
      <c r="F14" s="18"/>
      <c r="G14" s="18"/>
      <c r="H14" s="18"/>
      <c r="I14" s="18"/>
      <c r="J14" s="18"/>
      <c r="K14" s="18"/>
      <c r="L14" s="18"/>
      <c r="M14" s="18"/>
      <c r="N14" s="28"/>
      <c r="O14" s="25"/>
      <c r="P14" s="29"/>
      <c r="Q14" s="30"/>
      <c r="R14" s="31"/>
      <c r="S14" s="32"/>
      <c r="T14" s="33"/>
      <c r="U14" s="24"/>
      <c r="V14" s="7"/>
      <c r="W14" s="2"/>
    </row>
    <row r="15" spans="1:24" ht="15.75" thickBot="1" x14ac:dyDescent="0.3">
      <c r="A15" s="12">
        <v>5</v>
      </c>
      <c r="B15" s="7" t="s">
        <v>6</v>
      </c>
      <c r="C15" s="13">
        <v>60</v>
      </c>
      <c r="D15" s="13">
        <v>800</v>
      </c>
      <c r="E15" s="18">
        <v>23</v>
      </c>
      <c r="F15" s="18">
        <f t="shared" si="3"/>
        <v>60</v>
      </c>
      <c r="G15" s="18">
        <f t="shared" si="4"/>
        <v>1380</v>
      </c>
      <c r="H15" s="18">
        <v>2</v>
      </c>
      <c r="I15" s="18">
        <v>20</v>
      </c>
      <c r="J15" s="18">
        <f t="shared" si="5"/>
        <v>40</v>
      </c>
      <c r="K15" s="18">
        <v>4000</v>
      </c>
      <c r="L15" s="18">
        <f t="shared" si="6"/>
        <v>5420</v>
      </c>
      <c r="M15" s="18"/>
      <c r="N15" s="28"/>
      <c r="O15" s="25"/>
      <c r="P15" s="29"/>
      <c r="Q15" s="30"/>
      <c r="R15" s="31"/>
      <c r="S15" s="32"/>
      <c r="T15" s="33">
        <f>L15*50%</f>
        <v>2710</v>
      </c>
      <c r="U15" s="24">
        <f>S15+N15</f>
        <v>0</v>
      </c>
      <c r="V15" s="7">
        <f t="shared" si="12"/>
        <v>2710</v>
      </c>
      <c r="W15" s="2">
        <v>70</v>
      </c>
    </row>
    <row r="16" spans="1:24" ht="15.75" thickBot="1" x14ac:dyDescent="0.3">
      <c r="A16" s="14">
        <v>9</v>
      </c>
      <c r="B16" s="16" t="s">
        <v>7</v>
      </c>
      <c r="C16" s="15">
        <v>80</v>
      </c>
      <c r="D16" s="15">
        <v>1200</v>
      </c>
      <c r="E16" s="18"/>
      <c r="F16" s="18">
        <f t="shared" si="3"/>
        <v>80</v>
      </c>
      <c r="G16" s="18">
        <f t="shared" si="4"/>
        <v>0</v>
      </c>
      <c r="H16" s="18"/>
      <c r="I16" s="18">
        <v>20</v>
      </c>
      <c r="J16" s="18">
        <f t="shared" si="5"/>
        <v>0</v>
      </c>
      <c r="K16" s="18"/>
      <c r="L16" s="18">
        <v>0</v>
      </c>
      <c r="M16" s="18"/>
      <c r="N16" s="28"/>
      <c r="O16" s="25"/>
      <c r="P16" s="29"/>
      <c r="Q16" s="30"/>
      <c r="R16" s="31"/>
      <c r="S16" s="32"/>
      <c r="T16" s="33">
        <f>L16</f>
        <v>0</v>
      </c>
      <c r="U16" s="24">
        <v>1800</v>
      </c>
      <c r="V16" s="7"/>
      <c r="W16" s="2"/>
    </row>
    <row r="17" spans="1:23" x14ac:dyDescent="0.25">
      <c r="A17" s="2">
        <v>19</v>
      </c>
      <c r="B17" s="17" t="s">
        <v>17</v>
      </c>
      <c r="C17" s="10"/>
      <c r="D17" s="10"/>
      <c r="E17" s="2"/>
      <c r="F17" s="2"/>
      <c r="G17" s="2"/>
      <c r="H17" s="2"/>
      <c r="I17" s="2"/>
      <c r="J17" s="2"/>
      <c r="K17" s="2"/>
      <c r="L17" s="2">
        <v>0</v>
      </c>
      <c r="M17" s="2"/>
      <c r="N17" s="2"/>
      <c r="O17" s="2"/>
      <c r="P17" s="2"/>
      <c r="Q17" s="2"/>
      <c r="R17" s="2"/>
      <c r="S17" s="2"/>
      <c r="T17" s="33">
        <f t="shared" ref="T17" si="14">L17</f>
        <v>0</v>
      </c>
      <c r="U17" s="2"/>
      <c r="V17" s="2"/>
      <c r="W17" s="2"/>
    </row>
    <row r="18" spans="1:23" x14ac:dyDescent="0.25">
      <c r="A18" s="2"/>
      <c r="B18" s="17" t="s">
        <v>61</v>
      </c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3"/>
      <c r="U18" s="2"/>
      <c r="V18" s="2"/>
      <c r="W18" s="2">
        <v>2950</v>
      </c>
    </row>
    <row r="19" spans="1:23" x14ac:dyDescent="0.25">
      <c r="A19" s="2"/>
      <c r="B19" s="11" t="s">
        <v>59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v>4880</v>
      </c>
      <c r="U19" s="2"/>
      <c r="V19" s="2"/>
      <c r="W19" s="2">
        <v>140</v>
      </c>
    </row>
    <row r="20" spans="1:23" x14ac:dyDescent="0.25">
      <c r="A20" s="2"/>
      <c r="B20" s="11" t="s">
        <v>26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150</v>
      </c>
    </row>
    <row r="21" spans="1:23" x14ac:dyDescent="0.25">
      <c r="A21" s="2"/>
      <c r="B21" s="11" t="s">
        <v>45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>
        <v>2900</v>
      </c>
      <c r="U21" s="2"/>
      <c r="V21" s="2"/>
      <c r="W21" s="2">
        <v>140</v>
      </c>
    </row>
    <row r="22" spans="1:23" x14ac:dyDescent="0.25">
      <c r="A22" s="2"/>
      <c r="B22" s="11" t="s">
        <v>44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70</v>
      </c>
    </row>
    <row r="23" spans="1:23" x14ac:dyDescent="0.25">
      <c r="A23" s="2"/>
      <c r="B23" s="11" t="s">
        <v>43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150</v>
      </c>
    </row>
    <row r="24" spans="1:23" x14ac:dyDescent="0.25">
      <c r="A24" s="2"/>
      <c r="B24" s="11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110</v>
      </c>
    </row>
    <row r="25" spans="1:23" ht="15.75" thickBot="1" x14ac:dyDescent="0.3"/>
    <row r="26" spans="1:23" ht="27.75" customHeight="1" thickBot="1" x14ac:dyDescent="0.3">
      <c r="L26" s="8">
        <f>SUM(L3:L25)</f>
        <v>11030</v>
      </c>
      <c r="T26" s="35">
        <f>SUM(T3:T25)</f>
        <v>12095</v>
      </c>
      <c r="U26" s="34">
        <f>SUM(U3:U25)</f>
        <v>5805</v>
      </c>
      <c r="W26" s="34">
        <f>SUM(W3:W25)</f>
        <v>4080</v>
      </c>
    </row>
    <row r="27" spans="1:23" ht="15.75" thickBot="1" x14ac:dyDescent="0.3">
      <c r="B27" s="2" t="s">
        <v>63</v>
      </c>
    </row>
    <row r="28" spans="1:23" ht="27" thickBot="1" x14ac:dyDescent="0.3">
      <c r="B28" s="51" t="s">
        <v>66</v>
      </c>
      <c r="P28" s="36" t="s">
        <v>41</v>
      </c>
      <c r="R28" s="37">
        <f>L26-(W26+U26)</f>
        <v>1145</v>
      </c>
    </row>
  </sheetData>
  <mergeCells count="1">
    <mergeCell ref="E1:L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67A7-BEA2-4104-AEF8-FDB4744A4551}">
  <sheetPr>
    <tabColor theme="7" tint="0.39997558519241921"/>
  </sheetPr>
  <dimension ref="A1:X34"/>
  <sheetViews>
    <sheetView rightToLeft="1" workbookViewId="0">
      <pane xSplit="4" ySplit="2" topLeftCell="E3" activePane="bottomRight" state="frozen"/>
      <selection pane="topRight" activeCell="G1" sqref="G1"/>
      <selection pane="bottomLeft" activeCell="A5" sqref="A5"/>
      <selection pane="bottomRight" activeCell="B26" sqref="B26:B27"/>
    </sheetView>
  </sheetViews>
  <sheetFormatPr defaultRowHeight="15" x14ac:dyDescent="0.25"/>
  <cols>
    <col min="1" max="1" width="3" style="3" bestFit="1" customWidth="1"/>
    <col min="2" max="2" width="15.7109375" style="3" bestFit="1" customWidth="1"/>
    <col min="3" max="3" width="9.85546875" style="3" bestFit="1" customWidth="1"/>
    <col min="4" max="4" width="10.5703125" style="3" bestFit="1" customWidth="1"/>
    <col min="5" max="10" width="8" style="3" customWidth="1"/>
    <col min="11" max="11" width="7.85546875" style="3" customWidth="1"/>
    <col min="12" max="12" width="13.42578125" style="3" bestFit="1" customWidth="1"/>
    <col min="13" max="17" width="8.85546875" style="3" customWidth="1"/>
    <col min="18" max="18" width="13.42578125" style="3" bestFit="1" customWidth="1"/>
    <col min="19" max="20" width="8.85546875" style="3" customWidth="1"/>
    <col min="21" max="21" width="14.28515625" style="3" customWidth="1"/>
    <col min="22" max="22" width="8.85546875" style="3" customWidth="1"/>
    <col min="23" max="24" width="10.140625" style="3" bestFit="1" customWidth="1"/>
    <col min="25" max="16384" width="9.140625" style="3"/>
  </cols>
  <sheetData>
    <row r="1" spans="1:24" x14ac:dyDescent="0.25">
      <c r="A1" s="1"/>
      <c r="B1" s="38"/>
      <c r="C1" s="38"/>
      <c r="D1" s="53"/>
      <c r="E1" s="45" t="s">
        <v>23</v>
      </c>
      <c r="F1" s="46"/>
      <c r="G1" s="46"/>
      <c r="H1" s="46"/>
      <c r="I1" s="46"/>
      <c r="J1" s="46"/>
      <c r="K1" s="46"/>
      <c r="L1" s="47"/>
      <c r="M1" s="19"/>
      <c r="N1" s="19"/>
      <c r="O1" s="19"/>
      <c r="P1" s="19"/>
      <c r="Q1" s="19"/>
      <c r="R1" s="19"/>
      <c r="S1" s="19"/>
      <c r="T1" s="19"/>
      <c r="U1" s="19"/>
      <c r="V1" s="19"/>
      <c r="W1" s="4"/>
    </row>
    <row r="2" spans="1:24" ht="26.25" customHeight="1" x14ac:dyDescent="0.25">
      <c r="A2" s="1" t="s">
        <v>0</v>
      </c>
      <c r="B2" s="1" t="s">
        <v>1</v>
      </c>
      <c r="C2" s="1" t="s">
        <v>2</v>
      </c>
      <c r="D2" s="52" t="s">
        <v>24</v>
      </c>
      <c r="E2" s="20" t="s">
        <v>20</v>
      </c>
      <c r="F2" s="21" t="s">
        <v>2</v>
      </c>
      <c r="G2" s="22" t="s">
        <v>22</v>
      </c>
      <c r="H2" s="20" t="s">
        <v>28</v>
      </c>
      <c r="I2" s="21" t="s">
        <v>29</v>
      </c>
      <c r="J2" s="22" t="s">
        <v>30</v>
      </c>
      <c r="K2" s="23" t="s">
        <v>19</v>
      </c>
      <c r="L2" s="24" t="s">
        <v>21</v>
      </c>
      <c r="M2" s="20" t="s">
        <v>33</v>
      </c>
      <c r="N2" s="28" t="s">
        <v>32</v>
      </c>
      <c r="O2" s="25" t="s">
        <v>40</v>
      </c>
      <c r="P2" s="29" t="s">
        <v>34</v>
      </c>
      <c r="Q2" s="30" t="s">
        <v>35</v>
      </c>
      <c r="R2" s="31" t="s">
        <v>36</v>
      </c>
      <c r="S2" s="32" t="s">
        <v>37</v>
      </c>
      <c r="T2" s="33" t="s">
        <v>38</v>
      </c>
      <c r="U2" s="24" t="s">
        <v>39</v>
      </c>
      <c r="V2" s="26" t="s">
        <v>25</v>
      </c>
      <c r="W2" s="27" t="s">
        <v>31</v>
      </c>
      <c r="X2" s="4"/>
    </row>
    <row r="3" spans="1:24" x14ac:dyDescent="0.25">
      <c r="A3" s="2">
        <v>1</v>
      </c>
      <c r="B3" s="42" t="s">
        <v>3</v>
      </c>
      <c r="C3" s="2">
        <v>80</v>
      </c>
      <c r="D3" s="2">
        <v>500</v>
      </c>
      <c r="E3" s="18">
        <v>17</v>
      </c>
      <c r="F3" s="18">
        <f>C3</f>
        <v>80</v>
      </c>
      <c r="G3" s="18">
        <f>F3*E3</f>
        <v>1360</v>
      </c>
      <c r="H3" s="18">
        <v>6</v>
      </c>
      <c r="I3" s="18">
        <v>20</v>
      </c>
      <c r="J3" s="18">
        <f>H3*I3</f>
        <v>120</v>
      </c>
      <c r="K3" s="18">
        <v>100</v>
      </c>
      <c r="L3" s="18">
        <f>K3+G3+J3</f>
        <v>1580</v>
      </c>
      <c r="M3" s="18">
        <f>10*F3</f>
        <v>800</v>
      </c>
      <c r="N3" s="28">
        <f>D3</f>
        <v>500</v>
      </c>
      <c r="O3" s="25">
        <f>(E3-10)</f>
        <v>7</v>
      </c>
      <c r="P3" s="29">
        <f>O3*F3</f>
        <v>560</v>
      </c>
      <c r="Q3" s="30">
        <f t="shared" ref="Q3:Q10" si="0">K3+J3</f>
        <v>220</v>
      </c>
      <c r="R3" s="31">
        <f>Q3+P3</f>
        <v>780</v>
      </c>
      <c r="S3" s="32">
        <f>R3*50%</f>
        <v>390</v>
      </c>
      <c r="T3" s="33">
        <f t="shared" ref="T3:T10" si="1">(S3+M3)-N3</f>
        <v>690</v>
      </c>
      <c r="U3" s="44">
        <f t="shared" ref="U3:U10" si="2">S3+N3</f>
        <v>890</v>
      </c>
      <c r="V3" s="7">
        <f>L3-(U3+T3)</f>
        <v>0</v>
      </c>
      <c r="W3" s="2">
        <v>75</v>
      </c>
    </row>
    <row r="4" spans="1:24" x14ac:dyDescent="0.25">
      <c r="A4" s="2">
        <v>3</v>
      </c>
      <c r="B4" s="42" t="s">
        <v>4</v>
      </c>
      <c r="C4" s="2">
        <v>80</v>
      </c>
      <c r="D4" s="2">
        <v>500</v>
      </c>
      <c r="E4" s="18">
        <v>17</v>
      </c>
      <c r="F4" s="18">
        <f t="shared" ref="F4:F16" si="3">C4</f>
        <v>80</v>
      </c>
      <c r="G4" s="18">
        <f t="shared" ref="G4:G16" si="4">F4*E4</f>
        <v>1360</v>
      </c>
      <c r="H4" s="18">
        <v>4</v>
      </c>
      <c r="I4" s="18">
        <v>20</v>
      </c>
      <c r="J4" s="18">
        <f t="shared" ref="J4:J16" si="5">H4*I4</f>
        <v>80</v>
      </c>
      <c r="K4" s="18"/>
      <c r="L4" s="18">
        <f t="shared" ref="L4:L15" si="6">K4+G4+J4</f>
        <v>1440</v>
      </c>
      <c r="M4" s="18">
        <f t="shared" ref="M4:M10" si="7">10*F4</f>
        <v>800</v>
      </c>
      <c r="N4" s="28">
        <f t="shared" ref="N4:N10" si="8">D4</f>
        <v>500</v>
      </c>
      <c r="O4" s="25">
        <f t="shared" ref="O4:O10" si="9">(E4-10)</f>
        <v>7</v>
      </c>
      <c r="P4" s="29">
        <f t="shared" ref="P4:P10" si="10">O4*F4</f>
        <v>560</v>
      </c>
      <c r="Q4" s="30">
        <f t="shared" si="0"/>
        <v>80</v>
      </c>
      <c r="R4" s="31">
        <f>Q4+P4</f>
        <v>640</v>
      </c>
      <c r="S4" s="32">
        <f t="shared" ref="S4:S10" si="11">R4*50%</f>
        <v>320</v>
      </c>
      <c r="T4" s="33">
        <f t="shared" si="1"/>
        <v>620</v>
      </c>
      <c r="U4" s="44">
        <f t="shared" si="2"/>
        <v>820</v>
      </c>
      <c r="V4" s="7">
        <f t="shared" ref="V4:V15" si="12">L4-(U4+T4)</f>
        <v>0</v>
      </c>
      <c r="W4" s="2">
        <v>75</v>
      </c>
    </row>
    <row r="5" spans="1:24" x14ac:dyDescent="0.25">
      <c r="A5" s="2">
        <v>4</v>
      </c>
      <c r="B5" s="42" t="s">
        <v>5</v>
      </c>
      <c r="C5" s="2">
        <v>80</v>
      </c>
      <c r="D5" s="2">
        <v>500</v>
      </c>
      <c r="E5" s="18">
        <v>21</v>
      </c>
      <c r="F5" s="18">
        <v>80</v>
      </c>
      <c r="G5" s="18">
        <f t="shared" si="4"/>
        <v>1680</v>
      </c>
      <c r="H5" s="18">
        <v>5</v>
      </c>
      <c r="I5" s="18">
        <v>30</v>
      </c>
      <c r="J5" s="18">
        <f t="shared" si="5"/>
        <v>150</v>
      </c>
      <c r="K5" s="18">
        <v>200</v>
      </c>
      <c r="L5" s="18">
        <f t="shared" si="6"/>
        <v>2030</v>
      </c>
      <c r="M5" s="18">
        <f t="shared" si="7"/>
        <v>800</v>
      </c>
      <c r="N5" s="28">
        <f t="shared" si="8"/>
        <v>500</v>
      </c>
      <c r="O5" s="25">
        <f t="shared" si="9"/>
        <v>11</v>
      </c>
      <c r="P5" s="29">
        <f t="shared" si="10"/>
        <v>880</v>
      </c>
      <c r="Q5" s="30">
        <f t="shared" si="0"/>
        <v>350</v>
      </c>
      <c r="R5" s="31">
        <f t="shared" ref="R5:R10" si="13">Q5+P5</f>
        <v>1230</v>
      </c>
      <c r="S5" s="32">
        <f t="shared" si="11"/>
        <v>615</v>
      </c>
      <c r="T5" s="33">
        <f t="shared" si="1"/>
        <v>915</v>
      </c>
      <c r="U5" s="44">
        <f t="shared" si="2"/>
        <v>1115</v>
      </c>
      <c r="V5" s="7">
        <f t="shared" si="12"/>
        <v>0</v>
      </c>
      <c r="W5" s="2">
        <v>75</v>
      </c>
    </row>
    <row r="6" spans="1:24" x14ac:dyDescent="0.25">
      <c r="A6" s="2">
        <v>10</v>
      </c>
      <c r="B6" s="2" t="s">
        <v>8</v>
      </c>
      <c r="C6" s="2">
        <v>80</v>
      </c>
      <c r="D6" s="2">
        <v>800</v>
      </c>
      <c r="E6" s="18"/>
      <c r="F6" s="18"/>
      <c r="G6" s="18"/>
      <c r="H6" s="18"/>
      <c r="I6" s="18"/>
      <c r="J6" s="18"/>
      <c r="K6" s="18"/>
      <c r="L6" s="18"/>
      <c r="M6" s="18"/>
      <c r="N6" s="28"/>
      <c r="O6" s="25"/>
      <c r="P6" s="29"/>
      <c r="Q6" s="30"/>
      <c r="R6" s="31"/>
      <c r="S6" s="32"/>
      <c r="T6" s="33"/>
      <c r="U6" s="24"/>
      <c r="V6" s="7"/>
      <c r="W6" s="2"/>
    </row>
    <row r="7" spans="1:24" x14ac:dyDescent="0.25">
      <c r="A7" s="2">
        <v>11</v>
      </c>
      <c r="B7" s="42" t="s">
        <v>9</v>
      </c>
      <c r="C7" s="2">
        <v>80</v>
      </c>
      <c r="D7" s="2">
        <v>500</v>
      </c>
      <c r="E7" s="18">
        <v>10</v>
      </c>
      <c r="F7" s="18">
        <f t="shared" si="3"/>
        <v>80</v>
      </c>
      <c r="G7" s="18">
        <f t="shared" si="4"/>
        <v>800</v>
      </c>
      <c r="H7" s="18"/>
      <c r="I7" s="18">
        <v>20</v>
      </c>
      <c r="J7" s="18">
        <f t="shared" si="5"/>
        <v>0</v>
      </c>
      <c r="K7" s="18">
        <v>240</v>
      </c>
      <c r="L7" s="18">
        <f t="shared" si="6"/>
        <v>1040</v>
      </c>
      <c r="M7" s="18">
        <f t="shared" si="7"/>
        <v>800</v>
      </c>
      <c r="N7" s="28">
        <f t="shared" si="8"/>
        <v>500</v>
      </c>
      <c r="O7" s="25">
        <f t="shared" si="9"/>
        <v>0</v>
      </c>
      <c r="P7" s="29">
        <f t="shared" si="10"/>
        <v>0</v>
      </c>
      <c r="Q7" s="30">
        <f t="shared" si="0"/>
        <v>240</v>
      </c>
      <c r="R7" s="31">
        <f t="shared" si="13"/>
        <v>240</v>
      </c>
      <c r="S7" s="32">
        <f t="shared" si="11"/>
        <v>120</v>
      </c>
      <c r="T7" s="33">
        <f t="shared" si="1"/>
        <v>420</v>
      </c>
      <c r="U7" s="44">
        <f t="shared" si="2"/>
        <v>620</v>
      </c>
      <c r="V7" s="7">
        <f t="shared" si="12"/>
        <v>0</v>
      </c>
      <c r="W7" s="2">
        <v>75</v>
      </c>
    </row>
    <row r="8" spans="1:24" x14ac:dyDescent="0.25">
      <c r="A8" s="2">
        <v>12</v>
      </c>
      <c r="B8" s="2" t="s">
        <v>10</v>
      </c>
      <c r="C8" s="2">
        <v>80</v>
      </c>
      <c r="D8" s="2">
        <v>1000</v>
      </c>
      <c r="E8" s="18"/>
      <c r="F8" s="18"/>
      <c r="G8" s="18"/>
      <c r="H8" s="18"/>
      <c r="I8" s="18"/>
      <c r="J8" s="18"/>
      <c r="K8" s="18"/>
      <c r="L8" s="18"/>
      <c r="M8" s="18"/>
      <c r="N8" s="28"/>
      <c r="O8" s="25"/>
      <c r="P8" s="29"/>
      <c r="Q8" s="30"/>
      <c r="R8" s="31"/>
      <c r="S8" s="32"/>
      <c r="T8" s="33"/>
      <c r="U8" s="24"/>
      <c r="V8" s="7"/>
      <c r="W8" s="2"/>
    </row>
    <row r="9" spans="1:24" x14ac:dyDescent="0.25">
      <c r="A9" s="2">
        <v>16</v>
      </c>
      <c r="B9" s="2" t="s">
        <v>14</v>
      </c>
      <c r="C9" s="2">
        <v>80</v>
      </c>
      <c r="D9" s="2">
        <v>500</v>
      </c>
      <c r="E9" s="18"/>
      <c r="F9" s="18"/>
      <c r="G9" s="18"/>
      <c r="H9" s="18"/>
      <c r="I9" s="18"/>
      <c r="J9" s="18"/>
      <c r="K9" s="18"/>
      <c r="L9" s="18"/>
      <c r="M9" s="18"/>
      <c r="N9" s="28"/>
      <c r="O9" s="25"/>
      <c r="P9" s="29"/>
      <c r="Q9" s="30"/>
      <c r="R9" s="31"/>
      <c r="S9" s="32"/>
      <c r="T9" s="33"/>
      <c r="U9" s="24"/>
      <c r="V9" s="7"/>
      <c r="W9" s="2"/>
    </row>
    <row r="10" spans="1:24" x14ac:dyDescent="0.25">
      <c r="A10" s="2">
        <v>17</v>
      </c>
      <c r="B10" s="42" t="s">
        <v>15</v>
      </c>
      <c r="C10" s="2">
        <v>80</v>
      </c>
      <c r="D10" s="2">
        <v>500</v>
      </c>
      <c r="E10" s="18">
        <v>9</v>
      </c>
      <c r="F10" s="18">
        <f t="shared" si="3"/>
        <v>80</v>
      </c>
      <c r="G10" s="18">
        <f t="shared" si="4"/>
        <v>720</v>
      </c>
      <c r="H10" s="18">
        <v>2</v>
      </c>
      <c r="I10" s="18">
        <v>20</v>
      </c>
      <c r="J10" s="18">
        <f t="shared" si="5"/>
        <v>40</v>
      </c>
      <c r="K10" s="18"/>
      <c r="L10" s="18">
        <f t="shared" si="6"/>
        <v>760</v>
      </c>
      <c r="M10" s="18">
        <f t="shared" si="7"/>
        <v>800</v>
      </c>
      <c r="N10" s="28">
        <f t="shared" si="8"/>
        <v>500</v>
      </c>
      <c r="O10" s="25">
        <f t="shared" si="9"/>
        <v>-1</v>
      </c>
      <c r="P10" s="29">
        <f t="shared" si="10"/>
        <v>-80</v>
      </c>
      <c r="Q10" s="30">
        <f t="shared" si="0"/>
        <v>40</v>
      </c>
      <c r="R10" s="31">
        <f t="shared" si="13"/>
        <v>-40</v>
      </c>
      <c r="S10" s="32">
        <f t="shared" si="11"/>
        <v>-20</v>
      </c>
      <c r="T10" s="33">
        <f t="shared" si="1"/>
        <v>280</v>
      </c>
      <c r="U10" s="44">
        <f t="shared" si="2"/>
        <v>480</v>
      </c>
      <c r="V10" s="7">
        <f t="shared" si="12"/>
        <v>0</v>
      </c>
      <c r="W10" s="2">
        <v>75</v>
      </c>
    </row>
    <row r="11" spans="1:24" x14ac:dyDescent="0.25">
      <c r="A11" s="2">
        <v>13</v>
      </c>
      <c r="B11" s="2" t="s">
        <v>11</v>
      </c>
      <c r="C11" s="2">
        <v>80</v>
      </c>
      <c r="D11" s="2">
        <v>800</v>
      </c>
      <c r="E11" s="18"/>
      <c r="F11" s="18"/>
      <c r="G11" s="18"/>
      <c r="H11" s="18"/>
      <c r="I11" s="18"/>
      <c r="J11" s="18"/>
      <c r="K11" s="18"/>
      <c r="L11" s="18"/>
      <c r="M11" s="18"/>
      <c r="N11" s="28"/>
      <c r="O11" s="25"/>
      <c r="P11" s="29"/>
      <c r="Q11" s="30"/>
      <c r="R11" s="31"/>
      <c r="S11" s="32"/>
      <c r="T11" s="33"/>
      <c r="U11" s="24"/>
      <c r="V11" s="7"/>
      <c r="W11" s="2"/>
    </row>
    <row r="12" spans="1:24" x14ac:dyDescent="0.25">
      <c r="A12" s="2">
        <v>14</v>
      </c>
      <c r="B12" s="2" t="s">
        <v>12</v>
      </c>
      <c r="C12" s="2">
        <v>80</v>
      </c>
      <c r="D12" s="2">
        <v>1500</v>
      </c>
      <c r="E12" s="18"/>
      <c r="F12" s="18"/>
      <c r="G12" s="18"/>
      <c r="H12" s="18"/>
      <c r="I12" s="18"/>
      <c r="J12" s="18"/>
      <c r="K12" s="18"/>
      <c r="L12" s="18"/>
      <c r="M12" s="18"/>
      <c r="N12" s="28"/>
      <c r="O12" s="25"/>
      <c r="P12" s="29"/>
      <c r="Q12" s="30"/>
      <c r="R12" s="31"/>
      <c r="S12" s="32"/>
      <c r="T12" s="33"/>
      <c r="U12" s="24"/>
      <c r="V12" s="7"/>
      <c r="W12" s="2"/>
    </row>
    <row r="13" spans="1:24" x14ac:dyDescent="0.25">
      <c r="A13" s="2">
        <v>15</v>
      </c>
      <c r="B13" s="2" t="s">
        <v>13</v>
      </c>
      <c r="C13" s="2">
        <v>100</v>
      </c>
      <c r="D13" s="2">
        <v>1300</v>
      </c>
      <c r="E13" s="18"/>
      <c r="F13" s="18"/>
      <c r="G13" s="18"/>
      <c r="H13" s="18"/>
      <c r="I13" s="18"/>
      <c r="J13" s="18"/>
      <c r="K13" s="18"/>
      <c r="L13" s="18"/>
      <c r="M13" s="18"/>
      <c r="N13" s="28"/>
      <c r="O13" s="25"/>
      <c r="P13" s="29"/>
      <c r="Q13" s="30"/>
      <c r="R13" s="31"/>
      <c r="S13" s="32"/>
      <c r="T13" s="33"/>
      <c r="U13" s="24"/>
      <c r="V13" s="7"/>
      <c r="W13" s="2"/>
    </row>
    <row r="14" spans="1:24" ht="15.75" thickBot="1" x14ac:dyDescent="0.3">
      <c r="A14" s="9">
        <v>18</v>
      </c>
      <c r="B14" s="2" t="s">
        <v>16</v>
      </c>
      <c r="C14" s="9">
        <v>100</v>
      </c>
      <c r="D14" s="9">
        <v>1300</v>
      </c>
      <c r="E14" s="18"/>
      <c r="F14" s="18"/>
      <c r="G14" s="18"/>
      <c r="H14" s="18"/>
      <c r="I14" s="18"/>
      <c r="J14" s="18"/>
      <c r="K14" s="18"/>
      <c r="L14" s="18"/>
      <c r="M14" s="18"/>
      <c r="N14" s="28"/>
      <c r="O14" s="25"/>
      <c r="P14" s="29"/>
      <c r="Q14" s="30"/>
      <c r="R14" s="31"/>
      <c r="S14" s="32"/>
      <c r="T14" s="33"/>
      <c r="U14" s="24"/>
      <c r="V14" s="7"/>
      <c r="W14" s="2"/>
    </row>
    <row r="15" spans="1:24" ht="15.75" thickBot="1" x14ac:dyDescent="0.3">
      <c r="A15" s="12">
        <v>5</v>
      </c>
      <c r="B15" s="42" t="s">
        <v>6</v>
      </c>
      <c r="C15" s="13">
        <v>60</v>
      </c>
      <c r="D15" s="13">
        <v>0</v>
      </c>
      <c r="E15" s="18">
        <v>13</v>
      </c>
      <c r="F15" s="18">
        <f t="shared" si="3"/>
        <v>60</v>
      </c>
      <c r="G15" s="18">
        <f t="shared" si="4"/>
        <v>780</v>
      </c>
      <c r="H15" s="18">
        <v>3</v>
      </c>
      <c r="I15" s="18">
        <v>20</v>
      </c>
      <c r="J15" s="18">
        <f t="shared" si="5"/>
        <v>60</v>
      </c>
      <c r="K15" s="18">
        <v>1800</v>
      </c>
      <c r="L15" s="18">
        <f t="shared" si="6"/>
        <v>2640</v>
      </c>
      <c r="M15" s="18"/>
      <c r="N15" s="28"/>
      <c r="O15" s="25"/>
      <c r="P15" s="29"/>
      <c r="Q15" s="30"/>
      <c r="R15" s="31"/>
      <c r="S15" s="32"/>
      <c r="T15" s="33">
        <f>L15*50%</f>
        <v>1320</v>
      </c>
      <c r="U15" s="24">
        <f>S15+N15</f>
        <v>0</v>
      </c>
      <c r="V15" s="7">
        <f t="shared" si="12"/>
        <v>1320</v>
      </c>
      <c r="W15" s="2">
        <v>70</v>
      </c>
    </row>
    <row r="16" spans="1:24" ht="15.75" thickBot="1" x14ac:dyDescent="0.3">
      <c r="A16" s="14">
        <v>9</v>
      </c>
      <c r="B16" s="16" t="s">
        <v>7</v>
      </c>
      <c r="C16" s="15">
        <v>80</v>
      </c>
      <c r="D16" s="15">
        <v>1200</v>
      </c>
      <c r="E16" s="18"/>
      <c r="F16" s="18">
        <f t="shared" si="3"/>
        <v>80</v>
      </c>
      <c r="G16" s="18">
        <f t="shared" si="4"/>
        <v>0</v>
      </c>
      <c r="H16" s="18"/>
      <c r="I16" s="18">
        <v>20</v>
      </c>
      <c r="J16" s="18">
        <f t="shared" si="5"/>
        <v>0</v>
      </c>
      <c r="K16" s="18"/>
      <c r="L16" s="18">
        <v>0</v>
      </c>
      <c r="M16" s="18"/>
      <c r="N16" s="28"/>
      <c r="O16" s="25"/>
      <c r="P16" s="29"/>
      <c r="Q16" s="30"/>
      <c r="R16" s="31"/>
      <c r="S16" s="32"/>
      <c r="T16" s="33">
        <f>L16</f>
        <v>0</v>
      </c>
      <c r="U16" s="24">
        <v>1800</v>
      </c>
      <c r="V16" s="7"/>
      <c r="W16" s="2"/>
    </row>
    <row r="17" spans="1:23" x14ac:dyDescent="0.25">
      <c r="A17" s="2">
        <v>19</v>
      </c>
      <c r="B17" s="17" t="s">
        <v>17</v>
      </c>
      <c r="C17" s="10"/>
      <c r="D17" s="10"/>
      <c r="E17" s="2"/>
      <c r="F17" s="2"/>
      <c r="G17" s="2"/>
      <c r="H17" s="2"/>
      <c r="I17" s="2"/>
      <c r="J17" s="2"/>
      <c r="K17" s="2"/>
      <c r="L17" s="2">
        <v>0</v>
      </c>
      <c r="M17" s="2"/>
      <c r="N17" s="2"/>
      <c r="O17" s="2"/>
      <c r="P17" s="2"/>
      <c r="Q17" s="2"/>
      <c r="R17" s="2"/>
      <c r="S17" s="2"/>
      <c r="T17" s="33">
        <f t="shared" ref="T17" si="14">L17</f>
        <v>0</v>
      </c>
      <c r="U17" s="2"/>
      <c r="V17" s="2"/>
      <c r="W17" s="2"/>
    </row>
    <row r="18" spans="1:23" x14ac:dyDescent="0.25">
      <c r="A18" s="2"/>
      <c r="B18" s="17" t="s">
        <v>60</v>
      </c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3"/>
      <c r="U18" s="2"/>
      <c r="V18" s="2"/>
      <c r="W18" s="2">
        <v>11910</v>
      </c>
    </row>
    <row r="19" spans="1:23" x14ac:dyDescent="0.25">
      <c r="A19" s="2"/>
      <c r="B19" s="11" t="s">
        <v>57</v>
      </c>
      <c r="C19" s="2"/>
      <c r="D19" s="2"/>
      <c r="E19" s="2"/>
      <c r="F19" s="2"/>
      <c r="G19" s="2"/>
      <c r="H19" s="2"/>
      <c r="I19" s="2"/>
      <c r="J19" s="2"/>
      <c r="K19" s="2"/>
      <c r="L19" s="2">
        <v>850</v>
      </c>
      <c r="M19" s="2"/>
      <c r="N19" s="2"/>
      <c r="O19" s="2"/>
      <c r="P19" s="2"/>
      <c r="Q19" s="2"/>
      <c r="R19" s="2"/>
      <c r="S19" s="2"/>
      <c r="T19" s="2">
        <v>850</v>
      </c>
      <c r="U19" s="2">
        <v>260</v>
      </c>
      <c r="V19" s="2"/>
      <c r="W19" s="2">
        <v>140</v>
      </c>
    </row>
    <row r="20" spans="1:23" x14ac:dyDescent="0.25">
      <c r="A20" s="2"/>
      <c r="B20" s="11" t="s">
        <v>54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150</v>
      </c>
    </row>
    <row r="21" spans="1:23" x14ac:dyDescent="0.25">
      <c r="A21" s="2"/>
      <c r="B21" s="11" t="s">
        <v>56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>
        <v>70</v>
      </c>
    </row>
    <row r="22" spans="1:23" x14ac:dyDescent="0.25">
      <c r="A22" s="2"/>
      <c r="B22" s="11" t="s">
        <v>52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150</v>
      </c>
    </row>
    <row r="23" spans="1:23" x14ac:dyDescent="0.25">
      <c r="A23" s="2"/>
      <c r="B23" s="11" t="s">
        <v>53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110</v>
      </c>
    </row>
    <row r="24" spans="1:23" ht="15.75" thickBot="1" x14ac:dyDescent="0.3"/>
    <row r="25" spans="1:23" ht="27.75" customHeight="1" thickBot="1" x14ac:dyDescent="0.3">
      <c r="T25" s="35">
        <f>SUM(T3:T24)</f>
        <v>5095</v>
      </c>
      <c r="U25" s="34">
        <f>SUM(U3:U24)</f>
        <v>5985</v>
      </c>
      <c r="W25" s="34">
        <f>SUM(W3:W24)</f>
        <v>12975</v>
      </c>
    </row>
    <row r="26" spans="1:23" ht="15.75" thickBot="1" x14ac:dyDescent="0.3">
      <c r="B26" s="2" t="s">
        <v>63</v>
      </c>
    </row>
    <row r="27" spans="1:23" ht="27" thickBot="1" x14ac:dyDescent="0.3">
      <c r="B27" s="51" t="s">
        <v>67</v>
      </c>
      <c r="L27" s="48">
        <f>SUM(L3:L24)</f>
        <v>10340</v>
      </c>
      <c r="P27" s="36" t="s">
        <v>41</v>
      </c>
      <c r="R27" s="39">
        <f>L27-(W25+U25)</f>
        <v>-8620</v>
      </c>
    </row>
    <row r="28" spans="1:23" x14ac:dyDescent="0.25">
      <c r="B28" s="3" t="s">
        <v>46</v>
      </c>
      <c r="C28" s="3" t="s">
        <v>47</v>
      </c>
      <c r="D28" s="3">
        <v>400</v>
      </c>
      <c r="E28" s="43" t="s">
        <v>48</v>
      </c>
    </row>
    <row r="29" spans="1:23" x14ac:dyDescent="0.25">
      <c r="B29" s="3" t="s">
        <v>46</v>
      </c>
      <c r="C29" s="3" t="s">
        <v>49</v>
      </c>
      <c r="D29" s="3">
        <v>300</v>
      </c>
      <c r="E29" s="43" t="s">
        <v>48</v>
      </c>
    </row>
    <row r="30" spans="1:23" x14ac:dyDescent="0.25">
      <c r="B30" s="3" t="s">
        <v>46</v>
      </c>
      <c r="C30" s="3" t="s">
        <v>50</v>
      </c>
      <c r="D30" s="3">
        <v>200</v>
      </c>
      <c r="E30" s="43" t="s">
        <v>48</v>
      </c>
    </row>
    <row r="32" spans="1:23" x14ac:dyDescent="0.25">
      <c r="B32" s="3" t="s">
        <v>51</v>
      </c>
    </row>
    <row r="33" spans="2:2" x14ac:dyDescent="0.25">
      <c r="B33" s="3" t="s">
        <v>58</v>
      </c>
    </row>
    <row r="34" spans="2:2" x14ac:dyDescent="0.25">
      <c r="B34" s="3" t="s">
        <v>55</v>
      </c>
    </row>
  </sheetData>
  <mergeCells count="1">
    <mergeCell ref="E1:L1"/>
  </mergeCells>
  <conditionalFormatting sqref="R27">
    <cfRule type="cellIs" dxfId="1" priority="1" operator="greaterThan">
      <formula>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1083-CA11-4C07-81F7-97E5009FE0CE}">
  <sheetPr>
    <tabColor theme="7" tint="0.39997558519241921"/>
  </sheetPr>
  <dimension ref="A1:X34"/>
  <sheetViews>
    <sheetView rightToLeft="1" workbookViewId="0">
      <pane xSplit="4" ySplit="2" topLeftCell="E3" activePane="bottomRight" state="frozen"/>
      <selection pane="topRight" activeCell="G1" sqref="G1"/>
      <selection pane="bottomLeft" activeCell="A5" sqref="A5"/>
      <selection pane="bottomRight" activeCell="B26" sqref="B26:B27"/>
    </sheetView>
  </sheetViews>
  <sheetFormatPr defaultRowHeight="15" x14ac:dyDescent="0.25"/>
  <cols>
    <col min="1" max="1" width="3" style="3" bestFit="1" customWidth="1"/>
    <col min="2" max="2" width="15.7109375" style="3" bestFit="1" customWidth="1"/>
    <col min="3" max="3" width="9.85546875" style="3" bestFit="1" customWidth="1"/>
    <col min="4" max="4" width="10.5703125" style="3" bestFit="1" customWidth="1"/>
    <col min="5" max="10" width="8" style="3" customWidth="1"/>
    <col min="11" max="11" width="7.85546875" style="3" customWidth="1"/>
    <col min="12" max="12" width="13.42578125" style="3" bestFit="1" customWidth="1"/>
    <col min="13" max="17" width="8.85546875" style="3" customWidth="1"/>
    <col min="18" max="18" width="13.42578125" style="3" bestFit="1" customWidth="1"/>
    <col min="19" max="20" width="8.85546875" style="3" customWidth="1"/>
    <col min="21" max="21" width="14.28515625" style="3" customWidth="1"/>
    <col min="22" max="22" width="8.85546875" style="3" customWidth="1"/>
    <col min="23" max="24" width="10.140625" style="3" bestFit="1" customWidth="1"/>
    <col min="25" max="16384" width="9.140625" style="3"/>
  </cols>
  <sheetData>
    <row r="1" spans="1:24" x14ac:dyDescent="0.25">
      <c r="A1" s="1"/>
      <c r="B1" s="38"/>
      <c r="C1" s="38"/>
      <c r="D1" s="53"/>
      <c r="E1" s="45" t="s">
        <v>23</v>
      </c>
      <c r="F1" s="46"/>
      <c r="G1" s="46"/>
      <c r="H1" s="46"/>
      <c r="I1" s="46"/>
      <c r="J1" s="46"/>
      <c r="K1" s="46"/>
      <c r="L1" s="47"/>
      <c r="M1" s="19"/>
      <c r="N1" s="19"/>
      <c r="O1" s="19"/>
      <c r="P1" s="19"/>
      <c r="Q1" s="19"/>
      <c r="R1" s="19"/>
      <c r="S1" s="19"/>
      <c r="T1" s="19"/>
      <c r="U1" s="19"/>
      <c r="V1" s="19"/>
      <c r="W1" s="4"/>
    </row>
    <row r="2" spans="1:24" ht="51" x14ac:dyDescent="0.25">
      <c r="A2" s="1" t="s">
        <v>0</v>
      </c>
      <c r="B2" s="1" t="s">
        <v>1</v>
      </c>
      <c r="C2" s="1" t="s">
        <v>2</v>
      </c>
      <c r="D2" s="52" t="s">
        <v>24</v>
      </c>
      <c r="E2" s="20" t="s">
        <v>20</v>
      </c>
      <c r="F2" s="21" t="s">
        <v>2</v>
      </c>
      <c r="G2" s="22" t="s">
        <v>22</v>
      </c>
      <c r="H2" s="20" t="s">
        <v>28</v>
      </c>
      <c r="I2" s="21" t="s">
        <v>29</v>
      </c>
      <c r="J2" s="22" t="s">
        <v>30</v>
      </c>
      <c r="K2" s="23" t="s">
        <v>19</v>
      </c>
      <c r="L2" s="24" t="s">
        <v>21</v>
      </c>
      <c r="M2" s="20" t="s">
        <v>33</v>
      </c>
      <c r="N2" s="28" t="s">
        <v>32</v>
      </c>
      <c r="O2" s="25" t="s">
        <v>40</v>
      </c>
      <c r="P2" s="29" t="s">
        <v>34</v>
      </c>
      <c r="Q2" s="30" t="s">
        <v>35</v>
      </c>
      <c r="R2" s="31" t="s">
        <v>36</v>
      </c>
      <c r="S2" s="32" t="s">
        <v>37</v>
      </c>
      <c r="T2" s="33" t="s">
        <v>38</v>
      </c>
      <c r="U2" s="24" t="s">
        <v>39</v>
      </c>
      <c r="V2" s="26" t="s">
        <v>25</v>
      </c>
      <c r="W2" s="27" t="s">
        <v>65</v>
      </c>
      <c r="X2" s="4"/>
    </row>
    <row r="3" spans="1:24" x14ac:dyDescent="0.25">
      <c r="A3" s="2">
        <v>1</v>
      </c>
      <c r="B3" s="42" t="s">
        <v>3</v>
      </c>
      <c r="C3" s="2">
        <v>80</v>
      </c>
      <c r="D3" s="2">
        <v>500</v>
      </c>
      <c r="E3" s="18"/>
      <c r="F3" s="18">
        <f>C3</f>
        <v>80</v>
      </c>
      <c r="G3" s="18">
        <f>F3*E3</f>
        <v>0</v>
      </c>
      <c r="H3" s="18"/>
      <c r="I3" s="18">
        <v>20</v>
      </c>
      <c r="J3" s="18">
        <f>H3*I3</f>
        <v>0</v>
      </c>
      <c r="K3" s="18"/>
      <c r="L3" s="18">
        <f>K3+G3+J3</f>
        <v>0</v>
      </c>
      <c r="M3" s="18">
        <f>10*F3</f>
        <v>800</v>
      </c>
      <c r="N3" s="28">
        <f>D3</f>
        <v>500</v>
      </c>
      <c r="O3" s="25">
        <f>(E3-10)</f>
        <v>-10</v>
      </c>
      <c r="P3" s="29">
        <f>O3*F3</f>
        <v>-800</v>
      </c>
      <c r="Q3" s="30">
        <f t="shared" ref="Q3:Q4" si="0">K3+J3</f>
        <v>0</v>
      </c>
      <c r="R3" s="31">
        <f>Q3+P3</f>
        <v>-800</v>
      </c>
      <c r="S3" s="32">
        <f>R3*50%</f>
        <v>-400</v>
      </c>
      <c r="T3" s="33">
        <f t="shared" ref="T3:T4" si="1">(S3+M3)-N3</f>
        <v>-100</v>
      </c>
      <c r="U3" s="44">
        <f t="shared" ref="U3:U4" si="2">S3+N3</f>
        <v>100</v>
      </c>
      <c r="V3" s="7">
        <f>L3-(U3+T3)</f>
        <v>0</v>
      </c>
      <c r="W3" s="2">
        <v>75</v>
      </c>
    </row>
    <row r="4" spans="1:24" x14ac:dyDescent="0.25">
      <c r="A4" s="2">
        <v>3</v>
      </c>
      <c r="B4" s="42" t="s">
        <v>4</v>
      </c>
      <c r="C4" s="2">
        <v>80</v>
      </c>
      <c r="D4" s="2">
        <v>500</v>
      </c>
      <c r="E4" s="18"/>
      <c r="F4" s="18">
        <f t="shared" ref="F4:F16" si="3">C4</f>
        <v>80</v>
      </c>
      <c r="G4" s="18">
        <f t="shared" ref="G4:G16" si="4">F4*E4</f>
        <v>0</v>
      </c>
      <c r="H4" s="18"/>
      <c r="I4" s="18">
        <v>20</v>
      </c>
      <c r="J4" s="18">
        <f t="shared" ref="J4:J16" si="5">H4*I4</f>
        <v>0</v>
      </c>
      <c r="K4" s="18"/>
      <c r="L4" s="18">
        <f t="shared" ref="L4:L15" si="6">K4+G4+J4</f>
        <v>0</v>
      </c>
      <c r="M4" s="18">
        <f t="shared" ref="M4" si="7">10*F4</f>
        <v>800</v>
      </c>
      <c r="N4" s="28">
        <f t="shared" ref="N4" si="8">D4</f>
        <v>500</v>
      </c>
      <c r="O4" s="25">
        <f t="shared" ref="O4" si="9">(E4-10)</f>
        <v>-10</v>
      </c>
      <c r="P4" s="29">
        <f t="shared" ref="P4" si="10">O4*F4</f>
        <v>-800</v>
      </c>
      <c r="Q4" s="30">
        <f t="shared" si="0"/>
        <v>0</v>
      </c>
      <c r="R4" s="31">
        <f>Q4+P4</f>
        <v>-800</v>
      </c>
      <c r="S4" s="32">
        <f t="shared" ref="S4" si="11">R4*50%</f>
        <v>-400</v>
      </c>
      <c r="T4" s="33">
        <f t="shared" si="1"/>
        <v>-100</v>
      </c>
      <c r="U4" s="44">
        <f t="shared" si="2"/>
        <v>100</v>
      </c>
      <c r="V4" s="7">
        <f t="shared" ref="V4:V15" si="12">L4-(U4+T4)</f>
        <v>0</v>
      </c>
      <c r="W4" s="2">
        <v>75</v>
      </c>
    </row>
    <row r="5" spans="1:24" x14ac:dyDescent="0.25">
      <c r="A5" s="2">
        <v>4</v>
      </c>
      <c r="B5" s="49" t="s">
        <v>5</v>
      </c>
      <c r="C5" s="2">
        <v>80</v>
      </c>
      <c r="D5" s="2">
        <v>500</v>
      </c>
      <c r="E5" s="18"/>
      <c r="F5" s="18"/>
      <c r="G5" s="18"/>
      <c r="H5" s="18"/>
      <c r="I5" s="18"/>
      <c r="J5" s="18"/>
      <c r="K5" s="18"/>
      <c r="L5" s="18"/>
      <c r="M5" s="18"/>
      <c r="N5" s="28"/>
      <c r="O5" s="25"/>
      <c r="P5" s="29"/>
      <c r="Q5" s="30"/>
      <c r="R5" s="31"/>
      <c r="S5" s="32"/>
      <c r="T5" s="33"/>
      <c r="U5" s="44"/>
      <c r="V5" s="7"/>
      <c r="W5" s="2"/>
    </row>
    <row r="6" spans="1:24" x14ac:dyDescent="0.25">
      <c r="A6" s="2">
        <v>10</v>
      </c>
      <c r="B6" s="2" t="s">
        <v>8</v>
      </c>
      <c r="C6" s="2">
        <v>80</v>
      </c>
      <c r="D6" s="2">
        <v>800</v>
      </c>
      <c r="E6" s="18"/>
      <c r="F6" s="18"/>
      <c r="G6" s="18"/>
      <c r="H6" s="18"/>
      <c r="I6" s="18"/>
      <c r="J6" s="18"/>
      <c r="K6" s="18"/>
      <c r="L6" s="18"/>
      <c r="M6" s="18"/>
      <c r="N6" s="28"/>
      <c r="O6" s="25"/>
      <c r="P6" s="29"/>
      <c r="Q6" s="30"/>
      <c r="R6" s="31"/>
      <c r="S6" s="32"/>
      <c r="T6" s="33"/>
      <c r="U6" s="24"/>
      <c r="V6" s="7"/>
      <c r="W6" s="2"/>
    </row>
    <row r="7" spans="1:24" x14ac:dyDescent="0.25">
      <c r="A7" s="2">
        <v>11</v>
      </c>
      <c r="B7" s="49" t="s">
        <v>9</v>
      </c>
      <c r="C7" s="2">
        <v>80</v>
      </c>
      <c r="D7" s="2">
        <v>500</v>
      </c>
      <c r="E7" s="18"/>
      <c r="F7" s="18"/>
      <c r="G7" s="18"/>
      <c r="H7" s="18"/>
      <c r="I7" s="18"/>
      <c r="J7" s="18"/>
      <c r="K7" s="18"/>
      <c r="L7" s="18"/>
      <c r="M7" s="18"/>
      <c r="N7" s="28"/>
      <c r="O7" s="25"/>
      <c r="P7" s="29"/>
      <c r="Q7" s="30"/>
      <c r="R7" s="31"/>
      <c r="S7" s="32"/>
      <c r="T7" s="33"/>
      <c r="U7" s="44"/>
      <c r="V7" s="7"/>
      <c r="W7" s="2"/>
    </row>
    <row r="8" spans="1:24" x14ac:dyDescent="0.25">
      <c r="A8" s="2">
        <v>12</v>
      </c>
      <c r="B8" s="2" t="s">
        <v>10</v>
      </c>
      <c r="C8" s="2">
        <v>80</v>
      </c>
      <c r="D8" s="2">
        <v>1000</v>
      </c>
      <c r="E8" s="18"/>
      <c r="F8" s="18"/>
      <c r="G8" s="18"/>
      <c r="H8" s="18"/>
      <c r="I8" s="18"/>
      <c r="J8" s="18"/>
      <c r="K8" s="18"/>
      <c r="L8" s="18"/>
      <c r="M8" s="18"/>
      <c r="N8" s="28"/>
      <c r="O8" s="25"/>
      <c r="P8" s="29"/>
      <c r="Q8" s="30"/>
      <c r="R8" s="31"/>
      <c r="S8" s="32"/>
      <c r="T8" s="33"/>
      <c r="U8" s="24"/>
      <c r="V8" s="7"/>
      <c r="W8" s="2"/>
    </row>
    <row r="9" spans="1:24" x14ac:dyDescent="0.25">
      <c r="A9" s="2">
        <v>16</v>
      </c>
      <c r="B9" s="2" t="s">
        <v>14</v>
      </c>
      <c r="C9" s="2">
        <v>80</v>
      </c>
      <c r="D9" s="2">
        <v>500</v>
      </c>
      <c r="E9" s="18"/>
      <c r="F9" s="18">
        <f t="shared" ref="F9" si="13">C9</f>
        <v>80</v>
      </c>
      <c r="G9" s="18">
        <f t="shared" ref="G9" si="14">F9*E9</f>
        <v>0</v>
      </c>
      <c r="H9" s="18"/>
      <c r="I9" s="18">
        <v>20</v>
      </c>
      <c r="J9" s="18">
        <f t="shared" ref="J9" si="15">H9*I9</f>
        <v>0</v>
      </c>
      <c r="K9" s="18"/>
      <c r="L9" s="18">
        <f t="shared" ref="L9" si="16">K9+G9+J9</f>
        <v>0</v>
      </c>
      <c r="M9" s="18">
        <f t="shared" ref="M9" si="17">10*F9</f>
        <v>800</v>
      </c>
      <c r="N9" s="28">
        <f t="shared" ref="N9" si="18">D9</f>
        <v>500</v>
      </c>
      <c r="O9" s="25">
        <f t="shared" ref="O9" si="19">(E9-10)</f>
        <v>-10</v>
      </c>
      <c r="P9" s="29">
        <f t="shared" ref="P9" si="20">O9*F9</f>
        <v>-800</v>
      </c>
      <c r="Q9" s="30">
        <f t="shared" ref="Q9" si="21">K9+J9</f>
        <v>0</v>
      </c>
      <c r="R9" s="31">
        <f>Q9+P9</f>
        <v>-800</v>
      </c>
      <c r="S9" s="32">
        <f t="shared" ref="S9" si="22">R9*50%</f>
        <v>-400</v>
      </c>
      <c r="T9" s="33">
        <f t="shared" ref="T9" si="23">(S9+M9)-N9</f>
        <v>-100</v>
      </c>
      <c r="U9" s="44">
        <f t="shared" ref="U9" si="24">S9+N9</f>
        <v>100</v>
      </c>
      <c r="V9" s="7">
        <f t="shared" ref="V9" si="25">L9-(U9+T9)</f>
        <v>0</v>
      </c>
      <c r="W9" s="2">
        <v>75</v>
      </c>
    </row>
    <row r="10" spans="1:24" x14ac:dyDescent="0.25">
      <c r="A10" s="2">
        <v>17</v>
      </c>
      <c r="B10" s="49" t="s">
        <v>15</v>
      </c>
      <c r="C10" s="2">
        <v>80</v>
      </c>
      <c r="D10" s="2">
        <v>500</v>
      </c>
      <c r="E10" s="18"/>
      <c r="F10" s="18"/>
      <c r="G10" s="18"/>
      <c r="H10" s="18"/>
      <c r="I10" s="18"/>
      <c r="J10" s="18"/>
      <c r="K10" s="18"/>
      <c r="L10" s="18"/>
      <c r="M10" s="18"/>
      <c r="N10" s="28"/>
      <c r="O10" s="25"/>
      <c r="P10" s="29"/>
      <c r="Q10" s="30"/>
      <c r="R10" s="31"/>
      <c r="S10" s="32"/>
      <c r="T10" s="33"/>
      <c r="U10" s="44"/>
      <c r="V10" s="7"/>
      <c r="W10" s="2"/>
    </row>
    <row r="11" spans="1:24" x14ac:dyDescent="0.25">
      <c r="A11" s="2">
        <v>13</v>
      </c>
      <c r="B11" s="2" t="s">
        <v>11</v>
      </c>
      <c r="C11" s="2">
        <v>80</v>
      </c>
      <c r="D11" s="2">
        <v>800</v>
      </c>
      <c r="E11" s="18"/>
      <c r="F11" s="18"/>
      <c r="G11" s="18"/>
      <c r="H11" s="18"/>
      <c r="I11" s="18"/>
      <c r="J11" s="18"/>
      <c r="K11" s="18"/>
      <c r="L11" s="18"/>
      <c r="M11" s="18"/>
      <c r="N11" s="28"/>
      <c r="O11" s="25"/>
      <c r="P11" s="29"/>
      <c r="Q11" s="30"/>
      <c r="R11" s="31"/>
      <c r="S11" s="32"/>
      <c r="T11" s="33"/>
      <c r="U11" s="24"/>
      <c r="V11" s="7"/>
      <c r="W11" s="2"/>
    </row>
    <row r="12" spans="1:24" x14ac:dyDescent="0.25">
      <c r="A12" s="2">
        <v>14</v>
      </c>
      <c r="B12" s="2" t="s">
        <v>12</v>
      </c>
      <c r="C12" s="2">
        <v>80</v>
      </c>
      <c r="D12" s="2">
        <v>1500</v>
      </c>
      <c r="E12" s="18"/>
      <c r="F12" s="18"/>
      <c r="G12" s="18"/>
      <c r="H12" s="18"/>
      <c r="I12" s="18"/>
      <c r="J12" s="18"/>
      <c r="K12" s="18"/>
      <c r="L12" s="18"/>
      <c r="M12" s="18"/>
      <c r="N12" s="28"/>
      <c r="O12" s="25"/>
      <c r="P12" s="29"/>
      <c r="Q12" s="30"/>
      <c r="R12" s="31"/>
      <c r="S12" s="32"/>
      <c r="T12" s="33"/>
      <c r="U12" s="24"/>
      <c r="V12" s="7"/>
      <c r="W12" s="2"/>
    </row>
    <row r="13" spans="1:24" x14ac:dyDescent="0.25">
      <c r="A13" s="2">
        <v>15</v>
      </c>
      <c r="B13" s="2" t="s">
        <v>13</v>
      </c>
      <c r="C13" s="2">
        <v>100</v>
      </c>
      <c r="D13" s="2">
        <v>1300</v>
      </c>
      <c r="E13" s="18"/>
      <c r="F13" s="18"/>
      <c r="G13" s="18"/>
      <c r="H13" s="18"/>
      <c r="I13" s="18"/>
      <c r="J13" s="18"/>
      <c r="K13" s="18"/>
      <c r="L13" s="18"/>
      <c r="M13" s="18"/>
      <c r="N13" s="28"/>
      <c r="O13" s="25"/>
      <c r="P13" s="29"/>
      <c r="Q13" s="30"/>
      <c r="R13" s="31"/>
      <c r="S13" s="32"/>
      <c r="T13" s="33"/>
      <c r="U13" s="24"/>
      <c r="V13" s="7"/>
      <c r="W13" s="2"/>
    </row>
    <row r="14" spans="1:24" ht="15.75" thickBot="1" x14ac:dyDescent="0.3">
      <c r="A14" s="9">
        <v>18</v>
      </c>
      <c r="B14" s="2" t="s">
        <v>16</v>
      </c>
      <c r="C14" s="9">
        <v>100</v>
      </c>
      <c r="D14" s="9">
        <v>1300</v>
      </c>
      <c r="E14" s="18"/>
      <c r="F14" s="18"/>
      <c r="G14" s="18"/>
      <c r="H14" s="18"/>
      <c r="I14" s="18"/>
      <c r="J14" s="18"/>
      <c r="K14" s="18"/>
      <c r="L14" s="18"/>
      <c r="M14" s="18"/>
      <c r="N14" s="28"/>
      <c r="O14" s="25"/>
      <c r="P14" s="29"/>
      <c r="Q14" s="30"/>
      <c r="R14" s="31"/>
      <c r="S14" s="32"/>
      <c r="T14" s="33"/>
      <c r="U14" s="24"/>
      <c r="V14" s="7"/>
      <c r="W14" s="2"/>
    </row>
    <row r="15" spans="1:24" ht="15.75" thickBot="1" x14ac:dyDescent="0.3">
      <c r="A15" s="12">
        <v>5</v>
      </c>
      <c r="B15" s="42" t="s">
        <v>6</v>
      </c>
      <c r="C15" s="13">
        <v>60</v>
      </c>
      <c r="D15" s="13">
        <v>0</v>
      </c>
      <c r="E15" s="18"/>
      <c r="F15" s="18">
        <f t="shared" si="3"/>
        <v>60</v>
      </c>
      <c r="G15" s="18">
        <f t="shared" si="4"/>
        <v>0</v>
      </c>
      <c r="H15" s="18"/>
      <c r="I15" s="18">
        <v>20</v>
      </c>
      <c r="J15" s="18">
        <f t="shared" si="5"/>
        <v>0</v>
      </c>
      <c r="K15" s="18"/>
      <c r="L15" s="18">
        <f t="shared" si="6"/>
        <v>0</v>
      </c>
      <c r="M15" s="18"/>
      <c r="N15" s="28"/>
      <c r="O15" s="25"/>
      <c r="P15" s="29"/>
      <c r="Q15" s="30"/>
      <c r="R15" s="31"/>
      <c r="S15" s="32"/>
      <c r="T15" s="33">
        <f>L15*50%</f>
        <v>0</v>
      </c>
      <c r="U15" s="24">
        <f>S15+N15</f>
        <v>0</v>
      </c>
      <c r="V15" s="7">
        <f t="shared" si="12"/>
        <v>0</v>
      </c>
      <c r="W15" s="2">
        <v>70</v>
      </c>
    </row>
    <row r="16" spans="1:24" ht="15.75" thickBot="1" x14ac:dyDescent="0.3">
      <c r="A16" s="14">
        <v>9</v>
      </c>
      <c r="B16" s="16" t="s">
        <v>7</v>
      </c>
      <c r="C16" s="15">
        <v>80</v>
      </c>
      <c r="D16" s="15">
        <v>1200</v>
      </c>
      <c r="E16" s="18"/>
      <c r="F16" s="18">
        <f t="shared" si="3"/>
        <v>80</v>
      </c>
      <c r="G16" s="18">
        <f t="shared" si="4"/>
        <v>0</v>
      </c>
      <c r="H16" s="18"/>
      <c r="I16" s="18">
        <v>20</v>
      </c>
      <c r="J16" s="18">
        <f t="shared" si="5"/>
        <v>0</v>
      </c>
      <c r="K16" s="18"/>
      <c r="L16" s="18">
        <v>0</v>
      </c>
      <c r="M16" s="18"/>
      <c r="N16" s="28"/>
      <c r="O16" s="25"/>
      <c r="P16" s="29"/>
      <c r="Q16" s="30"/>
      <c r="R16" s="31"/>
      <c r="S16" s="32"/>
      <c r="T16" s="33">
        <f>L16</f>
        <v>0</v>
      </c>
      <c r="U16" s="24">
        <v>1800</v>
      </c>
      <c r="V16" s="7"/>
      <c r="W16" s="2"/>
    </row>
    <row r="17" spans="1:23" x14ac:dyDescent="0.25">
      <c r="A17" s="2">
        <v>19</v>
      </c>
      <c r="B17" s="17" t="s">
        <v>17</v>
      </c>
      <c r="C17" s="10"/>
      <c r="D17" s="10"/>
      <c r="E17" s="2"/>
      <c r="F17" s="2"/>
      <c r="G17" s="2"/>
      <c r="H17" s="2"/>
      <c r="I17" s="2"/>
      <c r="J17" s="2"/>
      <c r="K17" s="2"/>
      <c r="L17" s="2">
        <v>0</v>
      </c>
      <c r="M17" s="2"/>
      <c r="N17" s="2"/>
      <c r="O17" s="2"/>
      <c r="P17" s="2"/>
      <c r="Q17" s="2"/>
      <c r="R17" s="2"/>
      <c r="S17" s="2"/>
      <c r="T17" s="33">
        <f t="shared" ref="T17" si="26">L17</f>
        <v>0</v>
      </c>
      <c r="U17" s="2"/>
      <c r="V17" s="2"/>
      <c r="W17" s="2"/>
    </row>
    <row r="18" spans="1:23" x14ac:dyDescent="0.25">
      <c r="A18" s="2"/>
      <c r="B18" s="17" t="s">
        <v>60</v>
      </c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3"/>
      <c r="U18" s="2"/>
      <c r="V18" s="2"/>
      <c r="W18" s="2"/>
    </row>
    <row r="19" spans="1:23" x14ac:dyDescent="0.25">
      <c r="A19" s="2"/>
      <c r="B19" s="11" t="s">
        <v>57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>
        <v>140</v>
      </c>
    </row>
    <row r="20" spans="1:23" x14ac:dyDescent="0.25">
      <c r="A20" s="2"/>
      <c r="B20" s="11" t="s">
        <v>54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150</v>
      </c>
    </row>
    <row r="21" spans="1:23" x14ac:dyDescent="0.25">
      <c r="A21" s="2"/>
      <c r="B21" s="11" t="s">
        <v>56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>
        <v>70</v>
      </c>
    </row>
    <row r="22" spans="1:23" x14ac:dyDescent="0.25">
      <c r="A22" s="2"/>
      <c r="B22" s="11" t="s">
        <v>52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>
        <v>150</v>
      </c>
    </row>
    <row r="23" spans="1:23" x14ac:dyDescent="0.25">
      <c r="A23" s="2"/>
      <c r="B23" s="11" t="s">
        <v>53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110</v>
      </c>
    </row>
    <row r="24" spans="1:23" ht="15.75" thickBot="1" x14ac:dyDescent="0.3"/>
    <row r="25" spans="1:23" ht="27.75" customHeight="1" thickBot="1" x14ac:dyDescent="0.3">
      <c r="T25" s="35">
        <f>SUM(T3:T24)</f>
        <v>-300</v>
      </c>
      <c r="U25" s="34">
        <f>SUM(U3:U24)</f>
        <v>2100</v>
      </c>
      <c r="W25" s="34">
        <f>SUM(W3:W24)</f>
        <v>915</v>
      </c>
    </row>
    <row r="26" spans="1:23" ht="15.75" thickBot="1" x14ac:dyDescent="0.3">
      <c r="B26" s="3" t="s">
        <v>63</v>
      </c>
    </row>
    <row r="27" spans="1:23" ht="27" thickBot="1" x14ac:dyDescent="0.3">
      <c r="B27" s="50" t="s">
        <v>62</v>
      </c>
      <c r="L27" s="48">
        <f>SUM(L3:L24)</f>
        <v>0</v>
      </c>
      <c r="P27" s="36" t="s">
        <v>41</v>
      </c>
      <c r="R27" s="39">
        <f>L27-(W25+U25)</f>
        <v>-3015</v>
      </c>
    </row>
    <row r="28" spans="1:23" x14ac:dyDescent="0.25">
      <c r="B28" s="3" t="s">
        <v>46</v>
      </c>
      <c r="C28" s="3" t="s">
        <v>47</v>
      </c>
      <c r="D28" s="3">
        <v>400</v>
      </c>
      <c r="E28" s="43" t="s">
        <v>48</v>
      </c>
    </row>
    <row r="29" spans="1:23" x14ac:dyDescent="0.25">
      <c r="B29" s="3" t="s">
        <v>46</v>
      </c>
      <c r="C29" s="3" t="s">
        <v>49</v>
      </c>
      <c r="D29" s="3">
        <v>300</v>
      </c>
      <c r="E29" s="43" t="s">
        <v>48</v>
      </c>
    </row>
    <row r="30" spans="1:23" x14ac:dyDescent="0.25">
      <c r="B30" s="3" t="s">
        <v>46</v>
      </c>
      <c r="C30" s="3" t="s">
        <v>50</v>
      </c>
      <c r="D30" s="3">
        <v>200</v>
      </c>
      <c r="E30" s="43" t="s">
        <v>48</v>
      </c>
    </row>
    <row r="32" spans="1:23" x14ac:dyDescent="0.25">
      <c r="B32" s="3" t="s">
        <v>51</v>
      </c>
    </row>
    <row r="33" spans="2:2" x14ac:dyDescent="0.25">
      <c r="B33" s="3" t="s">
        <v>58</v>
      </c>
    </row>
    <row r="34" spans="2:2" x14ac:dyDescent="0.25">
      <c r="B34" s="3" t="s">
        <v>55</v>
      </c>
    </row>
  </sheetData>
  <mergeCells count="1">
    <mergeCell ref="E1:L1"/>
  </mergeCells>
  <conditionalFormatting sqref="R27">
    <cfRule type="cellIs" dxfId="0" priority="1" operator="greaterThan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الصافي الشهر</vt:lpstr>
      <vt:lpstr>ج 19-6</vt:lpstr>
      <vt:lpstr>س 20-6</vt:lpstr>
      <vt:lpstr>ح 21</vt:lpstr>
      <vt:lpstr>ث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</dc:creator>
  <cp:lastModifiedBy>khalil yaseen</cp:lastModifiedBy>
  <dcterms:created xsi:type="dcterms:W3CDTF">2015-06-05T18:17:20Z</dcterms:created>
  <dcterms:modified xsi:type="dcterms:W3CDTF">2026-06-22T16:57:22Z</dcterms:modified>
</cp:coreProperties>
</file>