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CA1FDC4-D72F-41F8-9E64-39FE8766AB99}" xr6:coauthVersionLast="47" xr6:coauthVersionMax="47" xr10:uidLastSave="{00000000-0000-0000-0000-000000000000}"/>
  <bookViews>
    <workbookView xWindow="-120" yWindow="-120" windowWidth="19440" windowHeight="14880" xr2:uid="{E553AF8A-977D-460C-AD09-3EE41409CB01}"/>
  </bookViews>
  <sheets>
    <sheet name="ورقة1" sheetId="1" r:id="rId1"/>
  </sheets>
  <definedNames>
    <definedName name="_xlnm._FilterDatabase" localSheetId="0" hidden="1">ورقة1!$B$3:$CY$341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U4" i="1" l="1"/>
  <c r="CU5" i="1"/>
  <c r="CU6" i="1"/>
  <c r="CU7" i="1"/>
  <c r="CU8" i="1"/>
  <c r="CU9" i="1"/>
  <c r="CU10" i="1"/>
  <c r="CU11" i="1"/>
  <c r="CU12" i="1"/>
  <c r="CU13" i="1"/>
  <c r="CU14" i="1"/>
  <c r="CU15" i="1"/>
  <c r="CU16" i="1"/>
  <c r="CU17" i="1"/>
  <c r="CU18" i="1"/>
  <c r="CU19" i="1"/>
  <c r="CU20" i="1"/>
  <c r="CU21" i="1"/>
  <c r="CU22" i="1"/>
  <c r="CU23" i="1"/>
  <c r="CU24" i="1"/>
  <c r="CU25" i="1"/>
  <c r="CU26" i="1"/>
  <c r="CU27" i="1"/>
  <c r="CU28" i="1"/>
  <c r="CU29" i="1"/>
  <c r="CU30" i="1"/>
  <c r="CU31" i="1"/>
  <c r="CU32" i="1"/>
  <c r="CU33" i="1"/>
  <c r="CU34" i="1"/>
  <c r="CU35" i="1"/>
  <c r="CU36" i="1"/>
  <c r="CU37" i="1"/>
  <c r="CU38" i="1"/>
  <c r="CU39" i="1"/>
  <c r="CU40" i="1"/>
  <c r="CU41" i="1"/>
  <c r="CU42" i="1"/>
  <c r="CU43" i="1"/>
  <c r="CU44" i="1"/>
  <c r="CU46" i="1"/>
  <c r="CU47" i="1"/>
  <c r="CU48" i="1"/>
  <c r="CU49" i="1"/>
  <c r="CU50" i="1"/>
  <c r="CU51" i="1"/>
  <c r="CU52" i="1"/>
  <c r="CU53" i="1"/>
  <c r="CU54" i="1"/>
  <c r="CU55" i="1"/>
  <c r="CU56" i="1"/>
  <c r="CU57" i="1"/>
  <c r="CU58" i="1"/>
  <c r="CU59" i="1"/>
  <c r="CU60" i="1"/>
  <c r="CU61" i="1"/>
  <c r="CU62" i="1"/>
  <c r="CU63" i="1"/>
  <c r="CU64" i="1"/>
  <c r="CU65" i="1"/>
  <c r="CU66" i="1"/>
  <c r="CU67" i="1"/>
  <c r="CU68" i="1"/>
  <c r="CU69" i="1"/>
  <c r="CU70" i="1"/>
  <c r="CU71" i="1"/>
  <c r="CU72" i="1"/>
  <c r="CU73" i="1"/>
  <c r="CU74" i="1"/>
  <c r="CU75" i="1"/>
  <c r="CU76" i="1"/>
  <c r="CU77" i="1"/>
  <c r="CU78" i="1"/>
  <c r="CU79" i="1"/>
  <c r="CU80" i="1"/>
  <c r="CU81" i="1"/>
  <c r="CU82" i="1"/>
  <c r="CU83" i="1"/>
  <c r="CU84" i="1"/>
  <c r="CU85" i="1"/>
  <c r="CU86" i="1"/>
  <c r="CU87" i="1"/>
  <c r="CU88" i="1"/>
  <c r="CU89" i="1"/>
  <c r="CU90" i="1"/>
  <c r="CU91" i="1"/>
  <c r="CU92" i="1"/>
  <c r="CU93" i="1"/>
  <c r="CU94" i="1"/>
  <c r="CU95" i="1"/>
  <c r="CU96" i="1"/>
  <c r="CU97" i="1"/>
  <c r="CU98" i="1"/>
  <c r="CU99" i="1"/>
  <c r="CU100" i="1"/>
  <c r="CU101" i="1"/>
  <c r="CU102" i="1"/>
  <c r="CU103" i="1"/>
  <c r="CU104" i="1"/>
  <c r="CU105" i="1"/>
  <c r="CU106" i="1"/>
  <c r="CU107" i="1"/>
  <c r="CU108" i="1"/>
  <c r="CU109" i="1"/>
  <c r="CU110" i="1"/>
  <c r="CU111" i="1"/>
  <c r="CU112" i="1"/>
  <c r="CU113" i="1"/>
  <c r="CU114" i="1"/>
  <c r="CU115" i="1"/>
  <c r="CU116" i="1"/>
  <c r="CU117" i="1"/>
  <c r="CU118" i="1"/>
  <c r="CU119" i="1"/>
  <c r="CU120" i="1"/>
  <c r="CU121" i="1"/>
  <c r="CU122" i="1"/>
  <c r="CU123" i="1"/>
  <c r="CU124" i="1"/>
  <c r="CU125" i="1"/>
  <c r="CU126" i="1"/>
  <c r="CU127" i="1"/>
  <c r="CU128" i="1"/>
  <c r="CU129" i="1"/>
  <c r="CU130" i="1"/>
  <c r="CU131" i="1"/>
  <c r="CU132" i="1"/>
  <c r="CU133" i="1"/>
  <c r="CU134" i="1"/>
  <c r="CU135" i="1"/>
  <c r="CU136" i="1"/>
  <c r="CU137" i="1"/>
  <c r="CU138" i="1"/>
  <c r="CU139" i="1"/>
  <c r="CU140" i="1"/>
  <c r="CU141" i="1"/>
  <c r="CU142" i="1"/>
  <c r="CU143" i="1"/>
  <c r="CU144" i="1"/>
  <c r="CU145" i="1"/>
  <c r="CU146" i="1"/>
  <c r="CU147" i="1"/>
  <c r="CU148" i="1"/>
  <c r="CU149" i="1"/>
  <c r="CU150" i="1"/>
  <c r="CU151" i="1"/>
  <c r="CU152" i="1"/>
  <c r="CU153" i="1"/>
  <c r="CU154" i="1"/>
  <c r="CU155" i="1"/>
  <c r="CU156" i="1"/>
  <c r="CU157" i="1"/>
  <c r="CU158" i="1"/>
  <c r="CU159" i="1"/>
  <c r="CU160" i="1"/>
  <c r="CU161" i="1"/>
  <c r="CU162" i="1"/>
  <c r="CU163" i="1"/>
  <c r="CU164" i="1"/>
  <c r="CU165" i="1"/>
  <c r="CU166" i="1"/>
  <c r="CU167" i="1"/>
  <c r="CU168" i="1"/>
  <c r="CU169" i="1"/>
  <c r="CU170" i="1"/>
  <c r="CU171" i="1"/>
  <c r="CU172" i="1"/>
  <c r="CU173" i="1"/>
  <c r="CU174" i="1"/>
  <c r="CU175" i="1"/>
  <c r="CU176" i="1"/>
  <c r="CU177" i="1"/>
  <c r="CU178" i="1"/>
  <c r="CU179" i="1"/>
  <c r="CU180" i="1"/>
  <c r="CU181" i="1"/>
  <c r="CU182" i="1"/>
  <c r="CU183" i="1"/>
  <c r="CU184" i="1"/>
  <c r="CU185" i="1"/>
  <c r="CU186" i="1"/>
  <c r="CU187" i="1"/>
  <c r="CU188" i="1"/>
  <c r="CU189" i="1"/>
  <c r="CU190" i="1"/>
  <c r="CU191" i="1"/>
  <c r="CU192" i="1"/>
  <c r="CU193" i="1"/>
  <c r="CU194" i="1"/>
  <c r="CU195" i="1"/>
  <c r="CU196" i="1"/>
  <c r="CU197" i="1"/>
  <c r="CU198" i="1"/>
  <c r="CU199" i="1"/>
  <c r="CU200" i="1"/>
  <c r="CU201" i="1"/>
  <c r="CU202" i="1"/>
  <c r="CU203" i="1"/>
  <c r="CU204" i="1"/>
  <c r="CU205" i="1"/>
  <c r="CU206" i="1"/>
  <c r="CU207" i="1"/>
  <c r="CU208" i="1"/>
  <c r="CU209" i="1"/>
  <c r="CU210" i="1"/>
  <c r="CU211" i="1"/>
  <c r="CU212" i="1"/>
  <c r="CU213" i="1"/>
  <c r="CU214" i="1"/>
  <c r="CU215" i="1"/>
  <c r="CU216" i="1"/>
  <c r="CU217" i="1"/>
  <c r="CU218" i="1"/>
  <c r="CU219" i="1"/>
  <c r="CU220" i="1"/>
  <c r="CU221" i="1"/>
  <c r="CU222" i="1"/>
  <c r="CU223" i="1"/>
  <c r="CU224" i="1"/>
  <c r="CU225" i="1"/>
  <c r="CU226" i="1"/>
  <c r="CU227" i="1"/>
  <c r="CU228" i="1"/>
  <c r="CU229" i="1"/>
  <c r="CU230" i="1"/>
  <c r="CU231" i="1"/>
  <c r="CU232" i="1"/>
  <c r="CU233" i="1"/>
  <c r="CU234" i="1"/>
  <c r="CU235" i="1"/>
  <c r="CU236" i="1"/>
  <c r="CU237" i="1"/>
  <c r="CU238" i="1"/>
  <c r="CU239" i="1"/>
  <c r="CU240" i="1"/>
  <c r="CU241" i="1"/>
  <c r="CU242" i="1"/>
  <c r="CU243" i="1"/>
  <c r="CU244" i="1"/>
  <c r="CU245" i="1"/>
  <c r="CU246" i="1"/>
  <c r="CU247" i="1"/>
  <c r="CU248" i="1"/>
  <c r="CU249" i="1"/>
  <c r="CU250" i="1"/>
  <c r="CU251" i="1"/>
  <c r="CU252" i="1"/>
  <c r="CU253" i="1"/>
  <c r="CU254" i="1"/>
  <c r="CU255" i="1"/>
  <c r="CU256" i="1"/>
  <c r="CU257" i="1"/>
  <c r="CU258" i="1"/>
  <c r="CU259" i="1"/>
  <c r="CU260" i="1"/>
  <c r="CU261" i="1"/>
  <c r="CU262" i="1"/>
  <c r="CU263" i="1"/>
  <c r="CU264" i="1"/>
  <c r="CU265" i="1"/>
  <c r="CU266" i="1"/>
  <c r="CU267" i="1"/>
  <c r="CU268" i="1"/>
  <c r="CU269" i="1"/>
  <c r="CU270" i="1"/>
  <c r="CU271" i="1"/>
  <c r="CU272" i="1"/>
  <c r="CU273" i="1"/>
  <c r="CU274" i="1"/>
  <c r="CU275" i="1"/>
  <c r="CU276" i="1"/>
  <c r="CU277" i="1"/>
  <c r="CU278" i="1"/>
  <c r="CU279" i="1"/>
  <c r="CU280" i="1"/>
  <c r="CU281" i="1"/>
  <c r="CU282" i="1"/>
  <c r="CU283" i="1"/>
  <c r="CU284" i="1"/>
  <c r="CU285" i="1"/>
  <c r="CU286" i="1"/>
  <c r="CU287" i="1"/>
  <c r="CU288" i="1"/>
  <c r="CU289" i="1"/>
  <c r="CU290" i="1"/>
  <c r="CU291" i="1"/>
  <c r="CU292" i="1"/>
  <c r="CU293" i="1"/>
  <c r="CU294" i="1"/>
  <c r="CU295" i="1"/>
  <c r="CU296" i="1"/>
  <c r="CU297" i="1"/>
  <c r="CU298" i="1"/>
  <c r="CU299" i="1"/>
  <c r="CU300" i="1"/>
  <c r="CU301" i="1"/>
  <c r="CU302" i="1"/>
  <c r="CU303" i="1"/>
  <c r="CU304" i="1"/>
  <c r="CU305" i="1"/>
  <c r="CU306" i="1"/>
  <c r="CU307" i="1"/>
  <c r="CU308" i="1"/>
  <c r="CU309" i="1"/>
  <c r="CU310" i="1"/>
  <c r="CU311" i="1"/>
  <c r="CU312" i="1"/>
  <c r="CU313" i="1"/>
  <c r="CU314" i="1"/>
  <c r="CU315" i="1"/>
  <c r="CU316" i="1"/>
  <c r="CU317" i="1"/>
  <c r="CU318" i="1"/>
  <c r="CU319" i="1"/>
  <c r="CU320" i="1"/>
  <c r="CU321" i="1"/>
  <c r="CU322" i="1"/>
  <c r="CU323" i="1"/>
  <c r="CU324" i="1"/>
  <c r="CU325" i="1"/>
  <c r="CU326" i="1"/>
  <c r="CU327" i="1"/>
  <c r="CU328" i="1"/>
  <c r="CU329" i="1"/>
  <c r="CU330" i="1"/>
  <c r="CU331" i="1"/>
  <c r="CU332" i="1"/>
  <c r="CU333" i="1"/>
  <c r="CU334" i="1"/>
  <c r="CU335" i="1"/>
  <c r="CU336" i="1"/>
  <c r="CU337" i="1"/>
  <c r="CU338" i="1"/>
  <c r="CU339" i="1"/>
  <c r="CU340" i="1"/>
  <c r="CU341" i="1"/>
  <c r="CT5" i="1"/>
  <c r="CT6" i="1"/>
  <c r="CT7" i="1"/>
  <c r="CT8" i="1"/>
  <c r="CT9" i="1"/>
  <c r="CT10" i="1"/>
  <c r="CT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T107" i="1"/>
  <c r="CT108" i="1"/>
  <c r="CT109" i="1"/>
  <c r="CT110" i="1"/>
  <c r="CT111" i="1"/>
  <c r="CT112" i="1"/>
  <c r="CT113" i="1"/>
  <c r="CT114" i="1"/>
  <c r="CT115" i="1"/>
  <c r="CT116" i="1"/>
  <c r="CT117" i="1"/>
  <c r="CT118" i="1"/>
  <c r="CT119" i="1"/>
  <c r="CT120" i="1"/>
  <c r="CT121" i="1"/>
  <c r="CT122" i="1"/>
  <c r="CT123" i="1"/>
  <c r="CT124" i="1"/>
  <c r="CT125" i="1"/>
  <c r="CT126" i="1"/>
  <c r="CT127" i="1"/>
  <c r="CT128" i="1"/>
  <c r="CT129" i="1"/>
  <c r="CT130" i="1"/>
  <c r="CT131" i="1"/>
  <c r="CT132" i="1"/>
  <c r="CT133" i="1"/>
  <c r="CT134" i="1"/>
  <c r="CT135" i="1"/>
  <c r="CT136" i="1"/>
  <c r="CT137" i="1"/>
  <c r="CT138" i="1"/>
  <c r="CT139" i="1"/>
  <c r="CT140" i="1"/>
  <c r="CT141" i="1"/>
  <c r="CT142" i="1"/>
  <c r="CT143" i="1"/>
  <c r="CT144" i="1"/>
  <c r="CT145" i="1"/>
  <c r="CT146" i="1"/>
  <c r="CT147" i="1"/>
  <c r="CT148" i="1"/>
  <c r="CT149" i="1"/>
  <c r="CT150" i="1"/>
  <c r="CT151" i="1"/>
  <c r="CT152" i="1"/>
  <c r="CT153" i="1"/>
  <c r="CT154" i="1"/>
  <c r="CT155" i="1"/>
  <c r="CT156" i="1"/>
  <c r="CT157" i="1"/>
  <c r="CT158" i="1"/>
  <c r="CT159" i="1"/>
  <c r="CT160" i="1"/>
  <c r="CT161" i="1"/>
  <c r="CT162" i="1"/>
  <c r="CT163" i="1"/>
  <c r="CT164" i="1"/>
  <c r="CT165" i="1"/>
  <c r="CT166" i="1"/>
  <c r="CT167" i="1"/>
  <c r="CT168" i="1"/>
  <c r="CT169" i="1"/>
  <c r="CT170" i="1"/>
  <c r="CT171" i="1"/>
  <c r="CT172" i="1"/>
  <c r="CT173" i="1"/>
  <c r="CT174" i="1"/>
  <c r="CT175" i="1"/>
  <c r="CT176" i="1"/>
  <c r="CT177" i="1"/>
  <c r="CT178" i="1"/>
  <c r="CT179" i="1"/>
  <c r="CT180" i="1"/>
  <c r="CT181" i="1"/>
  <c r="CT182" i="1"/>
  <c r="CT183" i="1"/>
  <c r="CT184" i="1"/>
  <c r="CT185" i="1"/>
  <c r="CT186" i="1"/>
  <c r="CT187" i="1"/>
  <c r="CT188" i="1"/>
  <c r="CT189" i="1"/>
  <c r="CT190" i="1"/>
  <c r="CT191" i="1"/>
  <c r="CT192" i="1"/>
  <c r="CT193" i="1"/>
  <c r="CT194" i="1"/>
  <c r="CT195" i="1"/>
  <c r="CT196" i="1"/>
  <c r="CT197" i="1"/>
  <c r="CT198" i="1"/>
  <c r="CT199" i="1"/>
  <c r="CT200" i="1"/>
  <c r="CT201" i="1"/>
  <c r="CT202" i="1"/>
  <c r="CT203" i="1"/>
  <c r="CT204" i="1"/>
  <c r="CT205" i="1"/>
  <c r="CT206" i="1"/>
  <c r="CT207" i="1"/>
  <c r="CT208" i="1"/>
  <c r="CT209" i="1"/>
  <c r="CT210" i="1"/>
  <c r="CT211" i="1"/>
  <c r="CT212" i="1"/>
  <c r="CT213" i="1"/>
  <c r="CT214" i="1"/>
  <c r="CT215" i="1"/>
  <c r="CT216" i="1"/>
  <c r="CT217" i="1"/>
  <c r="CT218" i="1"/>
  <c r="CT219" i="1"/>
  <c r="CT220" i="1"/>
  <c r="CT221" i="1"/>
  <c r="CT222" i="1"/>
  <c r="CT223" i="1"/>
  <c r="CT224" i="1"/>
  <c r="CT225" i="1"/>
  <c r="CT226" i="1"/>
  <c r="CT227" i="1"/>
  <c r="CT228" i="1"/>
  <c r="CT229" i="1"/>
  <c r="CT230" i="1"/>
  <c r="CT231" i="1"/>
  <c r="CT232" i="1"/>
  <c r="CT233" i="1"/>
  <c r="CT234" i="1"/>
  <c r="CT235" i="1"/>
  <c r="CT236" i="1"/>
  <c r="CT237" i="1"/>
  <c r="CT238" i="1"/>
  <c r="CT239" i="1"/>
  <c r="CT240" i="1"/>
  <c r="CT241" i="1"/>
  <c r="CT242" i="1"/>
  <c r="CT243" i="1"/>
  <c r="CT244" i="1"/>
  <c r="CT245" i="1"/>
  <c r="CT246" i="1"/>
  <c r="CT247" i="1"/>
  <c r="CT248" i="1"/>
  <c r="CT249" i="1"/>
  <c r="CT250" i="1"/>
  <c r="CT251" i="1"/>
  <c r="CT252" i="1"/>
  <c r="CT253" i="1"/>
  <c r="CT254" i="1"/>
  <c r="CT255" i="1"/>
  <c r="CT256" i="1"/>
  <c r="CT257" i="1"/>
  <c r="CT258" i="1"/>
  <c r="CT259" i="1"/>
  <c r="CT260" i="1"/>
  <c r="CT261" i="1"/>
  <c r="CT262" i="1"/>
  <c r="CT263" i="1"/>
  <c r="CT264" i="1"/>
  <c r="CT265" i="1"/>
  <c r="CT266" i="1"/>
  <c r="CT267" i="1"/>
  <c r="CT268" i="1"/>
  <c r="CT269" i="1"/>
  <c r="CT270" i="1"/>
  <c r="CT271" i="1"/>
  <c r="CT272" i="1"/>
  <c r="CT273" i="1"/>
  <c r="CT274" i="1"/>
  <c r="CT275" i="1"/>
  <c r="CT276" i="1"/>
  <c r="CT277" i="1"/>
  <c r="CT278" i="1"/>
  <c r="CT279" i="1"/>
  <c r="CT280" i="1"/>
  <c r="CT281" i="1"/>
  <c r="CT282" i="1"/>
  <c r="CT283" i="1"/>
  <c r="CT284" i="1"/>
  <c r="CT285" i="1"/>
  <c r="CT286" i="1"/>
  <c r="CT287" i="1"/>
  <c r="CT288" i="1"/>
  <c r="CT289" i="1"/>
  <c r="CT290" i="1"/>
  <c r="CT291" i="1"/>
  <c r="CT292" i="1"/>
  <c r="CT293" i="1"/>
  <c r="CT294" i="1"/>
  <c r="CT295" i="1"/>
  <c r="CT296" i="1"/>
  <c r="CT297" i="1"/>
  <c r="CT298" i="1"/>
  <c r="CT299" i="1"/>
  <c r="CT300" i="1"/>
  <c r="CT301" i="1"/>
  <c r="CT302" i="1"/>
  <c r="CT303" i="1"/>
  <c r="CT304" i="1"/>
  <c r="CT305" i="1"/>
  <c r="CT306" i="1"/>
  <c r="CT307" i="1"/>
  <c r="CT308" i="1"/>
  <c r="CT309" i="1"/>
  <c r="CT310" i="1"/>
  <c r="CT311" i="1"/>
  <c r="CT312" i="1"/>
  <c r="CT313" i="1"/>
  <c r="CT314" i="1"/>
  <c r="CT315" i="1"/>
  <c r="CT316" i="1"/>
  <c r="CT317" i="1"/>
  <c r="CT318" i="1"/>
  <c r="CT319" i="1"/>
  <c r="CT320" i="1"/>
  <c r="CT321" i="1"/>
  <c r="CT322" i="1"/>
  <c r="CT323" i="1"/>
  <c r="CT324" i="1"/>
  <c r="CT325" i="1"/>
  <c r="CT326" i="1"/>
  <c r="CT327" i="1"/>
  <c r="CT328" i="1"/>
  <c r="CT329" i="1"/>
  <c r="CT330" i="1"/>
  <c r="CT331" i="1"/>
  <c r="CT332" i="1"/>
  <c r="CT333" i="1"/>
  <c r="CT334" i="1"/>
  <c r="CT335" i="1"/>
  <c r="CT336" i="1"/>
  <c r="CT337" i="1"/>
  <c r="CT338" i="1"/>
  <c r="CT339" i="1"/>
  <c r="CT340" i="1"/>
  <c r="CT341" i="1"/>
  <c r="CT4" i="1"/>
  <c r="CS5" i="1"/>
  <c r="CS6" i="1"/>
  <c r="CS8" i="1"/>
  <c r="CS9" i="1"/>
  <c r="CS10" i="1"/>
  <c r="CS11" i="1"/>
  <c r="CS12" i="1"/>
  <c r="CS13" i="1"/>
  <c r="CS14" i="1"/>
  <c r="CS15" i="1"/>
  <c r="CS17" i="1"/>
  <c r="CS18" i="1"/>
  <c r="CS19" i="1"/>
  <c r="CS20" i="1"/>
  <c r="CS21" i="1"/>
  <c r="CS22" i="1"/>
  <c r="CS23" i="1"/>
  <c r="CS24" i="1"/>
  <c r="CS26" i="1"/>
  <c r="CS27" i="1"/>
  <c r="CS28" i="1"/>
  <c r="CS29" i="1"/>
  <c r="CS30" i="1"/>
  <c r="CS31" i="1"/>
  <c r="CS32" i="1"/>
  <c r="CS33" i="1"/>
  <c r="CS34" i="1"/>
  <c r="CS35" i="1"/>
  <c r="CS36" i="1"/>
  <c r="CS37" i="1"/>
  <c r="CS38" i="1"/>
  <c r="CS39" i="1"/>
  <c r="CS40" i="1"/>
  <c r="CS41" i="1"/>
  <c r="CS42" i="1"/>
  <c r="CS43" i="1"/>
  <c r="CS44" i="1"/>
  <c r="CS45" i="1"/>
  <c r="CS46" i="1"/>
  <c r="CS47" i="1"/>
  <c r="CS48" i="1"/>
  <c r="CS49" i="1"/>
  <c r="CS50" i="1"/>
  <c r="CS51" i="1"/>
  <c r="CS52" i="1"/>
  <c r="CS53" i="1"/>
  <c r="CS54" i="1"/>
  <c r="CS55" i="1"/>
  <c r="CS56" i="1"/>
  <c r="CS57" i="1"/>
  <c r="CS59" i="1"/>
  <c r="CS60" i="1"/>
  <c r="CS61" i="1"/>
  <c r="CS62" i="1"/>
  <c r="CS63" i="1"/>
  <c r="CS64" i="1"/>
  <c r="CS65" i="1"/>
  <c r="CS66" i="1"/>
  <c r="CS67" i="1"/>
  <c r="CS68" i="1"/>
  <c r="CS69" i="1"/>
  <c r="CS70" i="1"/>
  <c r="CS72" i="1"/>
  <c r="CS73" i="1"/>
  <c r="CS74" i="1"/>
  <c r="CS75" i="1"/>
  <c r="CS76" i="1"/>
  <c r="CS77" i="1"/>
  <c r="CS78" i="1"/>
  <c r="CS79" i="1"/>
  <c r="CS80" i="1"/>
  <c r="CS81" i="1"/>
  <c r="CS82" i="1"/>
  <c r="CS83" i="1"/>
  <c r="CS84" i="1"/>
  <c r="CS85" i="1"/>
  <c r="CS86" i="1"/>
  <c r="CS87" i="1"/>
  <c r="CS88" i="1"/>
  <c r="CS89" i="1"/>
  <c r="CS90" i="1"/>
  <c r="CS91" i="1"/>
  <c r="CS92" i="1"/>
  <c r="CS93" i="1"/>
  <c r="CS94" i="1"/>
  <c r="CS95" i="1"/>
  <c r="CS96" i="1"/>
  <c r="CS97" i="1"/>
  <c r="CS98" i="1"/>
  <c r="CS99" i="1"/>
  <c r="CS100" i="1"/>
  <c r="CS101" i="1"/>
  <c r="CS102" i="1"/>
  <c r="CS103" i="1"/>
  <c r="CS104" i="1"/>
  <c r="CS105" i="1"/>
  <c r="CS106" i="1"/>
  <c r="CS107" i="1"/>
  <c r="CS108" i="1"/>
  <c r="CS109" i="1"/>
  <c r="CS110" i="1"/>
  <c r="CS111" i="1"/>
  <c r="CS112" i="1"/>
  <c r="CS113" i="1"/>
  <c r="CS114" i="1"/>
  <c r="CS115" i="1"/>
  <c r="CS116" i="1"/>
  <c r="CS117" i="1"/>
  <c r="CS118" i="1"/>
  <c r="CS119" i="1"/>
  <c r="CS120" i="1"/>
  <c r="CS121" i="1"/>
  <c r="CS122" i="1"/>
  <c r="CS123" i="1"/>
  <c r="CS124" i="1"/>
  <c r="CS125" i="1"/>
  <c r="CS126" i="1"/>
  <c r="CS127" i="1"/>
  <c r="CS128" i="1"/>
  <c r="CS129" i="1"/>
  <c r="CS130" i="1"/>
  <c r="CS131" i="1"/>
  <c r="CS132" i="1"/>
  <c r="CS133" i="1"/>
  <c r="CS134" i="1"/>
  <c r="CS135" i="1"/>
  <c r="CS136" i="1"/>
  <c r="CS137" i="1"/>
  <c r="CS138" i="1"/>
  <c r="CS139" i="1"/>
  <c r="CS140" i="1"/>
  <c r="CS141" i="1"/>
  <c r="CS142" i="1"/>
  <c r="CS143" i="1"/>
  <c r="CS144" i="1"/>
  <c r="CS145" i="1"/>
  <c r="CS146" i="1"/>
  <c r="CS147" i="1"/>
  <c r="CS148" i="1"/>
  <c r="CS149" i="1"/>
  <c r="CS150" i="1"/>
  <c r="CS151" i="1"/>
  <c r="CS152" i="1"/>
  <c r="CS153" i="1"/>
  <c r="CS154" i="1"/>
  <c r="CS155" i="1"/>
  <c r="CS156" i="1"/>
  <c r="CS157" i="1"/>
  <c r="CS158" i="1"/>
  <c r="CS159" i="1"/>
  <c r="CS160" i="1"/>
  <c r="CS161" i="1"/>
  <c r="CS162" i="1"/>
  <c r="CS163" i="1"/>
  <c r="CS164" i="1"/>
  <c r="CS165" i="1"/>
  <c r="CS166" i="1"/>
  <c r="CS167" i="1"/>
  <c r="CS168" i="1"/>
  <c r="CS169" i="1"/>
  <c r="CS170" i="1"/>
  <c r="CS171" i="1"/>
  <c r="CS172" i="1"/>
  <c r="CS173" i="1"/>
  <c r="CS174" i="1"/>
  <c r="CS175" i="1"/>
  <c r="CS176" i="1"/>
  <c r="CS177" i="1"/>
  <c r="CS178" i="1"/>
  <c r="CS179" i="1"/>
  <c r="CS180" i="1"/>
  <c r="CS181" i="1"/>
  <c r="CS182" i="1"/>
  <c r="CS183" i="1"/>
  <c r="CS184" i="1"/>
  <c r="CS185" i="1"/>
  <c r="CS186" i="1"/>
  <c r="CS187" i="1"/>
  <c r="CS188" i="1"/>
  <c r="CS189" i="1"/>
  <c r="CS190" i="1"/>
  <c r="CS191" i="1"/>
  <c r="CS192" i="1"/>
  <c r="CS193" i="1"/>
  <c r="CS194" i="1"/>
  <c r="CS195" i="1"/>
  <c r="CS196" i="1"/>
  <c r="CS197" i="1"/>
  <c r="CS198" i="1"/>
  <c r="CS199" i="1"/>
  <c r="CS200" i="1"/>
  <c r="CS201" i="1"/>
  <c r="CS202" i="1"/>
  <c r="CS203" i="1"/>
  <c r="CS204" i="1"/>
  <c r="CS205" i="1"/>
  <c r="CS206" i="1"/>
  <c r="CS207" i="1"/>
  <c r="CS208" i="1"/>
  <c r="CS209" i="1"/>
  <c r="CS210" i="1"/>
  <c r="CS211" i="1"/>
  <c r="CS212" i="1"/>
  <c r="CS213" i="1"/>
  <c r="CS214" i="1"/>
  <c r="CS215" i="1"/>
  <c r="CS216" i="1"/>
  <c r="CS217" i="1"/>
  <c r="CS218" i="1"/>
  <c r="CS219" i="1"/>
  <c r="CS220" i="1"/>
  <c r="CS221" i="1"/>
  <c r="CS222" i="1"/>
  <c r="CS223" i="1"/>
  <c r="CS224" i="1"/>
  <c r="CS225" i="1"/>
  <c r="CS226" i="1"/>
  <c r="CS227" i="1"/>
  <c r="CS228" i="1"/>
  <c r="CS229" i="1"/>
  <c r="CS230" i="1"/>
  <c r="CS231" i="1"/>
  <c r="CS232" i="1"/>
  <c r="CS233" i="1"/>
  <c r="CS234" i="1"/>
  <c r="CS235" i="1"/>
  <c r="CS236" i="1"/>
  <c r="CS237" i="1"/>
  <c r="CS238" i="1"/>
  <c r="CS239" i="1"/>
  <c r="CS240" i="1"/>
  <c r="CS241" i="1"/>
  <c r="CS242" i="1"/>
  <c r="CS243" i="1"/>
  <c r="CS244" i="1"/>
  <c r="CS245" i="1"/>
  <c r="CS246" i="1"/>
  <c r="CS247" i="1"/>
  <c r="CS248" i="1"/>
  <c r="CS249" i="1"/>
  <c r="CS250" i="1"/>
  <c r="CS251" i="1"/>
  <c r="CS252" i="1"/>
  <c r="CS253" i="1"/>
  <c r="CS254" i="1"/>
  <c r="CS255" i="1"/>
  <c r="CS256" i="1"/>
  <c r="CS257" i="1"/>
  <c r="CS258" i="1"/>
  <c r="CS259" i="1"/>
  <c r="CS260" i="1"/>
  <c r="CS261" i="1"/>
  <c r="CS262" i="1"/>
  <c r="CS263" i="1"/>
  <c r="CS264" i="1"/>
  <c r="CS265" i="1"/>
  <c r="CS266" i="1"/>
  <c r="CS267" i="1"/>
  <c r="CS268" i="1"/>
  <c r="CS269" i="1"/>
  <c r="CS270" i="1"/>
  <c r="CS271" i="1"/>
  <c r="CS272" i="1"/>
  <c r="CS273" i="1"/>
  <c r="CS274" i="1"/>
  <c r="CS275" i="1"/>
  <c r="CS276" i="1"/>
  <c r="CS277" i="1"/>
  <c r="CS278" i="1"/>
  <c r="CS279" i="1"/>
  <c r="CS280" i="1"/>
  <c r="CS281" i="1"/>
  <c r="CS282" i="1"/>
  <c r="CS283" i="1"/>
  <c r="CS284" i="1"/>
  <c r="CS285" i="1"/>
  <c r="CS286" i="1"/>
  <c r="CS287" i="1"/>
  <c r="CS288" i="1"/>
  <c r="CS289" i="1"/>
  <c r="CS290" i="1"/>
  <c r="CS291" i="1"/>
  <c r="CS292" i="1"/>
  <c r="CS293" i="1"/>
  <c r="CS294" i="1"/>
  <c r="CS295" i="1"/>
  <c r="CS296" i="1"/>
  <c r="CS297" i="1"/>
  <c r="CS298" i="1"/>
  <c r="CS299" i="1"/>
  <c r="CS300" i="1"/>
  <c r="CS301" i="1"/>
  <c r="CS302" i="1"/>
  <c r="CS303" i="1"/>
  <c r="CS304" i="1"/>
  <c r="CS305" i="1"/>
  <c r="CS306" i="1"/>
  <c r="CS307" i="1"/>
  <c r="CS308" i="1"/>
  <c r="CS309" i="1"/>
  <c r="CS310" i="1"/>
  <c r="CS311" i="1"/>
  <c r="CS312" i="1"/>
  <c r="CS313" i="1"/>
  <c r="CS314" i="1"/>
  <c r="CS315" i="1"/>
  <c r="CS316" i="1"/>
  <c r="CS317" i="1"/>
  <c r="CS318" i="1"/>
  <c r="CS319" i="1"/>
  <c r="CS320" i="1"/>
  <c r="CS321" i="1"/>
  <c r="CS322" i="1"/>
  <c r="CS323" i="1"/>
  <c r="CS324" i="1"/>
  <c r="CS325" i="1"/>
  <c r="CS326" i="1"/>
  <c r="CS327" i="1"/>
  <c r="CS328" i="1"/>
  <c r="CS329" i="1"/>
  <c r="CS330" i="1"/>
  <c r="CS331" i="1"/>
  <c r="CS332" i="1"/>
  <c r="CS333" i="1"/>
  <c r="CS334" i="1"/>
  <c r="CS335" i="1"/>
  <c r="CS336" i="1"/>
  <c r="CS337" i="1"/>
  <c r="CS338" i="1"/>
  <c r="CS339" i="1"/>
  <c r="CS340" i="1"/>
  <c r="CS341" i="1"/>
  <c r="CS4" i="1"/>
  <c r="CO5" i="1"/>
  <c r="CO6" i="1"/>
  <c r="CO7" i="1"/>
  <c r="CO8" i="1"/>
  <c r="CO9" i="1"/>
  <c r="CO10" i="1"/>
  <c r="CO11" i="1"/>
  <c r="CO12" i="1"/>
  <c r="CO13" i="1"/>
  <c r="CO14" i="1"/>
  <c r="CO15" i="1"/>
  <c r="CO16" i="1"/>
  <c r="CO17" i="1"/>
  <c r="CO18" i="1"/>
  <c r="CO19" i="1"/>
  <c r="CO20" i="1"/>
  <c r="CO21" i="1"/>
  <c r="CO22" i="1"/>
  <c r="CO23" i="1"/>
  <c r="CO24" i="1"/>
  <c r="CO25" i="1"/>
  <c r="CO26" i="1"/>
  <c r="CO27" i="1"/>
  <c r="CO28" i="1"/>
  <c r="CO29" i="1"/>
  <c r="CO30" i="1"/>
  <c r="CO31" i="1"/>
  <c r="CO32" i="1"/>
  <c r="CO33" i="1"/>
  <c r="CO34" i="1"/>
  <c r="CO35" i="1"/>
  <c r="CO36" i="1"/>
  <c r="CO37" i="1"/>
  <c r="CO38" i="1"/>
  <c r="CO39" i="1"/>
  <c r="CO40" i="1"/>
  <c r="CO41" i="1"/>
  <c r="CO42" i="1"/>
  <c r="CO43" i="1"/>
  <c r="CO44" i="1"/>
  <c r="CO45" i="1"/>
  <c r="CO46" i="1"/>
  <c r="CO47" i="1"/>
  <c r="CO48" i="1"/>
  <c r="CO49" i="1"/>
  <c r="CO50" i="1"/>
  <c r="CO51" i="1"/>
  <c r="CO52" i="1"/>
  <c r="CO53" i="1"/>
  <c r="CO54" i="1"/>
  <c r="CO55" i="1"/>
  <c r="CO56" i="1"/>
  <c r="CO57" i="1"/>
  <c r="CO58" i="1"/>
  <c r="CO59" i="1"/>
  <c r="CO60" i="1"/>
  <c r="CO61" i="1"/>
  <c r="CO62" i="1"/>
  <c r="CO63" i="1"/>
  <c r="CO64" i="1"/>
  <c r="CO65" i="1"/>
  <c r="CO66" i="1"/>
  <c r="CO67" i="1"/>
  <c r="CO68" i="1"/>
  <c r="CO69" i="1"/>
  <c r="CO70" i="1"/>
  <c r="CO71" i="1"/>
  <c r="CO72" i="1"/>
  <c r="CO73" i="1"/>
  <c r="CO74" i="1"/>
  <c r="CO75" i="1"/>
  <c r="CO76" i="1"/>
  <c r="CO77" i="1"/>
  <c r="CO78" i="1"/>
  <c r="CO79" i="1"/>
  <c r="CO80" i="1"/>
  <c r="CO81" i="1"/>
  <c r="CO82" i="1"/>
  <c r="CO83" i="1"/>
  <c r="CO84" i="1"/>
  <c r="CO85" i="1"/>
  <c r="CO86" i="1"/>
  <c r="CO87" i="1"/>
  <c r="CO88" i="1"/>
  <c r="CO89" i="1"/>
  <c r="CO90" i="1"/>
  <c r="CO91" i="1"/>
  <c r="CO92" i="1"/>
  <c r="CO93" i="1"/>
  <c r="CO94" i="1"/>
  <c r="CO95" i="1"/>
  <c r="CO96" i="1"/>
  <c r="CO97" i="1"/>
  <c r="CO98" i="1"/>
  <c r="CO99" i="1"/>
  <c r="CO100" i="1"/>
  <c r="CO101" i="1"/>
  <c r="CO102" i="1"/>
  <c r="CO103" i="1"/>
  <c r="CO104" i="1"/>
  <c r="CO105" i="1"/>
  <c r="CO106" i="1"/>
  <c r="CO107" i="1"/>
  <c r="CO108" i="1"/>
  <c r="CO109" i="1"/>
  <c r="CO110" i="1"/>
  <c r="CO111" i="1"/>
  <c r="CO112" i="1"/>
  <c r="CO113" i="1"/>
  <c r="CO114" i="1"/>
  <c r="CO115" i="1"/>
  <c r="CO116" i="1"/>
  <c r="CO117" i="1"/>
  <c r="CO118" i="1"/>
  <c r="CO119" i="1"/>
  <c r="CO120" i="1"/>
  <c r="CO121" i="1"/>
  <c r="CO122" i="1"/>
  <c r="CO123" i="1"/>
  <c r="CO124" i="1"/>
  <c r="CO125" i="1"/>
  <c r="CO126" i="1"/>
  <c r="CO127" i="1"/>
  <c r="CO128" i="1"/>
  <c r="CO129" i="1"/>
  <c r="CO130" i="1"/>
  <c r="CO131" i="1"/>
  <c r="CO132" i="1"/>
  <c r="CO133" i="1"/>
  <c r="CO134" i="1"/>
  <c r="CO135" i="1"/>
  <c r="CO136" i="1"/>
  <c r="CO137" i="1"/>
  <c r="CO138" i="1"/>
  <c r="CO139" i="1"/>
  <c r="CO140" i="1"/>
  <c r="CO141" i="1"/>
  <c r="CO142" i="1"/>
  <c r="CO143" i="1"/>
  <c r="CO144" i="1"/>
  <c r="CO145" i="1"/>
  <c r="CO146" i="1"/>
  <c r="CO147" i="1"/>
  <c r="CO148" i="1"/>
  <c r="CO149" i="1"/>
  <c r="CO150" i="1"/>
  <c r="CO151" i="1"/>
  <c r="CO152" i="1"/>
  <c r="CO153" i="1"/>
  <c r="CO154" i="1"/>
  <c r="CO155" i="1"/>
  <c r="CO156" i="1"/>
  <c r="CO157" i="1"/>
  <c r="CO158" i="1"/>
  <c r="CO159" i="1"/>
  <c r="CO160" i="1"/>
  <c r="CO161" i="1"/>
  <c r="CO162" i="1"/>
  <c r="CO163" i="1"/>
  <c r="CO164" i="1"/>
  <c r="CO165" i="1"/>
  <c r="CO166" i="1"/>
  <c r="CO167" i="1"/>
  <c r="CO168" i="1"/>
  <c r="CO169" i="1"/>
  <c r="CO170" i="1"/>
  <c r="CO171" i="1"/>
  <c r="CO172" i="1"/>
  <c r="CO173" i="1"/>
  <c r="CO174" i="1"/>
  <c r="CO175" i="1"/>
  <c r="CO176" i="1"/>
  <c r="CO177" i="1"/>
  <c r="CO178" i="1"/>
  <c r="CO179" i="1"/>
  <c r="CO180" i="1"/>
  <c r="CO181" i="1"/>
  <c r="CO182" i="1"/>
  <c r="CO183" i="1"/>
  <c r="CO184" i="1"/>
  <c r="CO185" i="1"/>
  <c r="CO186" i="1"/>
  <c r="CO187" i="1"/>
  <c r="CO188" i="1"/>
  <c r="CO189" i="1"/>
  <c r="CO190" i="1"/>
  <c r="CO191" i="1"/>
  <c r="CO192" i="1"/>
  <c r="CO193" i="1"/>
  <c r="CO194" i="1"/>
  <c r="CO195" i="1"/>
  <c r="CO196" i="1"/>
  <c r="CO197" i="1"/>
  <c r="CO198" i="1"/>
  <c r="CO199" i="1"/>
  <c r="CO200" i="1"/>
  <c r="CO201" i="1"/>
  <c r="CO202" i="1"/>
  <c r="CO203" i="1"/>
  <c r="CO204" i="1"/>
  <c r="CO205" i="1"/>
  <c r="CO206" i="1"/>
  <c r="CO207" i="1"/>
  <c r="CO208" i="1"/>
  <c r="CO209" i="1"/>
  <c r="CO210" i="1"/>
  <c r="CO211" i="1"/>
  <c r="CO212" i="1"/>
  <c r="CO213" i="1"/>
  <c r="CO214" i="1"/>
  <c r="CO215" i="1"/>
  <c r="CO216" i="1"/>
  <c r="CO217" i="1"/>
  <c r="CO218" i="1"/>
  <c r="CO219" i="1"/>
  <c r="CO220" i="1"/>
  <c r="CO221" i="1"/>
  <c r="CO222" i="1"/>
  <c r="CO223" i="1"/>
  <c r="CO224" i="1"/>
  <c r="CO225" i="1"/>
  <c r="CO226" i="1"/>
  <c r="CO227" i="1"/>
  <c r="CO228" i="1"/>
  <c r="CO229" i="1"/>
  <c r="CO230" i="1"/>
  <c r="CO231" i="1"/>
  <c r="CO232" i="1"/>
  <c r="CO233" i="1"/>
  <c r="CO234" i="1"/>
  <c r="CO235" i="1"/>
  <c r="CO236" i="1"/>
  <c r="CO237" i="1"/>
  <c r="CO238" i="1"/>
  <c r="CO239" i="1"/>
  <c r="CO240" i="1"/>
  <c r="CO241" i="1"/>
  <c r="CO242" i="1"/>
  <c r="CO243" i="1"/>
  <c r="CO244" i="1"/>
  <c r="CO245" i="1"/>
  <c r="CO246" i="1"/>
  <c r="CO247" i="1"/>
  <c r="CO248" i="1"/>
  <c r="CO249" i="1"/>
  <c r="CO250" i="1"/>
  <c r="CO251" i="1"/>
  <c r="CO252" i="1"/>
  <c r="CO253" i="1"/>
  <c r="CO254" i="1"/>
  <c r="CO255" i="1"/>
  <c r="CO256" i="1"/>
  <c r="CO257" i="1"/>
  <c r="CO258" i="1"/>
  <c r="CO259" i="1"/>
  <c r="CO260" i="1"/>
  <c r="CO261" i="1"/>
  <c r="CO262" i="1"/>
  <c r="CO263" i="1"/>
  <c r="CO264" i="1"/>
  <c r="CO265" i="1"/>
  <c r="CO266" i="1"/>
  <c r="CO267" i="1"/>
  <c r="CO268" i="1"/>
  <c r="CO269" i="1"/>
  <c r="CO270" i="1"/>
  <c r="CO271" i="1"/>
  <c r="CO272" i="1"/>
  <c r="CO273" i="1"/>
  <c r="CO274" i="1"/>
  <c r="CO275" i="1"/>
  <c r="CO276" i="1"/>
  <c r="CO277" i="1"/>
  <c r="CO278" i="1"/>
  <c r="CO279" i="1"/>
  <c r="CO280" i="1"/>
  <c r="CO281" i="1"/>
  <c r="CO282" i="1"/>
  <c r="CO283" i="1"/>
  <c r="CO284" i="1"/>
  <c r="CO285" i="1"/>
  <c r="CO286" i="1"/>
  <c r="CO287" i="1"/>
  <c r="CO288" i="1"/>
  <c r="CO289" i="1"/>
  <c r="CO290" i="1"/>
  <c r="CO291" i="1"/>
  <c r="CO292" i="1"/>
  <c r="CO293" i="1"/>
  <c r="CO294" i="1"/>
  <c r="CO295" i="1"/>
  <c r="CO296" i="1"/>
  <c r="CO297" i="1"/>
  <c r="CO298" i="1"/>
  <c r="CO299" i="1"/>
  <c r="CO300" i="1"/>
  <c r="CO301" i="1"/>
  <c r="CO302" i="1"/>
  <c r="CO303" i="1"/>
  <c r="CO304" i="1"/>
  <c r="CO305" i="1"/>
  <c r="CO306" i="1"/>
  <c r="CO307" i="1"/>
  <c r="CO308" i="1"/>
  <c r="CO309" i="1"/>
  <c r="CO310" i="1"/>
  <c r="CO311" i="1"/>
  <c r="CO312" i="1"/>
  <c r="CO313" i="1"/>
  <c r="CO314" i="1"/>
  <c r="CO315" i="1"/>
  <c r="CO316" i="1"/>
  <c r="CO317" i="1"/>
  <c r="CO318" i="1"/>
  <c r="CO319" i="1"/>
  <c r="CO320" i="1"/>
  <c r="CO321" i="1"/>
  <c r="CO322" i="1"/>
  <c r="CO323" i="1"/>
  <c r="CO324" i="1"/>
  <c r="CO325" i="1"/>
  <c r="CO326" i="1"/>
  <c r="CO327" i="1"/>
  <c r="CO328" i="1"/>
  <c r="CO329" i="1"/>
  <c r="CO330" i="1"/>
  <c r="CO331" i="1"/>
  <c r="CO332" i="1"/>
  <c r="CO333" i="1"/>
  <c r="CO334" i="1"/>
  <c r="CO335" i="1"/>
  <c r="CO336" i="1"/>
  <c r="CO337" i="1"/>
  <c r="CO338" i="1"/>
  <c r="CO339" i="1"/>
  <c r="CO340" i="1"/>
  <c r="CO341" i="1"/>
  <c r="CO4" i="1"/>
  <c r="BN5" i="1" l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24" i="1"/>
  <c r="BN25" i="1"/>
  <c r="BN26" i="1"/>
  <c r="BN27" i="1"/>
  <c r="BN28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N49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  <c r="BN76" i="1"/>
  <c r="BN77" i="1"/>
  <c r="BN78" i="1"/>
  <c r="BN79" i="1"/>
  <c r="BN80" i="1"/>
  <c r="BN81" i="1"/>
  <c r="BN82" i="1"/>
  <c r="BN83" i="1"/>
  <c r="BN84" i="1"/>
  <c r="BN85" i="1"/>
  <c r="BN86" i="1"/>
  <c r="BN87" i="1"/>
  <c r="BN88" i="1"/>
  <c r="BN89" i="1"/>
  <c r="BN90" i="1"/>
  <c r="BN91" i="1"/>
  <c r="BN92" i="1"/>
  <c r="BN93" i="1"/>
  <c r="BN94" i="1"/>
  <c r="BN95" i="1"/>
  <c r="BN96" i="1"/>
  <c r="BN97" i="1"/>
  <c r="BN98" i="1"/>
  <c r="BN99" i="1"/>
  <c r="BN100" i="1"/>
  <c r="BN101" i="1"/>
  <c r="BN102" i="1"/>
  <c r="BN103" i="1"/>
  <c r="BN104" i="1"/>
  <c r="BN105" i="1"/>
  <c r="BN106" i="1"/>
  <c r="BN107" i="1"/>
  <c r="BN108" i="1"/>
  <c r="BN109" i="1"/>
  <c r="BN110" i="1"/>
  <c r="BN111" i="1"/>
  <c r="BN112" i="1"/>
  <c r="BN113" i="1"/>
  <c r="BN114" i="1"/>
  <c r="BN115" i="1"/>
  <c r="BN116" i="1"/>
  <c r="BN117" i="1"/>
  <c r="BN118" i="1"/>
  <c r="BN119" i="1"/>
  <c r="BN120" i="1"/>
  <c r="BN121" i="1"/>
  <c r="BN122" i="1"/>
  <c r="BN123" i="1"/>
  <c r="BN124" i="1"/>
  <c r="BN125" i="1"/>
  <c r="BN126" i="1"/>
  <c r="BN127" i="1"/>
  <c r="BN128" i="1"/>
  <c r="BN129" i="1"/>
  <c r="BN130" i="1"/>
  <c r="BN131" i="1"/>
  <c r="BN132" i="1"/>
  <c r="BN133" i="1"/>
  <c r="BN134" i="1"/>
  <c r="BN135" i="1"/>
  <c r="BN136" i="1"/>
  <c r="BN137" i="1"/>
  <c r="BN138" i="1"/>
  <c r="BN139" i="1"/>
  <c r="BN140" i="1"/>
  <c r="BN141" i="1"/>
  <c r="BN142" i="1"/>
  <c r="BN143" i="1"/>
  <c r="BN144" i="1"/>
  <c r="BN145" i="1"/>
  <c r="BN146" i="1"/>
  <c r="BN147" i="1"/>
  <c r="BN148" i="1"/>
  <c r="BN149" i="1"/>
  <c r="BN150" i="1"/>
  <c r="BN151" i="1"/>
  <c r="BN152" i="1"/>
  <c r="BN153" i="1"/>
  <c r="BN154" i="1"/>
  <c r="BN155" i="1"/>
  <c r="BN156" i="1"/>
  <c r="BN157" i="1"/>
  <c r="BN158" i="1"/>
  <c r="BN159" i="1"/>
  <c r="BN160" i="1"/>
  <c r="BN161" i="1"/>
  <c r="BN162" i="1"/>
  <c r="BN163" i="1"/>
  <c r="BN164" i="1"/>
  <c r="BN165" i="1"/>
  <c r="BN166" i="1"/>
  <c r="BN167" i="1"/>
  <c r="BN168" i="1"/>
  <c r="BN169" i="1"/>
  <c r="BN170" i="1"/>
  <c r="BN171" i="1"/>
  <c r="BN172" i="1"/>
  <c r="BN173" i="1"/>
  <c r="BN174" i="1"/>
  <c r="BN175" i="1"/>
  <c r="BN176" i="1"/>
  <c r="BN177" i="1"/>
  <c r="BN178" i="1"/>
  <c r="BN179" i="1"/>
  <c r="BN180" i="1"/>
  <c r="BN181" i="1"/>
  <c r="BN182" i="1"/>
  <c r="BN183" i="1"/>
  <c r="BN184" i="1"/>
  <c r="BN185" i="1"/>
  <c r="BN186" i="1"/>
  <c r="BN187" i="1"/>
  <c r="BN188" i="1"/>
  <c r="BN189" i="1"/>
  <c r="BN190" i="1"/>
  <c r="BN191" i="1"/>
  <c r="BN192" i="1"/>
  <c r="BN193" i="1"/>
  <c r="BN194" i="1"/>
  <c r="BN195" i="1"/>
  <c r="BN196" i="1"/>
  <c r="BN197" i="1"/>
  <c r="BN198" i="1"/>
  <c r="BN199" i="1"/>
  <c r="BN200" i="1"/>
  <c r="BN201" i="1"/>
  <c r="BN202" i="1"/>
  <c r="BN203" i="1"/>
  <c r="BN204" i="1"/>
  <c r="BN205" i="1"/>
  <c r="BN206" i="1"/>
  <c r="BN207" i="1"/>
  <c r="BN208" i="1"/>
  <c r="BN209" i="1"/>
  <c r="BN210" i="1"/>
  <c r="BN211" i="1"/>
  <c r="BN212" i="1"/>
  <c r="BN213" i="1"/>
  <c r="BN214" i="1"/>
  <c r="BN215" i="1"/>
  <c r="BN216" i="1"/>
  <c r="BN217" i="1"/>
  <c r="BN218" i="1"/>
  <c r="BN219" i="1"/>
  <c r="BN220" i="1"/>
  <c r="BN221" i="1"/>
  <c r="BN222" i="1"/>
  <c r="BN223" i="1"/>
  <c r="BN224" i="1"/>
  <c r="BN225" i="1"/>
  <c r="BN226" i="1"/>
  <c r="BN227" i="1"/>
  <c r="BN228" i="1"/>
  <c r="BN229" i="1"/>
  <c r="BN230" i="1"/>
  <c r="BN231" i="1"/>
  <c r="BN232" i="1"/>
  <c r="BN233" i="1"/>
  <c r="BN234" i="1"/>
  <c r="BN235" i="1"/>
  <c r="BN236" i="1"/>
  <c r="BN237" i="1"/>
  <c r="BN238" i="1"/>
  <c r="BN239" i="1"/>
  <c r="BN240" i="1"/>
  <c r="BN241" i="1"/>
  <c r="BN242" i="1"/>
  <c r="BN243" i="1"/>
  <c r="BN244" i="1"/>
  <c r="BN245" i="1"/>
  <c r="BN246" i="1"/>
  <c r="BN247" i="1"/>
  <c r="BN248" i="1"/>
  <c r="BN249" i="1"/>
  <c r="BN250" i="1"/>
  <c r="BN251" i="1"/>
  <c r="BN252" i="1"/>
  <c r="BN253" i="1"/>
  <c r="BN254" i="1"/>
  <c r="BN255" i="1"/>
  <c r="BN256" i="1"/>
  <c r="BN257" i="1"/>
  <c r="BN258" i="1"/>
  <c r="BN259" i="1"/>
  <c r="BN260" i="1"/>
  <c r="BN261" i="1"/>
  <c r="BN262" i="1"/>
  <c r="BN263" i="1"/>
  <c r="BN264" i="1"/>
  <c r="BN265" i="1"/>
  <c r="BN266" i="1"/>
  <c r="BN267" i="1"/>
  <c r="BN268" i="1"/>
  <c r="BN269" i="1"/>
  <c r="BN270" i="1"/>
  <c r="BN271" i="1"/>
  <c r="BN272" i="1"/>
  <c r="BN273" i="1"/>
  <c r="BN274" i="1"/>
  <c r="BN275" i="1"/>
  <c r="BN276" i="1"/>
  <c r="BN277" i="1"/>
  <c r="BN278" i="1"/>
  <c r="BN279" i="1"/>
  <c r="BN280" i="1"/>
  <c r="BN281" i="1"/>
  <c r="BN282" i="1"/>
  <c r="BN283" i="1"/>
  <c r="BN284" i="1"/>
  <c r="BN285" i="1"/>
  <c r="BN286" i="1"/>
  <c r="BN287" i="1"/>
  <c r="BN288" i="1"/>
  <c r="BN289" i="1"/>
  <c r="BN290" i="1"/>
  <c r="BN291" i="1"/>
  <c r="BN292" i="1"/>
  <c r="BN293" i="1"/>
  <c r="BN294" i="1"/>
  <c r="BN295" i="1"/>
  <c r="BN296" i="1"/>
  <c r="BN297" i="1"/>
  <c r="BN298" i="1"/>
  <c r="BN299" i="1"/>
  <c r="BN300" i="1"/>
  <c r="BN301" i="1"/>
  <c r="BN302" i="1"/>
  <c r="BN303" i="1"/>
  <c r="BN304" i="1"/>
  <c r="BN305" i="1"/>
  <c r="BN306" i="1"/>
  <c r="BN307" i="1"/>
  <c r="BN308" i="1"/>
  <c r="BN309" i="1"/>
  <c r="BN310" i="1"/>
  <c r="BN311" i="1"/>
  <c r="BN312" i="1"/>
  <c r="BN313" i="1"/>
  <c r="BN314" i="1"/>
  <c r="BN315" i="1"/>
  <c r="BN316" i="1"/>
  <c r="BN317" i="1"/>
  <c r="BN318" i="1"/>
  <c r="BN319" i="1"/>
  <c r="BN320" i="1"/>
  <c r="BN321" i="1"/>
  <c r="BN322" i="1"/>
  <c r="BN323" i="1"/>
  <c r="BN324" i="1"/>
  <c r="BN325" i="1"/>
  <c r="BN326" i="1"/>
  <c r="BN327" i="1"/>
  <c r="BN328" i="1"/>
  <c r="BN329" i="1"/>
  <c r="BN330" i="1"/>
  <c r="BN331" i="1"/>
  <c r="BN332" i="1"/>
  <c r="BN333" i="1"/>
  <c r="BN334" i="1"/>
  <c r="BN335" i="1"/>
  <c r="BN336" i="1"/>
  <c r="BN337" i="1"/>
  <c r="BN338" i="1"/>
  <c r="BN339" i="1"/>
  <c r="BN340" i="1"/>
  <c r="BN341" i="1"/>
  <c r="BN4" i="1"/>
  <c r="AF341" i="1" l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4" i="1"/>
  <c r="CP5" i="1"/>
  <c r="CP6" i="1"/>
  <c r="CP7" i="1"/>
  <c r="CP8" i="1"/>
  <c r="CP9" i="1"/>
  <c r="CP10" i="1"/>
  <c r="CP11" i="1"/>
  <c r="CP12" i="1"/>
  <c r="CP13" i="1"/>
  <c r="CP14" i="1"/>
  <c r="CP15" i="1"/>
  <c r="CP16" i="1"/>
  <c r="CP17" i="1"/>
  <c r="CP18" i="1"/>
  <c r="CP19" i="1"/>
  <c r="CP20" i="1"/>
  <c r="CP21" i="1"/>
  <c r="CP22" i="1"/>
  <c r="CP23" i="1"/>
  <c r="CP24" i="1"/>
  <c r="CP25" i="1"/>
  <c r="CP26" i="1"/>
  <c r="CP27" i="1"/>
  <c r="CP28" i="1"/>
  <c r="CP29" i="1"/>
  <c r="CP30" i="1"/>
  <c r="CP31" i="1"/>
  <c r="CP32" i="1"/>
  <c r="CP33" i="1"/>
  <c r="CP34" i="1"/>
  <c r="CP35" i="1"/>
  <c r="CP36" i="1"/>
  <c r="CP37" i="1"/>
  <c r="CP38" i="1"/>
  <c r="CP39" i="1"/>
  <c r="CP40" i="1"/>
  <c r="CP41" i="1"/>
  <c r="CP42" i="1"/>
  <c r="CP43" i="1"/>
  <c r="CP44" i="1"/>
  <c r="CP45" i="1"/>
  <c r="CP46" i="1"/>
  <c r="CP47" i="1"/>
  <c r="CP48" i="1"/>
  <c r="CP49" i="1"/>
  <c r="CP50" i="1"/>
  <c r="CP51" i="1"/>
  <c r="CP52" i="1"/>
  <c r="CP53" i="1"/>
  <c r="CP54" i="1"/>
  <c r="CP55" i="1"/>
  <c r="CP56" i="1"/>
  <c r="CP57" i="1"/>
  <c r="CP58" i="1"/>
  <c r="CP59" i="1"/>
  <c r="CP60" i="1"/>
  <c r="CP61" i="1"/>
  <c r="CP62" i="1"/>
  <c r="CP63" i="1"/>
  <c r="CP64" i="1"/>
  <c r="CP65" i="1"/>
  <c r="CP66" i="1"/>
  <c r="CP67" i="1"/>
  <c r="CP68" i="1"/>
  <c r="CP69" i="1"/>
  <c r="CP70" i="1"/>
  <c r="CP71" i="1"/>
  <c r="CP72" i="1"/>
  <c r="CP73" i="1"/>
  <c r="CP74" i="1"/>
  <c r="CP75" i="1"/>
  <c r="CP76" i="1"/>
  <c r="CP77" i="1"/>
  <c r="CP78" i="1"/>
  <c r="CP79" i="1"/>
  <c r="CP80" i="1"/>
  <c r="CP81" i="1"/>
  <c r="CP82" i="1"/>
  <c r="CP83" i="1"/>
  <c r="CP84" i="1"/>
  <c r="CP85" i="1"/>
  <c r="CP86" i="1"/>
  <c r="CP87" i="1"/>
  <c r="CP88" i="1"/>
  <c r="CP89" i="1"/>
  <c r="CP90" i="1"/>
  <c r="CP91" i="1"/>
  <c r="CP92" i="1"/>
  <c r="CP93" i="1"/>
  <c r="CP94" i="1"/>
  <c r="CP95" i="1"/>
  <c r="CP96" i="1"/>
  <c r="CP97" i="1"/>
  <c r="CP98" i="1"/>
  <c r="CP99" i="1"/>
  <c r="CP100" i="1"/>
  <c r="CP101" i="1"/>
  <c r="CP102" i="1"/>
  <c r="CP103" i="1"/>
  <c r="CP104" i="1"/>
  <c r="CP105" i="1"/>
  <c r="CP106" i="1"/>
  <c r="CP107" i="1"/>
  <c r="CP108" i="1"/>
  <c r="CP109" i="1"/>
  <c r="CP110" i="1"/>
  <c r="CP111" i="1"/>
  <c r="CP112" i="1"/>
  <c r="CP113" i="1"/>
  <c r="CP114" i="1"/>
  <c r="CP115" i="1"/>
  <c r="CP116" i="1"/>
  <c r="CP117" i="1"/>
  <c r="CP118" i="1"/>
  <c r="CP119" i="1"/>
  <c r="CP120" i="1"/>
  <c r="CP121" i="1"/>
  <c r="CP122" i="1"/>
  <c r="CP123" i="1"/>
  <c r="CP124" i="1"/>
  <c r="CP125" i="1"/>
  <c r="CP126" i="1"/>
  <c r="CP127" i="1"/>
  <c r="CP128" i="1"/>
  <c r="CP129" i="1"/>
  <c r="CP130" i="1"/>
  <c r="CP131" i="1"/>
  <c r="CP132" i="1"/>
  <c r="CP133" i="1"/>
  <c r="CP134" i="1"/>
  <c r="CP135" i="1"/>
  <c r="CP136" i="1"/>
  <c r="CP137" i="1"/>
  <c r="CP138" i="1"/>
  <c r="CP139" i="1"/>
  <c r="CP140" i="1"/>
  <c r="CP141" i="1"/>
  <c r="CP142" i="1"/>
  <c r="CP143" i="1"/>
  <c r="CP144" i="1"/>
  <c r="CP145" i="1"/>
  <c r="CP146" i="1"/>
  <c r="CP147" i="1"/>
  <c r="CP148" i="1"/>
  <c r="CP149" i="1"/>
  <c r="CP150" i="1"/>
  <c r="CP151" i="1"/>
  <c r="CP152" i="1"/>
  <c r="CP153" i="1"/>
  <c r="CP154" i="1"/>
  <c r="CP155" i="1"/>
  <c r="CP156" i="1"/>
  <c r="CP157" i="1"/>
  <c r="CP158" i="1"/>
  <c r="CP159" i="1"/>
  <c r="CP160" i="1"/>
  <c r="CP161" i="1"/>
  <c r="CP162" i="1"/>
  <c r="CP163" i="1"/>
  <c r="CP164" i="1"/>
  <c r="CP165" i="1"/>
  <c r="CP166" i="1"/>
  <c r="CP167" i="1"/>
  <c r="CP168" i="1"/>
  <c r="CP169" i="1"/>
  <c r="CP170" i="1"/>
  <c r="CP171" i="1"/>
  <c r="CP172" i="1"/>
  <c r="CP173" i="1"/>
  <c r="CP174" i="1"/>
  <c r="CP175" i="1"/>
  <c r="CP176" i="1"/>
  <c r="CP177" i="1"/>
  <c r="CP178" i="1"/>
  <c r="CP179" i="1"/>
  <c r="CP180" i="1"/>
  <c r="CP181" i="1"/>
  <c r="CP182" i="1"/>
  <c r="CP183" i="1"/>
  <c r="CP184" i="1"/>
  <c r="CP185" i="1"/>
  <c r="CP186" i="1"/>
  <c r="CP187" i="1"/>
  <c r="CP188" i="1"/>
  <c r="CP189" i="1"/>
  <c r="CP190" i="1"/>
  <c r="CP191" i="1"/>
  <c r="CP192" i="1"/>
  <c r="CP193" i="1"/>
  <c r="CP194" i="1"/>
  <c r="CP195" i="1"/>
  <c r="CP196" i="1"/>
  <c r="CP197" i="1"/>
  <c r="CP198" i="1"/>
  <c r="CP199" i="1"/>
  <c r="CP200" i="1"/>
  <c r="CP201" i="1"/>
  <c r="CP202" i="1"/>
  <c r="CP203" i="1"/>
  <c r="CP204" i="1"/>
  <c r="CP205" i="1"/>
  <c r="CP206" i="1"/>
  <c r="CP207" i="1"/>
  <c r="CP208" i="1"/>
  <c r="CP209" i="1"/>
  <c r="CP210" i="1"/>
  <c r="CP211" i="1"/>
  <c r="CP212" i="1"/>
  <c r="CP213" i="1"/>
  <c r="CP214" i="1"/>
  <c r="CP215" i="1"/>
  <c r="CP216" i="1"/>
  <c r="CP217" i="1"/>
  <c r="CP218" i="1"/>
  <c r="CP219" i="1"/>
  <c r="CP220" i="1"/>
  <c r="CP221" i="1"/>
  <c r="CP222" i="1"/>
  <c r="CP223" i="1"/>
  <c r="CP224" i="1"/>
  <c r="CP225" i="1"/>
  <c r="CP226" i="1"/>
  <c r="CP227" i="1"/>
  <c r="CP228" i="1"/>
  <c r="CP229" i="1"/>
  <c r="CP230" i="1"/>
  <c r="CP231" i="1"/>
  <c r="CP232" i="1"/>
  <c r="CP233" i="1"/>
  <c r="CP234" i="1"/>
  <c r="CP235" i="1"/>
  <c r="CP236" i="1"/>
  <c r="CP237" i="1"/>
  <c r="CP238" i="1"/>
  <c r="CP239" i="1"/>
  <c r="CP240" i="1"/>
  <c r="CP241" i="1"/>
  <c r="CP242" i="1"/>
  <c r="CP243" i="1"/>
  <c r="CP244" i="1"/>
  <c r="CP245" i="1"/>
  <c r="CP246" i="1"/>
  <c r="CP247" i="1"/>
  <c r="CP248" i="1"/>
  <c r="CP249" i="1"/>
  <c r="CP250" i="1"/>
  <c r="CP251" i="1"/>
  <c r="CP252" i="1"/>
  <c r="CP253" i="1"/>
  <c r="CP254" i="1"/>
  <c r="CP255" i="1"/>
  <c r="CP256" i="1"/>
  <c r="CP257" i="1"/>
  <c r="CP258" i="1"/>
  <c r="CP259" i="1"/>
  <c r="CP260" i="1"/>
  <c r="CP261" i="1"/>
  <c r="CP262" i="1"/>
  <c r="CP263" i="1"/>
  <c r="CP264" i="1"/>
  <c r="CP265" i="1"/>
  <c r="CP266" i="1"/>
  <c r="CP267" i="1"/>
  <c r="CP268" i="1"/>
  <c r="CP269" i="1"/>
  <c r="CP270" i="1"/>
  <c r="CP271" i="1"/>
  <c r="CP272" i="1"/>
  <c r="CP273" i="1"/>
  <c r="CP274" i="1"/>
  <c r="CP275" i="1"/>
  <c r="CP276" i="1"/>
  <c r="CP277" i="1"/>
  <c r="CP278" i="1"/>
  <c r="CP279" i="1"/>
  <c r="CP280" i="1"/>
  <c r="CP281" i="1"/>
  <c r="CP282" i="1"/>
  <c r="CP283" i="1"/>
  <c r="CP284" i="1"/>
  <c r="CP285" i="1"/>
  <c r="CP286" i="1"/>
  <c r="CP287" i="1"/>
  <c r="CP288" i="1"/>
  <c r="CP289" i="1"/>
  <c r="CP290" i="1"/>
  <c r="CP291" i="1"/>
  <c r="CP292" i="1"/>
  <c r="CP293" i="1"/>
  <c r="CP294" i="1"/>
  <c r="CP295" i="1"/>
  <c r="CP296" i="1"/>
  <c r="CP297" i="1"/>
  <c r="CP298" i="1"/>
  <c r="CP299" i="1"/>
  <c r="CP300" i="1"/>
  <c r="CP301" i="1"/>
  <c r="CP302" i="1"/>
  <c r="CP303" i="1"/>
  <c r="CP304" i="1"/>
  <c r="CP305" i="1"/>
  <c r="CP306" i="1"/>
  <c r="CP307" i="1"/>
  <c r="CP308" i="1"/>
  <c r="CP309" i="1"/>
  <c r="CP310" i="1"/>
  <c r="CP311" i="1"/>
  <c r="CP312" i="1"/>
  <c r="CP313" i="1"/>
  <c r="CP314" i="1"/>
  <c r="CP315" i="1"/>
  <c r="CP316" i="1"/>
  <c r="CP317" i="1"/>
  <c r="CP318" i="1"/>
  <c r="CP319" i="1"/>
  <c r="CP320" i="1"/>
  <c r="CP321" i="1"/>
  <c r="CP322" i="1"/>
  <c r="CP323" i="1"/>
  <c r="CP324" i="1"/>
  <c r="CP325" i="1"/>
  <c r="CP326" i="1"/>
  <c r="CP327" i="1"/>
  <c r="CP328" i="1"/>
  <c r="CP329" i="1"/>
  <c r="CP330" i="1"/>
  <c r="CP331" i="1"/>
  <c r="CP332" i="1"/>
  <c r="CP333" i="1"/>
  <c r="CP334" i="1"/>
  <c r="CP335" i="1"/>
  <c r="CP336" i="1"/>
  <c r="CP337" i="1"/>
  <c r="CP338" i="1"/>
  <c r="CP339" i="1"/>
  <c r="CP340" i="1"/>
  <c r="CP341" i="1"/>
  <c r="CP4" i="1"/>
  <c r="AV5" i="1" l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V240" i="1"/>
  <c r="AV241" i="1"/>
  <c r="AV242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8" i="1"/>
  <c r="AV259" i="1"/>
  <c r="AV260" i="1"/>
  <c r="AV261" i="1"/>
  <c r="AV262" i="1"/>
  <c r="AV263" i="1"/>
  <c r="AV264" i="1"/>
  <c r="AV265" i="1"/>
  <c r="AV266" i="1"/>
  <c r="AV267" i="1"/>
  <c r="AV268" i="1"/>
  <c r="AV269" i="1"/>
  <c r="AV270" i="1"/>
  <c r="AV271" i="1"/>
  <c r="AV272" i="1"/>
  <c r="AV273" i="1"/>
  <c r="AV274" i="1"/>
  <c r="AV275" i="1"/>
  <c r="AV276" i="1"/>
  <c r="AV277" i="1"/>
  <c r="AV278" i="1"/>
  <c r="AV279" i="1"/>
  <c r="AV280" i="1"/>
  <c r="AV281" i="1"/>
  <c r="AV282" i="1"/>
  <c r="AV283" i="1"/>
  <c r="AV284" i="1"/>
  <c r="AV285" i="1"/>
  <c r="AV286" i="1"/>
  <c r="AV287" i="1"/>
  <c r="AV288" i="1"/>
  <c r="AV289" i="1"/>
  <c r="AV290" i="1"/>
  <c r="AV291" i="1"/>
  <c r="AV292" i="1"/>
  <c r="AV293" i="1"/>
  <c r="AV294" i="1"/>
  <c r="AV295" i="1"/>
  <c r="AV296" i="1"/>
  <c r="AV297" i="1"/>
  <c r="AV298" i="1"/>
  <c r="AV299" i="1"/>
  <c r="AV300" i="1"/>
  <c r="AV301" i="1"/>
  <c r="AV302" i="1"/>
  <c r="AV303" i="1"/>
  <c r="AV304" i="1"/>
  <c r="AV305" i="1"/>
  <c r="AV306" i="1"/>
  <c r="AV307" i="1"/>
  <c r="AV308" i="1"/>
  <c r="AV309" i="1"/>
  <c r="AV310" i="1"/>
  <c r="AV311" i="1"/>
  <c r="AV312" i="1"/>
  <c r="AV313" i="1"/>
  <c r="AV314" i="1"/>
  <c r="AV315" i="1"/>
  <c r="AV316" i="1"/>
  <c r="AV317" i="1"/>
  <c r="AV318" i="1"/>
  <c r="AV319" i="1"/>
  <c r="AV320" i="1"/>
  <c r="AV321" i="1"/>
  <c r="AV322" i="1"/>
  <c r="AV323" i="1"/>
  <c r="AV324" i="1"/>
  <c r="AV325" i="1"/>
  <c r="AV326" i="1"/>
  <c r="AV327" i="1"/>
  <c r="AV328" i="1"/>
  <c r="AV329" i="1"/>
  <c r="AV330" i="1"/>
  <c r="AV331" i="1"/>
  <c r="AV332" i="1"/>
  <c r="AV333" i="1"/>
  <c r="AV334" i="1"/>
  <c r="AV335" i="1"/>
  <c r="AV336" i="1"/>
  <c r="AV337" i="1"/>
  <c r="AV338" i="1"/>
  <c r="AV339" i="1"/>
  <c r="AV340" i="1"/>
  <c r="AV341" i="1"/>
  <c r="AV4" i="1"/>
  <c r="R2" i="1"/>
  <c r="U2" i="1"/>
  <c r="V2" i="1"/>
  <c r="W2" i="1"/>
  <c r="X2" i="1"/>
  <c r="Y2" i="1"/>
  <c r="Z2" i="1"/>
  <c r="AA2" i="1"/>
  <c r="AB2" i="1"/>
  <c r="AC2" i="1"/>
  <c r="AD2" i="1"/>
  <c r="AE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W2" i="1"/>
  <c r="AX2" i="1"/>
  <c r="AY2" i="1"/>
  <c r="AZ2" i="1"/>
  <c r="BA2" i="1"/>
  <c r="BB2" i="1"/>
  <c r="BF2" i="1"/>
  <c r="BG2" i="1"/>
  <c r="BH2" i="1"/>
  <c r="BI2" i="1"/>
  <c r="BJ2" i="1"/>
  <c r="BK2" i="1"/>
  <c r="BN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R2" i="1"/>
  <c r="CJ2" i="1"/>
  <c r="CK2" i="1"/>
  <c r="CL2" i="1"/>
  <c r="CM2" i="1"/>
  <c r="CN2" i="1"/>
  <c r="CO2" i="1"/>
  <c r="CP2" i="1"/>
  <c r="CQ2" i="1"/>
  <c r="CT2" i="1"/>
  <c r="Q2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4" i="1"/>
  <c r="BP294" i="1" l="1"/>
  <c r="BO294" i="1"/>
  <c r="BP54" i="1"/>
  <c r="BO54" i="1"/>
  <c r="BP341" i="1"/>
  <c r="BO341" i="1"/>
  <c r="BP309" i="1"/>
  <c r="BO309" i="1"/>
  <c r="BP293" i="1"/>
  <c r="BO293" i="1"/>
  <c r="BP277" i="1"/>
  <c r="BO277" i="1"/>
  <c r="BP261" i="1"/>
  <c r="BO261" i="1"/>
  <c r="BP245" i="1"/>
  <c r="BO245" i="1"/>
  <c r="BP229" i="1"/>
  <c r="BO229" i="1"/>
  <c r="BP213" i="1"/>
  <c r="BO213" i="1"/>
  <c r="BP197" i="1"/>
  <c r="BO197" i="1"/>
  <c r="BP181" i="1"/>
  <c r="BO181" i="1"/>
  <c r="BP165" i="1"/>
  <c r="BO165" i="1"/>
  <c r="BP149" i="1"/>
  <c r="BO149" i="1"/>
  <c r="BP133" i="1"/>
  <c r="BO133" i="1"/>
  <c r="BP117" i="1"/>
  <c r="BO117" i="1"/>
  <c r="BP101" i="1"/>
  <c r="BO101" i="1"/>
  <c r="BP85" i="1"/>
  <c r="BO85" i="1"/>
  <c r="BP69" i="1"/>
  <c r="BO69" i="1"/>
  <c r="BP53" i="1"/>
  <c r="BO53" i="1"/>
  <c r="BP37" i="1"/>
  <c r="BO37" i="1"/>
  <c r="BP21" i="1"/>
  <c r="BO21" i="1"/>
  <c r="BP5" i="1"/>
  <c r="BO5" i="1"/>
  <c r="BP326" i="1"/>
  <c r="BO326" i="1"/>
  <c r="BP150" i="1"/>
  <c r="BO150" i="1"/>
  <c r="BO340" i="1"/>
  <c r="BP340" i="1"/>
  <c r="BO308" i="1"/>
  <c r="BP308" i="1"/>
  <c r="BO292" i="1"/>
  <c r="BP292" i="1"/>
  <c r="BO276" i="1"/>
  <c r="BP276" i="1"/>
  <c r="BO260" i="1"/>
  <c r="BP260" i="1"/>
  <c r="BO244" i="1"/>
  <c r="BP244" i="1"/>
  <c r="BO228" i="1"/>
  <c r="BP228" i="1"/>
  <c r="BO212" i="1"/>
  <c r="BP212" i="1"/>
  <c r="BO196" i="1"/>
  <c r="BP196" i="1"/>
  <c r="BO180" i="1"/>
  <c r="BP180" i="1"/>
  <c r="BO164" i="1"/>
  <c r="BP164" i="1"/>
  <c r="BO148" i="1"/>
  <c r="BP148" i="1"/>
  <c r="BO132" i="1"/>
  <c r="BP132" i="1"/>
  <c r="BO116" i="1"/>
  <c r="BP116" i="1"/>
  <c r="BO100" i="1"/>
  <c r="BP100" i="1"/>
  <c r="BO84" i="1"/>
  <c r="BP84" i="1"/>
  <c r="BO68" i="1"/>
  <c r="BP68" i="1"/>
  <c r="BO52" i="1"/>
  <c r="BP52" i="1"/>
  <c r="BO36" i="1"/>
  <c r="BP36" i="1"/>
  <c r="BO20" i="1"/>
  <c r="BP20" i="1"/>
  <c r="BP230" i="1"/>
  <c r="BO230" i="1"/>
  <c r="BP22" i="1"/>
  <c r="BO22" i="1"/>
  <c r="BO324" i="1"/>
  <c r="BP324" i="1"/>
  <c r="BO323" i="1"/>
  <c r="BP323" i="1"/>
  <c r="BO307" i="1"/>
  <c r="BP307" i="1"/>
  <c r="BO291" i="1"/>
  <c r="BP291" i="1"/>
  <c r="BO275" i="1"/>
  <c r="BP275" i="1"/>
  <c r="BO259" i="1"/>
  <c r="BP259" i="1"/>
  <c r="BO243" i="1"/>
  <c r="BP243" i="1"/>
  <c r="BO227" i="1"/>
  <c r="BP227" i="1"/>
  <c r="BO211" i="1"/>
  <c r="BP211" i="1"/>
  <c r="BO195" i="1"/>
  <c r="BP195" i="1"/>
  <c r="BO179" i="1"/>
  <c r="BP179" i="1"/>
  <c r="BO163" i="1"/>
  <c r="BP163" i="1"/>
  <c r="BO147" i="1"/>
  <c r="BP147" i="1"/>
  <c r="BO131" i="1"/>
  <c r="BP131" i="1"/>
  <c r="BO115" i="1"/>
  <c r="BP115" i="1"/>
  <c r="BO99" i="1"/>
  <c r="BP99" i="1"/>
  <c r="BO83" i="1"/>
  <c r="BP83" i="1"/>
  <c r="BO67" i="1"/>
  <c r="BP67" i="1"/>
  <c r="BO51" i="1"/>
  <c r="BP51" i="1"/>
  <c r="BO35" i="1"/>
  <c r="BP35" i="1"/>
  <c r="BO19" i="1"/>
  <c r="BP19" i="1"/>
  <c r="BP246" i="1"/>
  <c r="BO246" i="1"/>
  <c r="BP38" i="1"/>
  <c r="BO38" i="1"/>
  <c r="BP325" i="1"/>
  <c r="BO325" i="1"/>
  <c r="BO339" i="1"/>
  <c r="BP339" i="1"/>
  <c r="BP338" i="1"/>
  <c r="BO338" i="1"/>
  <c r="BO322" i="1"/>
  <c r="BP322" i="1"/>
  <c r="BO306" i="1"/>
  <c r="BP306" i="1"/>
  <c r="BO290" i="1"/>
  <c r="BP290" i="1"/>
  <c r="BO274" i="1"/>
  <c r="BP274" i="1"/>
  <c r="BO258" i="1"/>
  <c r="BP258" i="1"/>
  <c r="BO242" i="1"/>
  <c r="BP242" i="1"/>
  <c r="BO226" i="1"/>
  <c r="BP226" i="1"/>
  <c r="BP210" i="1"/>
  <c r="BO210" i="1"/>
  <c r="BP194" i="1"/>
  <c r="BO194" i="1"/>
  <c r="BO178" i="1"/>
  <c r="BP178" i="1"/>
  <c r="BO162" i="1"/>
  <c r="BP162" i="1"/>
  <c r="BO146" i="1"/>
  <c r="BP146" i="1"/>
  <c r="BO130" i="1"/>
  <c r="BP130" i="1"/>
  <c r="BP114" i="1"/>
  <c r="BO114" i="1"/>
  <c r="BO98" i="1"/>
  <c r="BP98" i="1"/>
  <c r="BO82" i="1"/>
  <c r="BP82" i="1"/>
  <c r="BP66" i="1"/>
  <c r="BO66" i="1"/>
  <c r="BO50" i="1"/>
  <c r="BP50" i="1"/>
  <c r="BO34" i="1"/>
  <c r="BP34" i="1"/>
  <c r="BP18" i="1"/>
  <c r="BO18" i="1"/>
  <c r="BP278" i="1"/>
  <c r="BO278" i="1"/>
  <c r="BP86" i="1"/>
  <c r="BO86" i="1"/>
  <c r="BP321" i="1"/>
  <c r="BO321" i="1"/>
  <c r="BP81" i="1"/>
  <c r="BO81" i="1"/>
  <c r="BP336" i="1"/>
  <c r="BO336" i="1"/>
  <c r="BP320" i="1"/>
  <c r="BO320" i="1"/>
  <c r="BP304" i="1"/>
  <c r="BO304" i="1"/>
  <c r="BP288" i="1"/>
  <c r="BO288" i="1"/>
  <c r="BP272" i="1"/>
  <c r="BO272" i="1"/>
  <c r="BP256" i="1"/>
  <c r="BO256" i="1"/>
  <c r="BP240" i="1"/>
  <c r="BO240" i="1"/>
  <c r="BP224" i="1"/>
  <c r="BO224" i="1"/>
  <c r="BP208" i="1"/>
  <c r="BO208" i="1"/>
  <c r="BP192" i="1"/>
  <c r="BO192" i="1"/>
  <c r="BP176" i="1"/>
  <c r="BO176" i="1"/>
  <c r="BP160" i="1"/>
  <c r="BO160" i="1"/>
  <c r="BP144" i="1"/>
  <c r="BO144" i="1"/>
  <c r="BP128" i="1"/>
  <c r="BO128" i="1"/>
  <c r="BP112" i="1"/>
  <c r="BO112" i="1"/>
  <c r="BP96" i="1"/>
  <c r="BO96" i="1"/>
  <c r="BP80" i="1"/>
  <c r="BO80" i="1"/>
  <c r="BP64" i="1"/>
  <c r="BO64" i="1"/>
  <c r="BP48" i="1"/>
  <c r="BO48" i="1"/>
  <c r="BP32" i="1"/>
  <c r="BO32" i="1"/>
  <c r="BP16" i="1"/>
  <c r="BO16" i="1"/>
  <c r="BP310" i="1"/>
  <c r="BO310" i="1"/>
  <c r="BP70" i="1"/>
  <c r="BO70" i="1"/>
  <c r="BP145" i="1"/>
  <c r="BO145" i="1"/>
  <c r="BP319" i="1"/>
  <c r="BO319" i="1"/>
  <c r="BP287" i="1"/>
  <c r="BO287" i="1"/>
  <c r="BP271" i="1"/>
  <c r="BO271" i="1"/>
  <c r="BP255" i="1"/>
  <c r="BO255" i="1"/>
  <c r="BP239" i="1"/>
  <c r="BO239" i="1"/>
  <c r="BP223" i="1"/>
  <c r="BO223" i="1"/>
  <c r="BP207" i="1"/>
  <c r="BO207" i="1"/>
  <c r="BP191" i="1"/>
  <c r="BO191" i="1"/>
  <c r="BP175" i="1"/>
  <c r="BO175" i="1"/>
  <c r="BP159" i="1"/>
  <c r="BO159" i="1"/>
  <c r="BP143" i="1"/>
  <c r="BO143" i="1"/>
  <c r="BP127" i="1"/>
  <c r="BO127" i="1"/>
  <c r="BP111" i="1"/>
  <c r="BO111" i="1"/>
  <c r="BP95" i="1"/>
  <c r="BO95" i="1"/>
  <c r="BP79" i="1"/>
  <c r="BO79" i="1"/>
  <c r="BP63" i="1"/>
  <c r="BO63" i="1"/>
  <c r="BP47" i="1"/>
  <c r="BO47" i="1"/>
  <c r="BP31" i="1"/>
  <c r="BO31" i="1"/>
  <c r="BP15" i="1"/>
  <c r="BO15" i="1"/>
  <c r="BP118" i="1"/>
  <c r="BO118" i="1"/>
  <c r="BP225" i="1"/>
  <c r="BO225" i="1"/>
  <c r="BP129" i="1"/>
  <c r="BO129" i="1"/>
  <c r="BP17" i="1"/>
  <c r="BO17" i="1"/>
  <c r="BP335" i="1"/>
  <c r="BO335" i="1"/>
  <c r="BP303" i="1"/>
  <c r="BO303" i="1"/>
  <c r="BP334" i="1"/>
  <c r="BO334" i="1"/>
  <c r="BP318" i="1"/>
  <c r="BO318" i="1"/>
  <c r="BP302" i="1"/>
  <c r="BO302" i="1"/>
  <c r="BP286" i="1"/>
  <c r="BO286" i="1"/>
  <c r="BP270" i="1"/>
  <c r="BO270" i="1"/>
  <c r="BP254" i="1"/>
  <c r="BO254" i="1"/>
  <c r="BP238" i="1"/>
  <c r="BO238" i="1"/>
  <c r="BP222" i="1"/>
  <c r="BO222" i="1"/>
  <c r="BP206" i="1"/>
  <c r="BO206" i="1"/>
  <c r="BP190" i="1"/>
  <c r="BO190" i="1"/>
  <c r="BP174" i="1"/>
  <c r="BO174" i="1"/>
  <c r="BP158" i="1"/>
  <c r="BO158" i="1"/>
  <c r="BP142" i="1"/>
  <c r="BO142" i="1"/>
  <c r="BP126" i="1"/>
  <c r="BO126" i="1"/>
  <c r="BP110" i="1"/>
  <c r="BO110" i="1"/>
  <c r="BP94" i="1"/>
  <c r="BO94" i="1"/>
  <c r="BP78" i="1"/>
  <c r="BO78" i="1"/>
  <c r="BP62" i="1"/>
  <c r="BO62" i="1"/>
  <c r="BP46" i="1"/>
  <c r="BO46" i="1"/>
  <c r="BP30" i="1"/>
  <c r="BO30" i="1"/>
  <c r="BP14" i="1"/>
  <c r="BO14" i="1"/>
  <c r="BP214" i="1"/>
  <c r="BO214" i="1"/>
  <c r="BP141" i="1"/>
  <c r="BO141" i="1"/>
  <c r="BP125" i="1"/>
  <c r="BO125" i="1"/>
  <c r="BP109" i="1"/>
  <c r="BO109" i="1"/>
  <c r="BP93" i="1"/>
  <c r="BO93" i="1"/>
  <c r="BP77" i="1"/>
  <c r="BO77" i="1"/>
  <c r="BP61" i="1"/>
  <c r="BO61" i="1"/>
  <c r="BP45" i="1"/>
  <c r="BO45" i="1"/>
  <c r="BP29" i="1"/>
  <c r="BO29" i="1"/>
  <c r="BP13" i="1"/>
  <c r="BO13" i="1"/>
  <c r="BP262" i="1"/>
  <c r="BO262" i="1"/>
  <c r="BP6" i="1"/>
  <c r="BO6" i="1"/>
  <c r="BP273" i="1"/>
  <c r="BO273" i="1"/>
  <c r="BP253" i="1"/>
  <c r="BO253" i="1"/>
  <c r="BP237" i="1"/>
  <c r="BO237" i="1"/>
  <c r="BP284" i="1"/>
  <c r="BO284" i="1"/>
  <c r="BP268" i="1"/>
  <c r="BO268" i="1"/>
  <c r="BP252" i="1"/>
  <c r="BO252" i="1"/>
  <c r="BP236" i="1"/>
  <c r="BO236" i="1"/>
  <c r="BP220" i="1"/>
  <c r="BO220" i="1"/>
  <c r="BP204" i="1"/>
  <c r="BO204" i="1"/>
  <c r="BP188" i="1"/>
  <c r="BO188" i="1"/>
  <c r="BP172" i="1"/>
  <c r="BO172" i="1"/>
  <c r="BP156" i="1"/>
  <c r="BO156" i="1"/>
  <c r="BP140" i="1"/>
  <c r="BO140" i="1"/>
  <c r="BP124" i="1"/>
  <c r="BO124" i="1"/>
  <c r="BP108" i="1"/>
  <c r="BO108" i="1"/>
  <c r="BP92" i="1"/>
  <c r="BO92" i="1"/>
  <c r="BP76" i="1"/>
  <c r="BO76" i="1"/>
  <c r="BP60" i="1"/>
  <c r="BO60" i="1"/>
  <c r="BP44" i="1"/>
  <c r="BO44" i="1"/>
  <c r="BP28" i="1"/>
  <c r="BO28" i="1"/>
  <c r="BP12" i="1"/>
  <c r="BO12" i="1"/>
  <c r="BP166" i="1"/>
  <c r="BO166" i="1"/>
  <c r="BP305" i="1"/>
  <c r="BO305" i="1"/>
  <c r="BP193" i="1"/>
  <c r="BO193" i="1"/>
  <c r="BP97" i="1"/>
  <c r="BO97" i="1"/>
  <c r="BP301" i="1"/>
  <c r="BO301" i="1"/>
  <c r="BP173" i="1"/>
  <c r="BO173" i="1"/>
  <c r="BP315" i="1"/>
  <c r="BO315" i="1"/>
  <c r="BP283" i="1"/>
  <c r="BO283" i="1"/>
  <c r="BP267" i="1"/>
  <c r="BO267" i="1"/>
  <c r="BP251" i="1"/>
  <c r="BO251" i="1"/>
  <c r="BP235" i="1"/>
  <c r="BO235" i="1"/>
  <c r="BP219" i="1"/>
  <c r="BO219" i="1"/>
  <c r="BP203" i="1"/>
  <c r="BO203" i="1"/>
  <c r="BP187" i="1"/>
  <c r="BO187" i="1"/>
  <c r="BP171" i="1"/>
  <c r="BO171" i="1"/>
  <c r="BP155" i="1"/>
  <c r="BO155" i="1"/>
  <c r="BP139" i="1"/>
  <c r="BO139" i="1"/>
  <c r="BP123" i="1"/>
  <c r="BO123" i="1"/>
  <c r="BP107" i="1"/>
  <c r="BO107" i="1"/>
  <c r="BP91" i="1"/>
  <c r="BO91" i="1"/>
  <c r="BP75" i="1"/>
  <c r="BO75" i="1"/>
  <c r="BP59" i="1"/>
  <c r="BO59" i="1"/>
  <c r="BP43" i="1"/>
  <c r="BO43" i="1"/>
  <c r="BP27" i="1"/>
  <c r="BO27" i="1"/>
  <c r="BP11" i="1"/>
  <c r="BO11" i="1"/>
  <c r="BP182" i="1"/>
  <c r="BO182" i="1"/>
  <c r="BP289" i="1"/>
  <c r="BO289" i="1"/>
  <c r="BP161" i="1"/>
  <c r="BO161" i="1"/>
  <c r="BP49" i="1"/>
  <c r="BO49" i="1"/>
  <c r="BP333" i="1"/>
  <c r="BO333" i="1"/>
  <c r="BP157" i="1"/>
  <c r="BO157" i="1"/>
  <c r="BP331" i="1"/>
  <c r="BO331" i="1"/>
  <c r="BP298" i="1"/>
  <c r="BO298" i="1"/>
  <c r="BP282" i="1"/>
  <c r="BO282" i="1"/>
  <c r="BP266" i="1"/>
  <c r="BO266" i="1"/>
  <c r="BP250" i="1"/>
  <c r="BO250" i="1"/>
  <c r="BP234" i="1"/>
  <c r="BO234" i="1"/>
  <c r="BP218" i="1"/>
  <c r="BO218" i="1"/>
  <c r="BP202" i="1"/>
  <c r="BO202" i="1"/>
  <c r="BP186" i="1"/>
  <c r="BO186" i="1"/>
  <c r="BP170" i="1"/>
  <c r="BO170" i="1"/>
  <c r="BP154" i="1"/>
  <c r="BO154" i="1"/>
  <c r="BP138" i="1"/>
  <c r="BO138" i="1"/>
  <c r="BP122" i="1"/>
  <c r="BO122" i="1"/>
  <c r="BP106" i="1"/>
  <c r="BO106" i="1"/>
  <c r="BP90" i="1"/>
  <c r="BO90" i="1"/>
  <c r="BP74" i="1"/>
  <c r="BO74" i="1"/>
  <c r="BP58" i="1"/>
  <c r="BO58" i="1"/>
  <c r="BP42" i="1"/>
  <c r="BO42" i="1"/>
  <c r="BP26" i="1"/>
  <c r="BO26" i="1"/>
  <c r="BP10" i="1"/>
  <c r="BO10" i="1"/>
  <c r="BP198" i="1"/>
  <c r="BO198" i="1"/>
  <c r="BP337" i="1"/>
  <c r="BO337" i="1"/>
  <c r="BP209" i="1"/>
  <c r="BO209" i="1"/>
  <c r="BP113" i="1"/>
  <c r="BO113" i="1"/>
  <c r="BP269" i="1"/>
  <c r="BO269" i="1"/>
  <c r="BP205" i="1"/>
  <c r="BO205" i="1"/>
  <c r="BP316" i="1"/>
  <c r="BO316" i="1"/>
  <c r="BP330" i="1"/>
  <c r="BO330" i="1"/>
  <c r="BP281" i="1"/>
  <c r="BO281" i="1"/>
  <c r="BP249" i="1"/>
  <c r="BO249" i="1"/>
  <c r="BP233" i="1"/>
  <c r="BO233" i="1"/>
  <c r="BP217" i="1"/>
  <c r="BO217" i="1"/>
  <c r="BP201" i="1"/>
  <c r="BO201" i="1"/>
  <c r="BP185" i="1"/>
  <c r="BO185" i="1"/>
  <c r="BP169" i="1"/>
  <c r="BO169" i="1"/>
  <c r="BP153" i="1"/>
  <c r="BO153" i="1"/>
  <c r="BP137" i="1"/>
  <c r="BO137" i="1"/>
  <c r="BP121" i="1"/>
  <c r="BO121" i="1"/>
  <c r="BP105" i="1"/>
  <c r="BO105" i="1"/>
  <c r="BP89" i="1"/>
  <c r="BO89" i="1"/>
  <c r="BP73" i="1"/>
  <c r="BO73" i="1"/>
  <c r="BP57" i="1"/>
  <c r="BO57" i="1"/>
  <c r="BP41" i="1"/>
  <c r="BO41" i="1"/>
  <c r="BP25" i="1"/>
  <c r="BO25" i="1"/>
  <c r="BP9" i="1"/>
  <c r="BO9" i="1"/>
  <c r="BP134" i="1"/>
  <c r="BO134" i="1"/>
  <c r="BP257" i="1"/>
  <c r="BO257" i="1"/>
  <c r="BP177" i="1"/>
  <c r="BO177" i="1"/>
  <c r="BP65" i="1"/>
  <c r="BO65" i="1"/>
  <c r="BP285" i="1"/>
  <c r="BO285" i="1"/>
  <c r="BP221" i="1"/>
  <c r="BO221" i="1"/>
  <c r="BP300" i="1"/>
  <c r="BO300" i="1"/>
  <c r="BP314" i="1"/>
  <c r="BO314" i="1"/>
  <c r="BP313" i="1"/>
  <c r="BO313" i="1"/>
  <c r="BP265" i="1"/>
  <c r="BO265" i="1"/>
  <c r="BP328" i="1"/>
  <c r="BO328" i="1"/>
  <c r="BP312" i="1"/>
  <c r="BO312" i="1"/>
  <c r="BP296" i="1"/>
  <c r="BO296" i="1"/>
  <c r="BP280" i="1"/>
  <c r="BO280" i="1"/>
  <c r="BP264" i="1"/>
  <c r="BO264" i="1"/>
  <c r="BP248" i="1"/>
  <c r="BO248" i="1"/>
  <c r="BP232" i="1"/>
  <c r="BO232" i="1"/>
  <c r="BP216" i="1"/>
  <c r="BO216" i="1"/>
  <c r="BP200" i="1"/>
  <c r="BO200" i="1"/>
  <c r="BP184" i="1"/>
  <c r="BO184" i="1"/>
  <c r="BP168" i="1"/>
  <c r="BO168" i="1"/>
  <c r="BP152" i="1"/>
  <c r="BO152" i="1"/>
  <c r="BP136" i="1"/>
  <c r="BO136" i="1"/>
  <c r="BP120" i="1"/>
  <c r="BO120" i="1"/>
  <c r="BP104" i="1"/>
  <c r="BO104" i="1"/>
  <c r="BP88" i="1"/>
  <c r="BO88" i="1"/>
  <c r="BP72" i="1"/>
  <c r="BO72" i="1"/>
  <c r="BP56" i="1"/>
  <c r="BO56" i="1"/>
  <c r="BP40" i="1"/>
  <c r="BO40" i="1"/>
  <c r="BP24" i="1"/>
  <c r="BO24" i="1"/>
  <c r="BP8" i="1"/>
  <c r="BO8" i="1"/>
  <c r="BP4" i="1"/>
  <c r="BO4" i="1"/>
  <c r="BP102" i="1"/>
  <c r="BO102" i="1"/>
  <c r="BP241" i="1"/>
  <c r="BO241" i="1"/>
  <c r="BP33" i="1"/>
  <c r="BO33" i="1"/>
  <c r="BP317" i="1"/>
  <c r="BO317" i="1"/>
  <c r="BP189" i="1"/>
  <c r="BO189" i="1"/>
  <c r="BP332" i="1"/>
  <c r="BO332" i="1"/>
  <c r="BP299" i="1"/>
  <c r="BO299" i="1"/>
  <c r="BP329" i="1"/>
  <c r="BO329" i="1"/>
  <c r="BP297" i="1"/>
  <c r="BO297" i="1"/>
  <c r="BP327" i="1"/>
  <c r="BO327" i="1"/>
  <c r="BP311" i="1"/>
  <c r="BO311" i="1"/>
  <c r="BP295" i="1"/>
  <c r="BO295" i="1"/>
  <c r="BP279" i="1"/>
  <c r="BO279" i="1"/>
  <c r="BP263" i="1"/>
  <c r="BO263" i="1"/>
  <c r="BP247" i="1"/>
  <c r="BO247" i="1"/>
  <c r="BP231" i="1"/>
  <c r="BO231" i="1"/>
  <c r="BP215" i="1"/>
  <c r="BO215" i="1"/>
  <c r="BP199" i="1"/>
  <c r="BO199" i="1"/>
  <c r="BP183" i="1"/>
  <c r="BO183" i="1"/>
  <c r="BP167" i="1"/>
  <c r="BO167" i="1"/>
  <c r="BP151" i="1"/>
  <c r="BO151" i="1"/>
  <c r="BP135" i="1"/>
  <c r="BO135" i="1"/>
  <c r="BP119" i="1"/>
  <c r="BO119" i="1"/>
  <c r="BP103" i="1"/>
  <c r="BO103" i="1"/>
  <c r="BP87" i="1"/>
  <c r="BO87" i="1"/>
  <c r="BP71" i="1"/>
  <c r="BO71" i="1"/>
  <c r="BP55" i="1"/>
  <c r="BO55" i="1"/>
  <c r="BP39" i="1"/>
  <c r="BO39" i="1"/>
  <c r="BP23" i="1"/>
  <c r="BO23" i="1"/>
  <c r="BP7" i="1"/>
  <c r="BO7" i="1"/>
  <c r="BC331" i="1"/>
  <c r="BD331" i="1" s="1"/>
  <c r="BE331" i="1" s="1"/>
  <c r="BC315" i="1"/>
  <c r="BD315" i="1" s="1"/>
  <c r="BC299" i="1"/>
  <c r="BC283" i="1"/>
  <c r="BD283" i="1" s="1"/>
  <c r="BC267" i="1"/>
  <c r="BD267" i="1" s="1"/>
  <c r="BC251" i="1"/>
  <c r="BD251" i="1" s="1"/>
  <c r="BC235" i="1"/>
  <c r="BD235" i="1" s="1"/>
  <c r="BE235" i="1" s="1"/>
  <c r="BC219" i="1"/>
  <c r="BD219" i="1" s="1"/>
  <c r="BE219" i="1" s="1"/>
  <c r="BC203" i="1"/>
  <c r="BD203" i="1" s="1"/>
  <c r="BE203" i="1" s="1"/>
  <c r="BC171" i="1"/>
  <c r="BD171" i="1" s="1"/>
  <c r="BC155" i="1"/>
  <c r="BD155" i="1" s="1"/>
  <c r="BC139" i="1"/>
  <c r="BD139" i="1" s="1"/>
  <c r="BC123" i="1"/>
  <c r="BD123" i="1" s="1"/>
  <c r="BE123" i="1" s="1"/>
  <c r="BC107" i="1"/>
  <c r="BD107" i="1" s="1"/>
  <c r="BE107" i="1" s="1"/>
  <c r="BC91" i="1"/>
  <c r="BD91" i="1" s="1"/>
  <c r="BC75" i="1"/>
  <c r="BD75" i="1" s="1"/>
  <c r="BE75" i="1" s="1"/>
  <c r="BC59" i="1"/>
  <c r="BD59" i="1" s="1"/>
  <c r="BE59" i="1" s="1"/>
  <c r="BC43" i="1"/>
  <c r="BD43" i="1" s="1"/>
  <c r="BE43" i="1" s="1"/>
  <c r="BC27" i="1"/>
  <c r="BD27" i="1" s="1"/>
  <c r="BE27" i="1" s="1"/>
  <c r="BC187" i="1"/>
  <c r="BD187" i="1" s="1"/>
  <c r="BE187" i="1" s="1"/>
  <c r="BC11" i="1"/>
  <c r="BC335" i="1"/>
  <c r="BD335" i="1" s="1"/>
  <c r="BC303" i="1"/>
  <c r="BD303" i="1" s="1"/>
  <c r="BC319" i="1"/>
  <c r="BC328" i="1"/>
  <c r="BC312" i="1"/>
  <c r="BC296" i="1"/>
  <c r="BC280" i="1"/>
  <c r="BC264" i="1"/>
  <c r="BC248" i="1"/>
  <c r="BC232" i="1"/>
  <c r="BC216" i="1"/>
  <c r="BC200" i="1"/>
  <c r="BC184" i="1"/>
  <c r="BC168" i="1"/>
  <c r="BC152" i="1"/>
  <c r="BC136" i="1"/>
  <c r="BC120" i="1"/>
  <c r="BC104" i="1"/>
  <c r="BC88" i="1"/>
  <c r="BC72" i="1"/>
  <c r="BC56" i="1"/>
  <c r="BC40" i="1"/>
  <c r="BC24" i="1"/>
  <c r="BC8" i="1"/>
  <c r="BC336" i="1"/>
  <c r="BC320" i="1"/>
  <c r="BC271" i="1"/>
  <c r="BC239" i="1"/>
  <c r="BD239" i="1" s="1"/>
  <c r="BC223" i="1"/>
  <c r="BD223" i="1" s="1"/>
  <c r="BC191" i="1"/>
  <c r="BD191" i="1" s="1"/>
  <c r="BC175" i="1"/>
  <c r="BD175" i="1" s="1"/>
  <c r="BC159" i="1"/>
  <c r="BC287" i="1"/>
  <c r="BD287" i="1" s="1"/>
  <c r="BC255" i="1"/>
  <c r="BC207" i="1"/>
  <c r="BD207" i="1" s="1"/>
  <c r="BC341" i="1"/>
  <c r="BC309" i="1"/>
  <c r="BC277" i="1"/>
  <c r="BD277" i="1" s="1"/>
  <c r="BC245" i="1"/>
  <c r="BD245" i="1" s="1"/>
  <c r="BC325" i="1"/>
  <c r="BC293" i="1"/>
  <c r="BD293" i="1" s="1"/>
  <c r="BC261" i="1"/>
  <c r="BD261" i="1" s="1"/>
  <c r="BC304" i="1"/>
  <c r="BC288" i="1"/>
  <c r="BC272" i="1"/>
  <c r="BC256" i="1"/>
  <c r="BC240" i="1"/>
  <c r="BC224" i="1"/>
  <c r="BC208" i="1"/>
  <c r="BC192" i="1"/>
  <c r="BC176" i="1"/>
  <c r="BC160" i="1"/>
  <c r="BC144" i="1"/>
  <c r="BC128" i="1"/>
  <c r="BC112" i="1"/>
  <c r="BC96" i="1"/>
  <c r="BC80" i="1"/>
  <c r="BC64" i="1"/>
  <c r="BC48" i="1"/>
  <c r="BC32" i="1"/>
  <c r="BC16" i="1"/>
  <c r="BC143" i="1"/>
  <c r="BD143" i="1" s="1"/>
  <c r="BC127" i="1"/>
  <c r="BC111" i="1"/>
  <c r="BC95" i="1"/>
  <c r="BC79" i="1"/>
  <c r="BD79" i="1" s="1"/>
  <c r="BC63" i="1"/>
  <c r="BC47" i="1"/>
  <c r="BC31" i="1"/>
  <c r="BD31" i="1" s="1"/>
  <c r="BC15" i="1"/>
  <c r="BD15" i="1" s="1"/>
  <c r="BC339" i="1"/>
  <c r="BC307" i="1"/>
  <c r="BD307" i="1" s="1"/>
  <c r="BC275" i="1"/>
  <c r="BC259" i="1"/>
  <c r="BC227" i="1"/>
  <c r="BC211" i="1"/>
  <c r="BD211" i="1" s="1"/>
  <c r="BC195" i="1"/>
  <c r="BD195" i="1" s="1"/>
  <c r="BC179" i="1"/>
  <c r="BD179" i="1" s="1"/>
  <c r="BC163" i="1"/>
  <c r="BD163" i="1" s="1"/>
  <c r="BC147" i="1"/>
  <c r="BC131" i="1"/>
  <c r="BD131" i="1" s="1"/>
  <c r="BC115" i="1"/>
  <c r="BC99" i="1"/>
  <c r="BC83" i="1"/>
  <c r="BC67" i="1"/>
  <c r="BC51" i="1"/>
  <c r="BC35" i="1"/>
  <c r="BC323" i="1"/>
  <c r="BC291" i="1"/>
  <c r="BC243" i="1"/>
  <c r="BD243" i="1" s="1"/>
  <c r="BC329" i="1"/>
  <c r="BC313" i="1"/>
  <c r="BC297" i="1"/>
  <c r="BD297" i="1" s="1"/>
  <c r="BC281" i="1"/>
  <c r="BD281" i="1" s="1"/>
  <c r="BC265" i="1"/>
  <c r="BC249" i="1"/>
  <c r="BC337" i="1"/>
  <c r="BC321" i="1"/>
  <c r="BD321" i="1" s="1"/>
  <c r="BC305" i="1"/>
  <c r="BC289" i="1"/>
  <c r="BC273" i="1"/>
  <c r="BC257" i="1"/>
  <c r="BD257" i="1" s="1"/>
  <c r="BC327" i="1"/>
  <c r="BC295" i="1"/>
  <c r="BC279" i="1"/>
  <c r="BC263" i="1"/>
  <c r="BC247" i="1"/>
  <c r="BC231" i="1"/>
  <c r="BD231" i="1" s="1"/>
  <c r="BC215" i="1"/>
  <c r="BC199" i="1"/>
  <c r="BC183" i="1"/>
  <c r="BC167" i="1"/>
  <c r="BC151" i="1"/>
  <c r="BD151" i="1" s="1"/>
  <c r="BC135" i="1"/>
  <c r="BD135" i="1" s="1"/>
  <c r="BC119" i="1"/>
  <c r="BC103" i="1"/>
  <c r="BC87" i="1"/>
  <c r="BC71" i="1"/>
  <c r="BC55" i="1"/>
  <c r="BC39" i="1"/>
  <c r="BC23" i="1"/>
  <c r="BC7" i="1"/>
  <c r="BD7" i="1" s="1"/>
  <c r="BC311" i="1"/>
  <c r="BC333" i="1"/>
  <c r="BC301" i="1"/>
  <c r="BC253" i="1"/>
  <c r="BC317" i="1"/>
  <c r="BC285" i="1"/>
  <c r="BC269" i="1"/>
  <c r="BC340" i="1"/>
  <c r="BC292" i="1"/>
  <c r="BC260" i="1"/>
  <c r="BC244" i="1"/>
  <c r="BC228" i="1"/>
  <c r="BC212" i="1"/>
  <c r="BC196" i="1"/>
  <c r="BC180" i="1"/>
  <c r="BC164" i="1"/>
  <c r="BC148" i="1"/>
  <c r="BC132" i="1"/>
  <c r="BC116" i="1"/>
  <c r="BC100" i="1"/>
  <c r="BC84" i="1"/>
  <c r="BC68" i="1"/>
  <c r="BC52" i="1"/>
  <c r="BC36" i="1"/>
  <c r="BC20" i="1"/>
  <c r="T2" i="1"/>
  <c r="BC324" i="1"/>
  <c r="BC276" i="1"/>
  <c r="BC19" i="1"/>
  <c r="BC308" i="1"/>
  <c r="BC332" i="1"/>
  <c r="BC316" i="1"/>
  <c r="BC300" i="1"/>
  <c r="BC284" i="1"/>
  <c r="BC268" i="1"/>
  <c r="BC252" i="1"/>
  <c r="BC236" i="1"/>
  <c r="BC220" i="1"/>
  <c r="BC204" i="1"/>
  <c r="BC188" i="1"/>
  <c r="BC172" i="1"/>
  <c r="BC156" i="1"/>
  <c r="BC140" i="1"/>
  <c r="BC124" i="1"/>
  <c r="BC108" i="1"/>
  <c r="BC92" i="1"/>
  <c r="BC76" i="1"/>
  <c r="BC60" i="1"/>
  <c r="BC44" i="1"/>
  <c r="BC28" i="1"/>
  <c r="BC12" i="1"/>
  <c r="AV2" i="1"/>
  <c r="BC334" i="1"/>
  <c r="BC326" i="1"/>
  <c r="BC318" i="1"/>
  <c r="BC310" i="1"/>
  <c r="BC302" i="1"/>
  <c r="BC294" i="1"/>
  <c r="BC286" i="1"/>
  <c r="BC282" i="1"/>
  <c r="BD282" i="1" s="1"/>
  <c r="BC278" i="1"/>
  <c r="BC274" i="1"/>
  <c r="BC270" i="1"/>
  <c r="BC266" i="1"/>
  <c r="BC262" i="1"/>
  <c r="BC258" i="1"/>
  <c r="BC254" i="1"/>
  <c r="BC250" i="1"/>
  <c r="BC246" i="1"/>
  <c r="BC242" i="1"/>
  <c r="BC238" i="1"/>
  <c r="BC234" i="1"/>
  <c r="BC230" i="1"/>
  <c r="BC226" i="1"/>
  <c r="BC222" i="1"/>
  <c r="BD222" i="1" s="1"/>
  <c r="BC218" i="1"/>
  <c r="BC214" i="1"/>
  <c r="BC210" i="1"/>
  <c r="BC206" i="1"/>
  <c r="BC202" i="1"/>
  <c r="BC198" i="1"/>
  <c r="BC194" i="1"/>
  <c r="BC190" i="1"/>
  <c r="BC186" i="1"/>
  <c r="BC182" i="1"/>
  <c r="BC178" i="1"/>
  <c r="BC174" i="1"/>
  <c r="BC170" i="1"/>
  <c r="BC166" i="1"/>
  <c r="BC162" i="1"/>
  <c r="BC158" i="1"/>
  <c r="BC154" i="1"/>
  <c r="BC150" i="1"/>
  <c r="BC146" i="1"/>
  <c r="BC142" i="1"/>
  <c r="BC138" i="1"/>
  <c r="BC134" i="1"/>
  <c r="BC130" i="1"/>
  <c r="BC126" i="1"/>
  <c r="BC122" i="1"/>
  <c r="BC118" i="1"/>
  <c r="BC114" i="1"/>
  <c r="BC110" i="1"/>
  <c r="BC106" i="1"/>
  <c r="BC102" i="1"/>
  <c r="BC98" i="1"/>
  <c r="BC94" i="1"/>
  <c r="BC90" i="1"/>
  <c r="BC86" i="1"/>
  <c r="BC82" i="1"/>
  <c r="BC78" i="1"/>
  <c r="BC74" i="1"/>
  <c r="BC70" i="1"/>
  <c r="BC66" i="1"/>
  <c r="BC62" i="1"/>
  <c r="BC58" i="1"/>
  <c r="BC54" i="1"/>
  <c r="BC50" i="1"/>
  <c r="BC46" i="1"/>
  <c r="BD46" i="1" s="1"/>
  <c r="BC42" i="1"/>
  <c r="BC38" i="1"/>
  <c r="BC34" i="1"/>
  <c r="BC30" i="1"/>
  <c r="BC26" i="1"/>
  <c r="BC22" i="1"/>
  <c r="BC18" i="1"/>
  <c r="BC14" i="1"/>
  <c r="BC10" i="1"/>
  <c r="BC6" i="1"/>
  <c r="BC338" i="1"/>
  <c r="BC330" i="1"/>
  <c r="BC322" i="1"/>
  <c r="BC314" i="1"/>
  <c r="BC306" i="1"/>
  <c r="BC298" i="1"/>
  <c r="BD298" i="1" s="1"/>
  <c r="BC290" i="1"/>
  <c r="BD299" i="1"/>
  <c r="S2" i="1"/>
  <c r="BC4" i="1"/>
  <c r="BC241" i="1"/>
  <c r="BC237" i="1"/>
  <c r="BC233" i="1"/>
  <c r="BC229" i="1"/>
  <c r="BC225" i="1"/>
  <c r="BC221" i="1"/>
  <c r="BC217" i="1"/>
  <c r="BC213" i="1"/>
  <c r="BC209" i="1"/>
  <c r="BC205" i="1"/>
  <c r="BC201" i="1"/>
  <c r="BC197" i="1"/>
  <c r="BC193" i="1"/>
  <c r="BC189" i="1"/>
  <c r="BC185" i="1"/>
  <c r="BC181" i="1"/>
  <c r="BC177" i="1"/>
  <c r="BC173" i="1"/>
  <c r="BC169" i="1"/>
  <c r="BC165" i="1"/>
  <c r="BC161" i="1"/>
  <c r="BC157" i="1"/>
  <c r="BC153" i="1"/>
  <c r="BC149" i="1"/>
  <c r="BC145" i="1"/>
  <c r="BC141" i="1"/>
  <c r="BC137" i="1"/>
  <c r="BC133" i="1"/>
  <c r="BC129" i="1"/>
  <c r="BC125" i="1"/>
  <c r="BC121" i="1"/>
  <c r="BC117" i="1"/>
  <c r="BC113" i="1"/>
  <c r="BC109" i="1"/>
  <c r="BC105" i="1"/>
  <c r="BC101" i="1"/>
  <c r="BC97" i="1"/>
  <c r="BC93" i="1"/>
  <c r="BC89" i="1"/>
  <c r="BC85" i="1"/>
  <c r="BC81" i="1"/>
  <c r="BC77" i="1"/>
  <c r="BC73" i="1"/>
  <c r="BC69" i="1"/>
  <c r="BC65" i="1"/>
  <c r="BC61" i="1"/>
  <c r="BC57" i="1"/>
  <c r="BC53" i="1"/>
  <c r="BC49" i="1"/>
  <c r="BC45" i="1"/>
  <c r="BC41" i="1"/>
  <c r="BC37" i="1"/>
  <c r="BC33" i="1"/>
  <c r="BC29" i="1"/>
  <c r="BC25" i="1"/>
  <c r="BC21" i="1"/>
  <c r="BC17" i="1"/>
  <c r="BC13" i="1"/>
  <c r="BC9" i="1"/>
  <c r="BC5" i="1"/>
  <c r="AF2" i="1"/>
  <c r="BO2" i="1" l="1"/>
  <c r="BP2" i="1"/>
  <c r="BL75" i="1"/>
  <c r="BM75" i="1"/>
  <c r="BL235" i="1"/>
  <c r="BM235" i="1"/>
  <c r="BL107" i="1"/>
  <c r="BM107" i="1"/>
  <c r="BL331" i="1"/>
  <c r="BM331" i="1"/>
  <c r="BL219" i="1"/>
  <c r="BM219" i="1"/>
  <c r="BL203" i="1"/>
  <c r="BM203" i="1"/>
  <c r="BL59" i="1"/>
  <c r="BM59" i="1"/>
  <c r="BL123" i="1"/>
  <c r="BM123" i="1"/>
  <c r="BL187" i="1"/>
  <c r="BM187" i="1"/>
  <c r="BL43" i="1"/>
  <c r="BM43" i="1"/>
  <c r="BL27" i="1"/>
  <c r="BM27" i="1"/>
  <c r="BD11" i="1"/>
  <c r="BE11" i="1" s="1"/>
  <c r="BM11" i="1" s="1"/>
  <c r="BD322" i="1"/>
  <c r="BE322" i="1" s="1"/>
  <c r="BD186" i="1"/>
  <c r="BE186" i="1" s="1"/>
  <c r="BD126" i="1"/>
  <c r="BE126" i="1" s="1"/>
  <c r="BD116" i="1"/>
  <c r="BE116" i="1" s="1"/>
  <c r="BD338" i="1"/>
  <c r="BE338" i="1" s="1"/>
  <c r="BD6" i="1"/>
  <c r="BE6" i="1" s="1"/>
  <c r="BD134" i="1"/>
  <c r="BE134" i="1" s="1"/>
  <c r="BD262" i="1"/>
  <c r="BE262" i="1" s="1"/>
  <c r="BD300" i="1"/>
  <c r="BE300" i="1" s="1"/>
  <c r="BD311" i="1"/>
  <c r="BE311" i="1" s="1"/>
  <c r="BD247" i="1"/>
  <c r="BE247" i="1" s="1"/>
  <c r="BD227" i="1"/>
  <c r="BE227" i="1" s="1"/>
  <c r="BD304" i="1"/>
  <c r="BE304" i="1" s="1"/>
  <c r="BD216" i="1"/>
  <c r="BE216" i="1" s="1"/>
  <c r="BD10" i="1"/>
  <c r="BE10" i="1" s="1"/>
  <c r="BD74" i="1"/>
  <c r="BE74" i="1" s="1"/>
  <c r="BD138" i="1"/>
  <c r="BE138" i="1" s="1"/>
  <c r="BD202" i="1"/>
  <c r="BE202" i="1" s="1"/>
  <c r="BD266" i="1"/>
  <c r="BE266" i="1" s="1"/>
  <c r="BD60" i="1"/>
  <c r="BE60" i="1" s="1"/>
  <c r="BD316" i="1"/>
  <c r="BE316" i="1" s="1"/>
  <c r="BD164" i="1"/>
  <c r="BE164" i="1" s="1"/>
  <c r="BE7" i="1"/>
  <c r="BD263" i="1"/>
  <c r="BE263" i="1" s="1"/>
  <c r="BE243" i="1"/>
  <c r="BD259" i="1"/>
  <c r="BE259" i="1" s="1"/>
  <c r="BD64" i="1"/>
  <c r="BE64" i="1" s="1"/>
  <c r="BE261" i="1"/>
  <c r="BM261" i="1" s="1"/>
  <c r="BD320" i="1"/>
  <c r="BE320" i="1" s="1"/>
  <c r="BD232" i="1"/>
  <c r="BE232" i="1" s="1"/>
  <c r="BD122" i="1"/>
  <c r="BE122" i="1" s="1"/>
  <c r="BD330" i="1"/>
  <c r="BE330" i="1" s="1"/>
  <c r="BD254" i="1"/>
  <c r="BE254" i="1" s="1"/>
  <c r="BD268" i="1"/>
  <c r="BE268" i="1" s="1"/>
  <c r="BD70" i="1"/>
  <c r="BE70" i="1" s="1"/>
  <c r="BD198" i="1"/>
  <c r="BE198" i="1" s="1"/>
  <c r="BD44" i="1"/>
  <c r="BE44" i="1" s="1"/>
  <c r="BD148" i="1"/>
  <c r="BE148" i="1" s="1"/>
  <c r="BD329" i="1"/>
  <c r="BE329" i="1" s="1"/>
  <c r="BD48" i="1"/>
  <c r="BE48" i="1" s="1"/>
  <c r="BD271" i="1"/>
  <c r="BE271" i="1" s="1"/>
  <c r="BD14" i="1"/>
  <c r="BE14" i="1" s="1"/>
  <c r="BD78" i="1"/>
  <c r="BE78" i="1" s="1"/>
  <c r="BD142" i="1"/>
  <c r="BE142" i="1" s="1"/>
  <c r="BD206" i="1"/>
  <c r="BE206" i="1" s="1"/>
  <c r="BD270" i="1"/>
  <c r="BE270" i="1" s="1"/>
  <c r="BD76" i="1"/>
  <c r="BE76" i="1" s="1"/>
  <c r="BD332" i="1"/>
  <c r="BE332" i="1" s="1"/>
  <c r="BD180" i="1"/>
  <c r="BE180" i="1" s="1"/>
  <c r="BD23" i="1"/>
  <c r="BE23" i="1" s="1"/>
  <c r="BD279" i="1"/>
  <c r="BE279" i="1" s="1"/>
  <c r="BD291" i="1"/>
  <c r="BE291" i="1" s="1"/>
  <c r="BD275" i="1"/>
  <c r="BE275" i="1" s="1"/>
  <c r="BD80" i="1"/>
  <c r="BE80" i="1" s="1"/>
  <c r="BE293" i="1"/>
  <c r="BM293" i="1" s="1"/>
  <c r="BD336" i="1"/>
  <c r="BE336" i="1" s="1"/>
  <c r="BD248" i="1"/>
  <c r="BE248" i="1" s="1"/>
  <c r="BD18" i="1"/>
  <c r="BE18" i="1" s="1"/>
  <c r="BD82" i="1"/>
  <c r="BE82" i="1" s="1"/>
  <c r="BD146" i="1"/>
  <c r="BE146" i="1" s="1"/>
  <c r="BD210" i="1"/>
  <c r="BE210" i="1" s="1"/>
  <c r="BD274" i="1"/>
  <c r="BE274" i="1" s="1"/>
  <c r="BD92" i="1"/>
  <c r="BE92" i="1" s="1"/>
  <c r="BD308" i="1"/>
  <c r="BE308" i="1" s="1"/>
  <c r="BD196" i="1"/>
  <c r="BE196" i="1" s="1"/>
  <c r="BD39" i="1"/>
  <c r="BE39" i="1" s="1"/>
  <c r="BD295" i="1"/>
  <c r="BE295" i="1" s="1"/>
  <c r="BD323" i="1"/>
  <c r="BE323" i="1" s="1"/>
  <c r="BE307" i="1"/>
  <c r="BM307" i="1" s="1"/>
  <c r="BD96" i="1"/>
  <c r="BE96" i="1" s="1"/>
  <c r="BD325" i="1"/>
  <c r="BE325" i="1" s="1"/>
  <c r="BD8" i="1"/>
  <c r="BE8" i="1" s="1"/>
  <c r="BM8" i="1" s="1"/>
  <c r="BD264" i="1"/>
  <c r="BE264" i="1" s="1"/>
  <c r="BE283" i="1"/>
  <c r="BM283" i="1" s="1"/>
  <c r="BD22" i="1"/>
  <c r="BE22" i="1" s="1"/>
  <c r="BD86" i="1"/>
  <c r="BE86" i="1" s="1"/>
  <c r="BD150" i="1"/>
  <c r="BE150" i="1" s="1"/>
  <c r="BD278" i="1"/>
  <c r="BE278" i="1" s="1"/>
  <c r="BD108" i="1"/>
  <c r="BE108" i="1" s="1"/>
  <c r="BD19" i="1"/>
  <c r="BE19" i="1" s="1"/>
  <c r="BD212" i="1"/>
  <c r="BE212" i="1" s="1"/>
  <c r="BD55" i="1"/>
  <c r="BE55" i="1" s="1"/>
  <c r="BD327" i="1"/>
  <c r="BE327" i="1" s="1"/>
  <c r="BD35" i="1"/>
  <c r="BE35" i="1" s="1"/>
  <c r="BD112" i="1"/>
  <c r="BE112" i="1" s="1"/>
  <c r="BE245" i="1"/>
  <c r="BM245" i="1" s="1"/>
  <c r="BD24" i="1"/>
  <c r="BE24" i="1" s="1"/>
  <c r="BD280" i="1"/>
  <c r="BE280" i="1" s="1"/>
  <c r="BD26" i="1"/>
  <c r="BE26" i="1" s="1"/>
  <c r="BD154" i="1"/>
  <c r="BE154" i="1" s="1"/>
  <c r="BD218" i="1"/>
  <c r="BE218" i="1" s="1"/>
  <c r="BE282" i="1"/>
  <c r="BM282" i="1" s="1"/>
  <c r="BD124" i="1"/>
  <c r="BE124" i="1" s="1"/>
  <c r="BD276" i="1"/>
  <c r="BE276" i="1" s="1"/>
  <c r="BD228" i="1"/>
  <c r="BE228" i="1" s="1"/>
  <c r="BD71" i="1"/>
  <c r="BE71" i="1" s="1"/>
  <c r="BE257" i="1"/>
  <c r="BM257" i="1" s="1"/>
  <c r="BD51" i="1"/>
  <c r="BE51" i="1" s="1"/>
  <c r="BE15" i="1"/>
  <c r="BM15" i="1" s="1"/>
  <c r="BD128" i="1"/>
  <c r="BE128" i="1" s="1"/>
  <c r="BE277" i="1"/>
  <c r="BM277" i="1" s="1"/>
  <c r="BD40" i="1"/>
  <c r="BE40" i="1" s="1"/>
  <c r="BD296" i="1"/>
  <c r="BE296" i="1" s="1"/>
  <c r="BD94" i="1"/>
  <c r="BE94" i="1" s="1"/>
  <c r="BD286" i="1"/>
  <c r="BE286" i="1" s="1"/>
  <c r="BD244" i="1"/>
  <c r="BE244" i="1" s="1"/>
  <c r="BD87" i="1"/>
  <c r="BE87" i="1" s="1"/>
  <c r="BE31" i="1"/>
  <c r="BM31" i="1" s="1"/>
  <c r="BD144" i="1"/>
  <c r="BE144" i="1" s="1"/>
  <c r="BD56" i="1"/>
  <c r="BE56" i="1" s="1"/>
  <c r="BD312" i="1"/>
  <c r="BE312" i="1" s="1"/>
  <c r="BD90" i="1"/>
  <c r="BE90" i="1" s="1"/>
  <c r="BD30" i="1"/>
  <c r="BE30" i="1" s="1"/>
  <c r="BE222" i="1"/>
  <c r="BM222" i="1" s="1"/>
  <c r="BD324" i="1"/>
  <c r="BE324" i="1" s="1"/>
  <c r="BD67" i="1"/>
  <c r="BE67" i="1" s="1"/>
  <c r="BD289" i="1"/>
  <c r="BE289" i="1" s="1"/>
  <c r="BD160" i="1"/>
  <c r="BE160" i="1" s="1"/>
  <c r="BD72" i="1"/>
  <c r="BE72" i="1" s="1"/>
  <c r="BD328" i="1"/>
  <c r="BE328" i="1" s="1"/>
  <c r="BD158" i="1"/>
  <c r="BE158" i="1" s="1"/>
  <c r="BD140" i="1"/>
  <c r="BE140" i="1" s="1"/>
  <c r="BD273" i="1"/>
  <c r="BE273" i="1" s="1"/>
  <c r="BD309" i="1"/>
  <c r="BD34" i="1"/>
  <c r="BE34" i="1" s="1"/>
  <c r="BD98" i="1"/>
  <c r="BE98" i="1" s="1"/>
  <c r="BD162" i="1"/>
  <c r="BE162" i="1" s="1"/>
  <c r="BD226" i="1"/>
  <c r="BE226" i="1" s="1"/>
  <c r="BD294" i="1"/>
  <c r="BE294" i="1" s="1"/>
  <c r="BD156" i="1"/>
  <c r="BE156" i="1" s="1"/>
  <c r="BD260" i="1"/>
  <c r="BE260" i="1" s="1"/>
  <c r="BD103" i="1"/>
  <c r="BE103" i="1" s="1"/>
  <c r="BD83" i="1"/>
  <c r="BD47" i="1"/>
  <c r="BE47" i="1" s="1"/>
  <c r="BD341" i="1"/>
  <c r="BE341" i="1" s="1"/>
  <c r="BD214" i="1"/>
  <c r="BD339" i="1"/>
  <c r="BD38" i="1"/>
  <c r="BE38" i="1" s="1"/>
  <c r="BD102" i="1"/>
  <c r="BE102" i="1" s="1"/>
  <c r="BD166" i="1"/>
  <c r="BD230" i="1"/>
  <c r="BE230" i="1" s="1"/>
  <c r="BM230" i="1" s="1"/>
  <c r="BD302" i="1"/>
  <c r="BE302" i="1" s="1"/>
  <c r="BD172" i="1"/>
  <c r="BE172" i="1" s="1"/>
  <c r="BD20" i="1"/>
  <c r="BE20" i="1" s="1"/>
  <c r="BD292" i="1"/>
  <c r="BE292" i="1" s="1"/>
  <c r="BD119" i="1"/>
  <c r="BE119" i="1" s="1"/>
  <c r="BD305" i="1"/>
  <c r="BE305" i="1" s="1"/>
  <c r="BM305" i="1" s="1"/>
  <c r="BD99" i="1"/>
  <c r="BE99" i="1" s="1"/>
  <c r="BD63" i="1"/>
  <c r="BE63" i="1" s="1"/>
  <c r="BD176" i="1"/>
  <c r="BE176" i="1" s="1"/>
  <c r="BE207" i="1"/>
  <c r="BM207" i="1" s="1"/>
  <c r="BD88" i="1"/>
  <c r="BE88" i="1" s="1"/>
  <c r="BD319" i="1"/>
  <c r="BE319" i="1" s="1"/>
  <c r="BD290" i="1"/>
  <c r="BE290" i="1" s="1"/>
  <c r="BD42" i="1"/>
  <c r="BE42" i="1" s="1"/>
  <c r="BD106" i="1"/>
  <c r="BE106" i="1" s="1"/>
  <c r="BD170" i="1"/>
  <c r="BE170" i="1" s="1"/>
  <c r="BD234" i="1"/>
  <c r="BE234" i="1" s="1"/>
  <c r="BD310" i="1"/>
  <c r="BE310" i="1" s="1"/>
  <c r="BD188" i="1"/>
  <c r="BE188" i="1" s="1"/>
  <c r="BD36" i="1"/>
  <c r="BE36" i="1" s="1"/>
  <c r="BD340" i="1"/>
  <c r="BE135" i="1"/>
  <c r="BE321" i="1"/>
  <c r="BM321" i="1" s="1"/>
  <c r="BD115" i="1"/>
  <c r="BE115" i="1" s="1"/>
  <c r="BE79" i="1"/>
  <c r="BM79" i="1" s="1"/>
  <c r="BD192" i="1"/>
  <c r="BE192" i="1" s="1"/>
  <c r="BD255" i="1"/>
  <c r="BE255" i="1" s="1"/>
  <c r="BD104" i="1"/>
  <c r="BE104" i="1" s="1"/>
  <c r="BE303" i="1"/>
  <c r="BM303" i="1" s="1"/>
  <c r="BE298" i="1"/>
  <c r="BM298" i="1" s="1"/>
  <c r="BE46" i="1"/>
  <c r="BM46" i="1" s="1"/>
  <c r="BD110" i="1"/>
  <c r="BE110" i="1" s="1"/>
  <c r="BM110" i="1" s="1"/>
  <c r="BD174" i="1"/>
  <c r="BE174" i="1" s="1"/>
  <c r="BD238" i="1"/>
  <c r="BE238" i="1" s="1"/>
  <c r="BD318" i="1"/>
  <c r="BE318" i="1" s="1"/>
  <c r="BD204" i="1"/>
  <c r="BE204" i="1" s="1"/>
  <c r="BD52" i="1"/>
  <c r="BE52" i="1" s="1"/>
  <c r="BD269" i="1"/>
  <c r="BE269" i="1" s="1"/>
  <c r="BE151" i="1"/>
  <c r="BM151" i="1" s="1"/>
  <c r="BD337" i="1"/>
  <c r="BE337" i="1" s="1"/>
  <c r="BE131" i="1"/>
  <c r="BD95" i="1"/>
  <c r="BE95" i="1" s="1"/>
  <c r="BD208" i="1"/>
  <c r="BE208" i="1" s="1"/>
  <c r="BE287" i="1"/>
  <c r="BD120" i="1"/>
  <c r="BE120" i="1" s="1"/>
  <c r="BE335" i="1"/>
  <c r="BE91" i="1"/>
  <c r="BM91" i="1" s="1"/>
  <c r="BD306" i="1"/>
  <c r="BD50" i="1"/>
  <c r="BE50" i="1" s="1"/>
  <c r="BD114" i="1"/>
  <c r="BE114" i="1" s="1"/>
  <c r="BD178" i="1"/>
  <c r="BE178" i="1" s="1"/>
  <c r="BD242" i="1"/>
  <c r="BE242" i="1" s="1"/>
  <c r="BD326" i="1"/>
  <c r="BE326" i="1" s="1"/>
  <c r="BD220" i="1"/>
  <c r="BE220" i="1" s="1"/>
  <c r="BD68" i="1"/>
  <c r="BE68" i="1" s="1"/>
  <c r="BD285" i="1"/>
  <c r="BD167" i="1"/>
  <c r="BE167" i="1" s="1"/>
  <c r="BD249" i="1"/>
  <c r="BE249" i="1" s="1"/>
  <c r="BD147" i="1"/>
  <c r="BE147" i="1" s="1"/>
  <c r="BD111" i="1"/>
  <c r="BE111" i="1" s="1"/>
  <c r="BD224" i="1"/>
  <c r="BE224" i="1" s="1"/>
  <c r="BD159" i="1"/>
  <c r="BE159" i="1" s="1"/>
  <c r="BD136" i="1"/>
  <c r="BE136" i="1" s="1"/>
  <c r="BE139" i="1"/>
  <c r="BM139" i="1" s="1"/>
  <c r="BD314" i="1"/>
  <c r="BE314" i="1" s="1"/>
  <c r="BM314" i="1" s="1"/>
  <c r="BD54" i="1"/>
  <c r="BE54" i="1" s="1"/>
  <c r="BD118" i="1"/>
  <c r="BE118" i="1" s="1"/>
  <c r="BD182" i="1"/>
  <c r="BE182" i="1" s="1"/>
  <c r="BD246" i="1"/>
  <c r="BE246" i="1" s="1"/>
  <c r="BD334" i="1"/>
  <c r="BD236" i="1"/>
  <c r="BE236" i="1" s="1"/>
  <c r="BD84" i="1"/>
  <c r="BE84" i="1" s="1"/>
  <c r="BD317" i="1"/>
  <c r="BE317" i="1" s="1"/>
  <c r="BD265" i="1"/>
  <c r="BE265" i="1" s="1"/>
  <c r="BE163" i="1"/>
  <c r="BM163" i="1" s="1"/>
  <c r="BD127" i="1"/>
  <c r="BE127" i="1" s="1"/>
  <c r="BD240" i="1"/>
  <c r="BE240" i="1" s="1"/>
  <c r="BE175" i="1"/>
  <c r="BM175" i="1" s="1"/>
  <c r="BD152" i="1"/>
  <c r="BE152" i="1" s="1"/>
  <c r="BE171" i="1"/>
  <c r="BM171" i="1" s="1"/>
  <c r="BE155" i="1"/>
  <c r="BM155" i="1" s="1"/>
  <c r="BD252" i="1"/>
  <c r="BE252" i="1" s="1"/>
  <c r="BD100" i="1"/>
  <c r="BE100" i="1" s="1"/>
  <c r="BD253" i="1"/>
  <c r="BE253" i="1" s="1"/>
  <c r="BD199" i="1"/>
  <c r="BE199" i="1" s="1"/>
  <c r="BE281" i="1"/>
  <c r="BM281" i="1" s="1"/>
  <c r="BE179" i="1"/>
  <c r="BM179" i="1" s="1"/>
  <c r="BE143" i="1"/>
  <c r="BD256" i="1"/>
  <c r="BE256" i="1" s="1"/>
  <c r="BE191" i="1"/>
  <c r="BM191" i="1" s="1"/>
  <c r="BD168" i="1"/>
  <c r="BD58" i="1"/>
  <c r="BE58" i="1" s="1"/>
  <c r="BD62" i="1"/>
  <c r="BE62" i="1" s="1"/>
  <c r="BD12" i="1"/>
  <c r="BE12" i="1" s="1"/>
  <c r="BD215" i="1"/>
  <c r="BE215" i="1" s="1"/>
  <c r="BE297" i="1"/>
  <c r="BM297" i="1" s="1"/>
  <c r="BE195" i="1"/>
  <c r="BM195" i="1" s="1"/>
  <c r="BD16" i="1"/>
  <c r="BE16" i="1" s="1"/>
  <c r="BD272" i="1"/>
  <c r="BE223" i="1"/>
  <c r="BM223" i="1" s="1"/>
  <c r="BD184" i="1"/>
  <c r="BE184" i="1" s="1"/>
  <c r="BE267" i="1"/>
  <c r="BM267" i="1" s="1"/>
  <c r="BE251" i="1"/>
  <c r="BM251" i="1" s="1"/>
  <c r="BD250" i="1"/>
  <c r="BE250" i="1" s="1"/>
  <c r="BD190" i="1"/>
  <c r="BE190" i="1" s="1"/>
  <c r="BD301" i="1"/>
  <c r="BE301" i="1" s="1"/>
  <c r="BD183" i="1"/>
  <c r="BE183" i="1" s="1"/>
  <c r="BD66" i="1"/>
  <c r="BE66" i="1" s="1"/>
  <c r="BD130" i="1"/>
  <c r="BE130" i="1" s="1"/>
  <c r="BD194" i="1"/>
  <c r="BD258" i="1"/>
  <c r="BE258" i="1" s="1"/>
  <c r="BD28" i="1"/>
  <c r="BE28" i="1" s="1"/>
  <c r="BD284" i="1"/>
  <c r="BE284" i="1" s="1"/>
  <c r="BD132" i="1"/>
  <c r="BE132" i="1" s="1"/>
  <c r="BD333" i="1"/>
  <c r="BE333" i="1" s="1"/>
  <c r="BE231" i="1"/>
  <c r="BM231" i="1" s="1"/>
  <c r="BD313" i="1"/>
  <c r="BE313" i="1" s="1"/>
  <c r="BE211" i="1"/>
  <c r="BM211" i="1" s="1"/>
  <c r="BD32" i="1"/>
  <c r="BD288" i="1"/>
  <c r="BE288" i="1" s="1"/>
  <c r="BE239" i="1"/>
  <c r="BM239" i="1" s="1"/>
  <c r="BD200" i="1"/>
  <c r="BE200" i="1" s="1"/>
  <c r="BE315" i="1"/>
  <c r="BM315" i="1" s="1"/>
  <c r="BE299" i="1"/>
  <c r="BM299" i="1" s="1"/>
  <c r="BD53" i="1"/>
  <c r="BD117" i="1"/>
  <c r="BE117" i="1" s="1"/>
  <c r="BD181" i="1"/>
  <c r="BD197" i="1"/>
  <c r="BE197" i="1" s="1"/>
  <c r="BD213" i="1"/>
  <c r="BE213" i="1" s="1"/>
  <c r="BD229" i="1"/>
  <c r="BE229" i="1" s="1"/>
  <c r="BD5" i="1"/>
  <c r="BD69" i="1"/>
  <c r="BE69" i="1" s="1"/>
  <c r="BD133" i="1"/>
  <c r="BD9" i="1"/>
  <c r="BE9" i="1" s="1"/>
  <c r="BD57" i="1"/>
  <c r="BD105" i="1"/>
  <c r="BE105" i="1" s="1"/>
  <c r="BD169" i="1"/>
  <c r="BD233" i="1"/>
  <c r="BD37" i="1"/>
  <c r="BE37" i="1" s="1"/>
  <c r="BD101" i="1"/>
  <c r="BD165" i="1"/>
  <c r="BE165" i="1" s="1"/>
  <c r="BD25" i="1"/>
  <c r="BE25" i="1" s="1"/>
  <c r="BD73" i="1"/>
  <c r="BD121" i="1"/>
  <c r="BD153" i="1"/>
  <c r="BE153" i="1" s="1"/>
  <c r="BD201" i="1"/>
  <c r="BE201" i="1" s="1"/>
  <c r="BD13" i="1"/>
  <c r="BE13" i="1" s="1"/>
  <c r="BD45" i="1"/>
  <c r="BD77" i="1"/>
  <c r="BE77" i="1" s="1"/>
  <c r="BD109" i="1"/>
  <c r="BE109" i="1" s="1"/>
  <c r="BD125" i="1"/>
  <c r="BE125" i="1" s="1"/>
  <c r="BD141" i="1"/>
  <c r="BE141" i="1" s="1"/>
  <c r="BM141" i="1" s="1"/>
  <c r="BD157" i="1"/>
  <c r="BE157" i="1" s="1"/>
  <c r="BD173" i="1"/>
  <c r="BD189" i="1"/>
  <c r="BD205" i="1"/>
  <c r="BE205" i="1" s="1"/>
  <c r="BD221" i="1"/>
  <c r="BE221" i="1" s="1"/>
  <c r="BD237" i="1"/>
  <c r="BE237" i="1" s="1"/>
  <c r="BD4" i="1"/>
  <c r="BD21" i="1"/>
  <c r="BE21" i="1" s="1"/>
  <c r="BD85" i="1"/>
  <c r="BE85" i="1" s="1"/>
  <c r="BD149" i="1"/>
  <c r="BC2" i="1"/>
  <c r="BD41" i="1"/>
  <c r="BE41" i="1" s="1"/>
  <c r="BD89" i="1"/>
  <c r="BE89" i="1" s="1"/>
  <c r="BD137" i="1"/>
  <c r="BD185" i="1"/>
  <c r="BE185" i="1" s="1"/>
  <c r="BD217" i="1"/>
  <c r="BE217" i="1" s="1"/>
  <c r="BD29" i="1"/>
  <c r="BD61" i="1"/>
  <c r="BD93" i="1"/>
  <c r="BE93" i="1" s="1"/>
  <c r="BD17" i="1"/>
  <c r="BE17" i="1" s="1"/>
  <c r="BD33" i="1"/>
  <c r="BE33" i="1" s="1"/>
  <c r="BD49" i="1"/>
  <c r="BE49" i="1" s="1"/>
  <c r="BD65" i="1"/>
  <c r="BE65" i="1" s="1"/>
  <c r="BD81" i="1"/>
  <c r="BE81" i="1" s="1"/>
  <c r="BD97" i="1"/>
  <c r="BD113" i="1"/>
  <c r="BE113" i="1" s="1"/>
  <c r="BD129" i="1"/>
  <c r="BD145" i="1"/>
  <c r="BE145" i="1" s="1"/>
  <c r="BD161" i="1"/>
  <c r="BE161" i="1" s="1"/>
  <c r="BD177" i="1"/>
  <c r="BD193" i="1"/>
  <c r="BE193" i="1" s="1"/>
  <c r="BD209" i="1"/>
  <c r="BD225" i="1"/>
  <c r="BD241" i="1"/>
  <c r="BE241" i="1" s="1"/>
  <c r="CV331" i="1" l="1"/>
  <c r="CW331" i="1" s="1"/>
  <c r="CV59" i="1"/>
  <c r="CW59" i="1" s="1"/>
  <c r="CV27" i="1"/>
  <c r="CW27" i="1" s="1"/>
  <c r="CV107" i="1"/>
  <c r="CW107" i="1" s="1"/>
  <c r="CV187" i="1"/>
  <c r="CW187" i="1" s="1"/>
  <c r="CV75" i="1"/>
  <c r="CW75" i="1" s="1"/>
  <c r="BL58" i="1"/>
  <c r="BM58" i="1"/>
  <c r="BL42" i="1"/>
  <c r="BM42" i="1"/>
  <c r="BL50" i="1"/>
  <c r="BM50" i="1"/>
  <c r="BL304" i="1"/>
  <c r="BM304" i="1"/>
  <c r="BL246" i="1"/>
  <c r="BM246" i="1"/>
  <c r="BL236" i="1"/>
  <c r="BM236" i="1"/>
  <c r="BL162" i="1"/>
  <c r="BM162" i="1"/>
  <c r="BL39" i="1"/>
  <c r="BM39" i="1"/>
  <c r="BL7" i="1"/>
  <c r="BM7" i="1"/>
  <c r="BL262" i="1"/>
  <c r="BM262" i="1"/>
  <c r="BL13" i="1"/>
  <c r="BM13" i="1"/>
  <c r="BL333" i="1"/>
  <c r="BM333" i="1"/>
  <c r="BL249" i="1"/>
  <c r="BM249" i="1"/>
  <c r="BL335" i="1"/>
  <c r="BM335" i="1"/>
  <c r="BL106" i="1"/>
  <c r="BM106" i="1"/>
  <c r="BL302" i="1"/>
  <c r="BM302" i="1"/>
  <c r="BL98" i="1"/>
  <c r="BM98" i="1"/>
  <c r="BL312" i="1"/>
  <c r="BM312" i="1"/>
  <c r="BL71" i="1"/>
  <c r="BM71" i="1"/>
  <c r="BL212" i="1"/>
  <c r="BM212" i="1"/>
  <c r="BL196" i="1"/>
  <c r="BM196" i="1"/>
  <c r="BL23" i="1"/>
  <c r="BM23" i="1"/>
  <c r="BL164" i="1"/>
  <c r="BM164" i="1"/>
  <c r="CV123" i="1"/>
  <c r="CW123" i="1" s="1"/>
  <c r="BL113" i="1"/>
  <c r="BM113" i="1"/>
  <c r="BL201" i="1"/>
  <c r="BM201" i="1"/>
  <c r="BL229" i="1"/>
  <c r="BM229" i="1"/>
  <c r="BL132" i="1"/>
  <c r="BM132" i="1"/>
  <c r="BL199" i="1"/>
  <c r="BM199" i="1"/>
  <c r="BL167" i="1"/>
  <c r="BM167" i="1"/>
  <c r="BL120" i="1"/>
  <c r="BM120" i="1"/>
  <c r="BL34" i="1"/>
  <c r="BM34" i="1"/>
  <c r="BL56" i="1"/>
  <c r="BM56" i="1"/>
  <c r="BL228" i="1"/>
  <c r="BM228" i="1"/>
  <c r="BL19" i="1"/>
  <c r="BM19" i="1"/>
  <c r="BL308" i="1"/>
  <c r="BM308" i="1"/>
  <c r="BL180" i="1"/>
  <c r="BM180" i="1"/>
  <c r="BL44" i="1"/>
  <c r="BM44" i="1"/>
  <c r="BL316" i="1"/>
  <c r="BM316" i="1"/>
  <c r="BL134" i="1"/>
  <c r="BM134" i="1"/>
  <c r="BL127" i="1"/>
  <c r="BM127" i="1"/>
  <c r="BL217" i="1"/>
  <c r="BM217" i="1"/>
  <c r="BL24" i="1"/>
  <c r="BM24" i="1"/>
  <c r="BL36" i="1"/>
  <c r="BM36" i="1"/>
  <c r="BL55" i="1"/>
  <c r="BM55" i="1"/>
  <c r="BL284" i="1"/>
  <c r="BM284" i="1"/>
  <c r="BL92" i="1"/>
  <c r="BM92" i="1"/>
  <c r="BL198" i="1"/>
  <c r="BM198" i="1"/>
  <c r="BL81" i="1"/>
  <c r="BM81" i="1"/>
  <c r="BL208" i="1"/>
  <c r="BM208" i="1"/>
  <c r="BL274" i="1"/>
  <c r="BM274" i="1"/>
  <c r="BL266" i="1"/>
  <c r="BM266" i="1"/>
  <c r="BL118" i="1"/>
  <c r="BM118" i="1"/>
  <c r="BL220" i="1"/>
  <c r="BM220" i="1"/>
  <c r="BL255" i="1"/>
  <c r="BM255" i="1"/>
  <c r="BL38" i="1"/>
  <c r="BM38" i="1"/>
  <c r="BL140" i="1"/>
  <c r="BM140" i="1"/>
  <c r="BL87" i="1"/>
  <c r="BM87" i="1"/>
  <c r="BL124" i="1"/>
  <c r="BM124" i="1"/>
  <c r="BL150" i="1"/>
  <c r="BM150" i="1"/>
  <c r="BL210" i="1"/>
  <c r="BM210" i="1"/>
  <c r="BL270" i="1"/>
  <c r="BM270" i="1"/>
  <c r="BL268" i="1"/>
  <c r="BM268" i="1"/>
  <c r="BL202" i="1"/>
  <c r="BM202" i="1"/>
  <c r="BL116" i="1"/>
  <c r="BM116" i="1"/>
  <c r="CV203" i="1"/>
  <c r="CW203" i="1" s="1"/>
  <c r="BL103" i="1"/>
  <c r="BM103" i="1"/>
  <c r="BL105" i="1"/>
  <c r="BM105" i="1"/>
  <c r="BL41" i="1"/>
  <c r="BM41" i="1"/>
  <c r="BL153" i="1"/>
  <c r="BM153" i="1"/>
  <c r="BL253" i="1"/>
  <c r="BM253" i="1"/>
  <c r="BL287" i="1"/>
  <c r="BM287" i="1"/>
  <c r="BL144" i="1"/>
  <c r="BM144" i="1"/>
  <c r="BL332" i="1"/>
  <c r="BM332" i="1"/>
  <c r="BL60" i="1"/>
  <c r="BM60" i="1"/>
  <c r="BL21" i="1"/>
  <c r="BM21" i="1"/>
  <c r="BL28" i="1"/>
  <c r="BM28" i="1"/>
  <c r="BL68" i="1"/>
  <c r="BM68" i="1"/>
  <c r="BL102" i="1"/>
  <c r="BM102" i="1"/>
  <c r="BL76" i="1"/>
  <c r="BM76" i="1"/>
  <c r="BL237" i="1"/>
  <c r="BM237" i="1"/>
  <c r="BL95" i="1"/>
  <c r="BM95" i="1"/>
  <c r="BL192" i="1"/>
  <c r="BM192" i="1"/>
  <c r="BL158" i="1"/>
  <c r="BM158" i="1"/>
  <c r="BL244" i="1"/>
  <c r="BM244" i="1"/>
  <c r="BL86" i="1"/>
  <c r="BM86" i="1"/>
  <c r="BL146" i="1"/>
  <c r="BM146" i="1"/>
  <c r="BL206" i="1"/>
  <c r="BM206" i="1"/>
  <c r="BL254" i="1"/>
  <c r="BM254" i="1"/>
  <c r="BL138" i="1"/>
  <c r="BM138" i="1"/>
  <c r="BL126" i="1"/>
  <c r="BM126" i="1"/>
  <c r="BL52" i="1"/>
  <c r="BM52" i="1"/>
  <c r="BL190" i="1"/>
  <c r="BM190" i="1"/>
  <c r="BL324" i="1"/>
  <c r="BM324" i="1"/>
  <c r="BL184" i="1"/>
  <c r="BM184" i="1"/>
  <c r="BL170" i="1"/>
  <c r="BM170" i="1"/>
  <c r="BL279" i="1"/>
  <c r="BM279" i="1"/>
  <c r="BL182" i="1"/>
  <c r="BM182" i="1"/>
  <c r="BL290" i="1"/>
  <c r="BM290" i="1"/>
  <c r="BL278" i="1"/>
  <c r="BM278" i="1"/>
  <c r="BL338" i="1"/>
  <c r="BM338" i="1"/>
  <c r="BL258" i="1"/>
  <c r="BM258" i="1"/>
  <c r="BL252" i="1"/>
  <c r="BM252" i="1"/>
  <c r="BL25" i="1"/>
  <c r="BM25" i="1"/>
  <c r="BL215" i="1"/>
  <c r="BM215" i="1"/>
  <c r="BL54" i="1"/>
  <c r="BM54" i="1"/>
  <c r="BL319" i="1"/>
  <c r="BM319" i="1"/>
  <c r="BL221" i="1"/>
  <c r="BM221" i="1"/>
  <c r="BL165" i="1"/>
  <c r="BM165" i="1"/>
  <c r="BL130" i="1"/>
  <c r="BM130" i="1"/>
  <c r="BL12" i="1"/>
  <c r="BM12" i="1"/>
  <c r="BL242" i="1"/>
  <c r="BM242" i="1"/>
  <c r="BL131" i="1"/>
  <c r="BM131" i="1"/>
  <c r="BL88" i="1"/>
  <c r="BM88" i="1"/>
  <c r="BL328" i="1"/>
  <c r="BM328" i="1"/>
  <c r="BL218" i="1"/>
  <c r="BM218" i="1"/>
  <c r="BL22" i="1"/>
  <c r="BM22" i="1"/>
  <c r="BL82" i="1"/>
  <c r="BM82" i="1"/>
  <c r="BL142" i="1"/>
  <c r="BM142" i="1"/>
  <c r="BL330" i="1"/>
  <c r="BM330" i="1"/>
  <c r="BL74" i="1"/>
  <c r="BM74" i="1"/>
  <c r="BL186" i="1"/>
  <c r="BM186" i="1"/>
  <c r="CV219" i="1"/>
  <c r="CW219" i="1" s="1"/>
  <c r="BL67" i="1"/>
  <c r="BM67" i="1"/>
  <c r="BL204" i="1"/>
  <c r="BM204" i="1"/>
  <c r="BL69" i="1"/>
  <c r="BM69" i="1"/>
  <c r="BL147" i="1"/>
  <c r="BM147" i="1"/>
  <c r="BL90" i="1"/>
  <c r="BM90" i="1"/>
  <c r="BL85" i="1"/>
  <c r="BM85" i="1"/>
  <c r="BL16" i="1"/>
  <c r="BM16" i="1"/>
  <c r="BL276" i="1"/>
  <c r="BM276" i="1"/>
  <c r="BL197" i="1"/>
  <c r="BM197" i="1"/>
  <c r="BL100" i="1"/>
  <c r="BM100" i="1"/>
  <c r="BL104" i="1"/>
  <c r="BM104" i="1"/>
  <c r="BL273" i="1"/>
  <c r="BM273" i="1"/>
  <c r="BL70" i="1"/>
  <c r="BM70" i="1"/>
  <c r="BL65" i="1"/>
  <c r="BM65" i="1"/>
  <c r="BL49" i="1"/>
  <c r="BM49" i="1"/>
  <c r="BL117" i="1"/>
  <c r="BM117" i="1"/>
  <c r="BL326" i="1"/>
  <c r="BM326" i="1"/>
  <c r="BL33" i="1"/>
  <c r="BM33" i="1"/>
  <c r="BL17" i="1"/>
  <c r="BM17" i="1"/>
  <c r="BL205" i="1"/>
  <c r="BM205" i="1"/>
  <c r="BL66" i="1"/>
  <c r="BM66" i="1"/>
  <c r="BL62" i="1"/>
  <c r="BM62" i="1"/>
  <c r="BL152" i="1"/>
  <c r="BM152" i="1"/>
  <c r="BL178" i="1"/>
  <c r="BM178" i="1"/>
  <c r="BL337" i="1"/>
  <c r="BM337" i="1"/>
  <c r="BL115" i="1"/>
  <c r="BM115" i="1"/>
  <c r="BL341" i="1"/>
  <c r="BM341" i="1"/>
  <c r="BL72" i="1"/>
  <c r="BM72" i="1"/>
  <c r="BL286" i="1"/>
  <c r="BM286" i="1"/>
  <c r="BL154" i="1"/>
  <c r="BM154" i="1"/>
  <c r="BL18" i="1"/>
  <c r="BM18" i="1"/>
  <c r="BL78" i="1"/>
  <c r="BM78" i="1"/>
  <c r="BL122" i="1"/>
  <c r="BM122" i="1"/>
  <c r="BL10" i="1"/>
  <c r="BM10" i="1"/>
  <c r="BL322" i="1"/>
  <c r="BM322" i="1"/>
  <c r="BL336" i="1"/>
  <c r="BM336" i="1"/>
  <c r="BL145" i="1"/>
  <c r="BM145" i="1"/>
  <c r="BL172" i="1"/>
  <c r="BM172" i="1"/>
  <c r="BL148" i="1"/>
  <c r="BM148" i="1"/>
  <c r="BL213" i="1"/>
  <c r="BM213" i="1"/>
  <c r="BL108" i="1"/>
  <c r="BM108" i="1"/>
  <c r="BL6" i="1"/>
  <c r="BM6" i="1"/>
  <c r="BL93" i="1"/>
  <c r="BM93" i="1"/>
  <c r="BL37" i="1"/>
  <c r="BM37" i="1"/>
  <c r="BL183" i="1"/>
  <c r="BM183" i="1"/>
  <c r="BL114" i="1"/>
  <c r="BM114" i="1"/>
  <c r="BL176" i="1"/>
  <c r="BM176" i="1"/>
  <c r="BL47" i="1"/>
  <c r="BM47" i="1"/>
  <c r="BL160" i="1"/>
  <c r="BM160" i="1"/>
  <c r="BL94" i="1"/>
  <c r="BM94" i="1"/>
  <c r="BL26" i="1"/>
  <c r="BM26" i="1"/>
  <c r="BL264" i="1"/>
  <c r="BM264" i="1"/>
  <c r="BL14" i="1"/>
  <c r="BM14" i="1"/>
  <c r="BL232" i="1"/>
  <c r="BM232" i="1"/>
  <c r="BL216" i="1"/>
  <c r="BM216" i="1"/>
  <c r="BL241" i="1"/>
  <c r="BM241" i="1"/>
  <c r="BL200" i="1"/>
  <c r="BM200" i="1"/>
  <c r="BL240" i="1"/>
  <c r="BM240" i="1"/>
  <c r="BL269" i="1"/>
  <c r="BM269" i="1"/>
  <c r="BL135" i="1"/>
  <c r="BM135" i="1"/>
  <c r="BL63" i="1"/>
  <c r="BM63" i="1"/>
  <c r="BL289" i="1"/>
  <c r="BM289" i="1"/>
  <c r="BL296" i="1"/>
  <c r="BM296" i="1"/>
  <c r="BL280" i="1"/>
  <c r="BM280" i="1"/>
  <c r="BL248" i="1"/>
  <c r="BM248" i="1"/>
  <c r="BL320" i="1"/>
  <c r="BM320" i="1"/>
  <c r="BL325" i="1"/>
  <c r="BM325" i="1"/>
  <c r="BL260" i="1"/>
  <c r="BM260" i="1"/>
  <c r="BL227" i="1"/>
  <c r="BM227" i="1"/>
  <c r="BL157" i="1"/>
  <c r="BM157" i="1"/>
  <c r="BL99" i="1"/>
  <c r="BM99" i="1"/>
  <c r="BL288" i="1"/>
  <c r="BM288" i="1"/>
  <c r="BL193" i="1"/>
  <c r="BM193" i="1"/>
  <c r="BL125" i="1"/>
  <c r="BM125" i="1"/>
  <c r="BL250" i="1"/>
  <c r="BM250" i="1"/>
  <c r="BL265" i="1"/>
  <c r="BM265" i="1"/>
  <c r="BL188" i="1"/>
  <c r="BM188" i="1"/>
  <c r="BL156" i="1"/>
  <c r="BM156" i="1"/>
  <c r="BL128" i="1"/>
  <c r="BM128" i="1"/>
  <c r="BL271" i="1"/>
  <c r="BM271" i="1"/>
  <c r="BL247" i="1"/>
  <c r="BM247" i="1"/>
  <c r="CV235" i="1"/>
  <c r="CW235" i="1" s="1"/>
  <c r="BL109" i="1"/>
  <c r="BM109" i="1"/>
  <c r="BL9" i="1"/>
  <c r="BM9" i="1"/>
  <c r="BL256" i="1"/>
  <c r="BM256" i="1"/>
  <c r="BL317" i="1"/>
  <c r="BM317" i="1"/>
  <c r="BL224" i="1"/>
  <c r="BM224" i="1"/>
  <c r="BL238" i="1"/>
  <c r="BM238" i="1"/>
  <c r="BL310" i="1"/>
  <c r="BM310" i="1"/>
  <c r="BL292" i="1"/>
  <c r="BM292" i="1"/>
  <c r="BL294" i="1"/>
  <c r="BM294" i="1"/>
  <c r="BL35" i="1"/>
  <c r="BM35" i="1"/>
  <c r="BL323" i="1"/>
  <c r="BM323" i="1"/>
  <c r="BL275" i="1"/>
  <c r="BM275" i="1"/>
  <c r="BL48" i="1"/>
  <c r="BM48" i="1"/>
  <c r="BL243" i="1"/>
  <c r="BM243" i="1"/>
  <c r="BL311" i="1"/>
  <c r="BM311" i="1"/>
  <c r="BL301" i="1"/>
  <c r="BM301" i="1"/>
  <c r="BL40" i="1"/>
  <c r="BM40" i="1"/>
  <c r="BL136" i="1"/>
  <c r="BM136" i="1"/>
  <c r="BL96" i="1"/>
  <c r="BM96" i="1"/>
  <c r="BL64" i="1"/>
  <c r="BM64" i="1"/>
  <c r="BL185" i="1"/>
  <c r="BM185" i="1"/>
  <c r="BL159" i="1"/>
  <c r="BM159" i="1"/>
  <c r="BL318" i="1"/>
  <c r="BM318" i="1"/>
  <c r="BL119" i="1"/>
  <c r="BM119" i="1"/>
  <c r="BL112" i="1"/>
  <c r="BM112" i="1"/>
  <c r="BL80" i="1"/>
  <c r="BM80" i="1"/>
  <c r="BL259" i="1"/>
  <c r="BM259" i="1"/>
  <c r="CV43" i="1"/>
  <c r="CW43" i="1" s="1"/>
  <c r="BL161" i="1"/>
  <c r="BM161" i="1"/>
  <c r="BL89" i="1"/>
  <c r="BM89" i="1"/>
  <c r="BL77" i="1"/>
  <c r="BM77" i="1"/>
  <c r="BL313" i="1"/>
  <c r="BM313" i="1"/>
  <c r="BL143" i="1"/>
  <c r="BM143" i="1"/>
  <c r="BL84" i="1"/>
  <c r="BM84" i="1"/>
  <c r="BL111" i="1"/>
  <c r="BM111" i="1"/>
  <c r="BL174" i="1"/>
  <c r="BM174" i="1"/>
  <c r="BL234" i="1"/>
  <c r="BM234" i="1"/>
  <c r="BL20" i="1"/>
  <c r="BM20" i="1"/>
  <c r="BL226" i="1"/>
  <c r="BM226" i="1"/>
  <c r="BL30" i="1"/>
  <c r="BM30" i="1"/>
  <c r="BL51" i="1"/>
  <c r="BM51" i="1"/>
  <c r="BL327" i="1"/>
  <c r="BM327" i="1"/>
  <c r="BL295" i="1"/>
  <c r="BM295" i="1"/>
  <c r="BL291" i="1"/>
  <c r="BM291" i="1"/>
  <c r="BL329" i="1"/>
  <c r="BM329" i="1"/>
  <c r="BL263" i="1"/>
  <c r="BM263" i="1"/>
  <c r="BL300" i="1"/>
  <c r="BM300" i="1"/>
  <c r="BL230" i="1"/>
  <c r="CV230" i="1" s="1"/>
  <c r="CW230" i="1" s="1"/>
  <c r="BL11" i="1"/>
  <c r="CV11" i="1" s="1"/>
  <c r="CW11" i="1" s="1"/>
  <c r="BL251" i="1"/>
  <c r="CV251" i="1" s="1"/>
  <c r="CW251" i="1" s="1"/>
  <c r="BL257" i="1"/>
  <c r="CV257" i="1" s="1"/>
  <c r="CW257" i="1" s="1"/>
  <c r="BL151" i="1"/>
  <c r="CV151" i="1" s="1"/>
  <c r="CW151" i="1" s="1"/>
  <c r="BL31" i="1"/>
  <c r="CV31" i="1" s="1"/>
  <c r="CW31" i="1" s="1"/>
  <c r="BL315" i="1"/>
  <c r="CV315" i="1" s="1"/>
  <c r="CW315" i="1" s="1"/>
  <c r="BL191" i="1"/>
  <c r="CV191" i="1" s="1"/>
  <c r="CW191" i="1" s="1"/>
  <c r="BL175" i="1"/>
  <c r="CV175" i="1" s="1"/>
  <c r="CW175" i="1" s="1"/>
  <c r="BL79" i="1"/>
  <c r="CV79" i="1" s="1"/>
  <c r="CW79" i="1" s="1"/>
  <c r="BL171" i="1"/>
  <c r="CV171" i="1" s="1"/>
  <c r="CW171" i="1" s="1"/>
  <c r="BL267" i="1"/>
  <c r="CV267" i="1" s="1"/>
  <c r="CW267" i="1" s="1"/>
  <c r="BL245" i="1"/>
  <c r="CV245" i="1" s="1"/>
  <c r="CW245" i="1" s="1"/>
  <c r="BL179" i="1"/>
  <c r="CV179" i="1" s="1"/>
  <c r="CW179" i="1" s="1"/>
  <c r="BL314" i="1"/>
  <c r="CV314" i="1" s="1"/>
  <c r="CW314" i="1" s="1"/>
  <c r="BL321" i="1"/>
  <c r="CV321" i="1" s="1"/>
  <c r="CW321" i="1" s="1"/>
  <c r="BL283" i="1"/>
  <c r="CV283" i="1" s="1"/>
  <c r="CW283" i="1" s="1"/>
  <c r="BL141" i="1"/>
  <c r="CV141" i="1" s="1"/>
  <c r="CW141" i="1" s="1"/>
  <c r="BL239" i="1"/>
  <c r="CV239" i="1" s="1"/>
  <c r="CW239" i="1" s="1"/>
  <c r="BL223" i="1"/>
  <c r="CV223" i="1" s="1"/>
  <c r="CW223" i="1" s="1"/>
  <c r="BL281" i="1"/>
  <c r="CV281" i="1" s="1"/>
  <c r="CW281" i="1" s="1"/>
  <c r="BL163" i="1"/>
  <c r="CV163" i="1" s="1"/>
  <c r="CW163" i="1" s="1"/>
  <c r="BL91" i="1"/>
  <c r="CV91" i="1" s="1"/>
  <c r="CW91" i="1" s="1"/>
  <c r="BL261" i="1"/>
  <c r="CV261" i="1" s="1"/>
  <c r="CW261" i="1" s="1"/>
  <c r="BL211" i="1"/>
  <c r="CV211" i="1" s="1"/>
  <c r="CW211" i="1" s="1"/>
  <c r="BL299" i="1"/>
  <c r="CV299" i="1" s="1"/>
  <c r="CW299" i="1" s="1"/>
  <c r="BL207" i="1"/>
  <c r="CV207" i="1" s="1"/>
  <c r="CW207" i="1" s="1"/>
  <c r="BL297" i="1"/>
  <c r="CV297" i="1" s="1"/>
  <c r="CW297" i="1" s="1"/>
  <c r="BL282" i="1"/>
  <c r="CV282" i="1" s="1"/>
  <c r="CW282" i="1" s="1"/>
  <c r="BL8" i="1"/>
  <c r="CV8" i="1" s="1"/>
  <c r="CW8" i="1" s="1"/>
  <c r="BL195" i="1"/>
  <c r="CV195" i="1" s="1"/>
  <c r="CW195" i="1" s="1"/>
  <c r="BL139" i="1"/>
  <c r="CV139" i="1" s="1"/>
  <c r="CW139" i="1" s="1"/>
  <c r="BL231" i="1"/>
  <c r="CV231" i="1" s="1"/>
  <c r="CW231" i="1" s="1"/>
  <c r="BL110" i="1"/>
  <c r="CV110" i="1" s="1"/>
  <c r="CW110" i="1" s="1"/>
  <c r="BL222" i="1"/>
  <c r="CV222" i="1" s="1"/>
  <c r="CW222" i="1" s="1"/>
  <c r="BL46" i="1"/>
  <c r="CV46" i="1" s="1"/>
  <c r="CW46" i="1" s="1"/>
  <c r="BL307" i="1"/>
  <c r="CV307" i="1" s="1"/>
  <c r="CW307" i="1" s="1"/>
  <c r="BL298" i="1"/>
  <c r="CV298" i="1" s="1"/>
  <c r="CW298" i="1" s="1"/>
  <c r="BL277" i="1"/>
  <c r="CV277" i="1" s="1"/>
  <c r="CW277" i="1" s="1"/>
  <c r="BL293" i="1"/>
  <c r="CV293" i="1" s="1"/>
  <c r="CW293" i="1" s="1"/>
  <c r="BL303" i="1"/>
  <c r="CV303" i="1" s="1"/>
  <c r="CW303" i="1" s="1"/>
  <c r="BL305" i="1"/>
  <c r="CV305" i="1" s="1"/>
  <c r="CW305" i="1" s="1"/>
  <c r="BL155" i="1"/>
  <c r="CV155" i="1" s="1"/>
  <c r="CW155" i="1" s="1"/>
  <c r="BL15" i="1"/>
  <c r="CV15" i="1" s="1"/>
  <c r="CW15" i="1" s="1"/>
  <c r="BE309" i="1"/>
  <c r="BM309" i="1" s="1"/>
  <c r="BE189" i="1"/>
  <c r="BM189" i="1" s="1"/>
  <c r="BE133" i="1"/>
  <c r="BE233" i="1"/>
  <c r="BM233" i="1" s="1"/>
  <c r="BE73" i="1"/>
  <c r="BM73" i="1" s="1"/>
  <c r="BE181" i="1"/>
  <c r="BM181" i="1" s="1"/>
  <c r="BE173" i="1"/>
  <c r="BM173" i="1" s="1"/>
  <c r="BE169" i="1"/>
  <c r="BM169" i="1" s="1"/>
  <c r="BE214" i="1"/>
  <c r="BM214" i="1" s="1"/>
  <c r="BE339" i="1"/>
  <c r="BE272" i="1"/>
  <c r="BM272" i="1" s="1"/>
  <c r="BE168" i="1"/>
  <c r="BE53" i="1"/>
  <c r="BM53" i="1" s="1"/>
  <c r="BE209" i="1"/>
  <c r="BM209" i="1" s="1"/>
  <c r="BE29" i="1"/>
  <c r="BM29" i="1" s="1"/>
  <c r="BE137" i="1"/>
  <c r="BM137" i="1" s="1"/>
  <c r="BE61" i="1"/>
  <c r="BM61" i="1" s="1"/>
  <c r="BE129" i="1"/>
  <c r="BM129" i="1" s="1"/>
  <c r="BE149" i="1"/>
  <c r="BM149" i="1" s="1"/>
  <c r="BE57" i="1"/>
  <c r="BM57" i="1" s="1"/>
  <c r="BE225" i="1"/>
  <c r="BM225" i="1" s="1"/>
  <c r="BE101" i="1"/>
  <c r="BM101" i="1" s="1"/>
  <c r="BE121" i="1"/>
  <c r="BM121" i="1" s="1"/>
  <c r="BE32" i="1"/>
  <c r="BM32" i="1" s="1"/>
  <c r="BE194" i="1"/>
  <c r="BM194" i="1" s="1"/>
  <c r="BE334" i="1"/>
  <c r="BE45" i="1"/>
  <c r="BE285" i="1"/>
  <c r="BM285" i="1" s="1"/>
  <c r="BE306" i="1"/>
  <c r="BM306" i="1" s="1"/>
  <c r="BE340" i="1"/>
  <c r="BM340" i="1" s="1"/>
  <c r="BE166" i="1"/>
  <c r="BM166" i="1" s="1"/>
  <c r="BE83" i="1"/>
  <c r="BM83" i="1" s="1"/>
  <c r="BE97" i="1"/>
  <c r="BM97" i="1" s="1"/>
  <c r="BE5" i="1"/>
  <c r="BM5" i="1" s="1"/>
  <c r="BE177" i="1"/>
  <c r="BM177" i="1" s="1"/>
  <c r="BE4" i="1"/>
  <c r="BM4" i="1" s="1"/>
  <c r="BD2" i="1"/>
  <c r="BM45" i="1" l="1"/>
  <c r="CS71" i="1"/>
  <c r="CV71" i="1" s="1"/>
  <c r="CW71" i="1" s="1"/>
  <c r="CS7" i="1"/>
  <c r="CV7" i="1" s="1"/>
  <c r="CW7" i="1" s="1"/>
  <c r="CS58" i="1"/>
  <c r="CV58" i="1" s="1"/>
  <c r="CW58" i="1" s="1"/>
  <c r="CV84" i="1"/>
  <c r="CW84" i="1" s="1"/>
  <c r="CV250" i="1"/>
  <c r="CW250" i="1" s="1"/>
  <c r="CV325" i="1"/>
  <c r="CW325" i="1" s="1"/>
  <c r="CV269" i="1"/>
  <c r="CW269" i="1" s="1"/>
  <c r="CV26" i="1"/>
  <c r="CW26" i="1" s="1"/>
  <c r="CV93" i="1"/>
  <c r="CW93" i="1" s="1"/>
  <c r="CV322" i="1"/>
  <c r="CW322" i="1" s="1"/>
  <c r="CV341" i="1"/>
  <c r="CW341" i="1" s="1"/>
  <c r="CV17" i="1"/>
  <c r="CW17" i="1" s="1"/>
  <c r="CV104" i="1"/>
  <c r="CW104" i="1" s="1"/>
  <c r="CV69" i="1"/>
  <c r="CW69" i="1" s="1"/>
  <c r="CV210" i="1"/>
  <c r="CW210" i="1" s="1"/>
  <c r="CV118" i="1"/>
  <c r="CW118" i="1" s="1"/>
  <c r="CV55" i="1"/>
  <c r="CW55" i="1" s="1"/>
  <c r="CV180" i="1"/>
  <c r="CW180" i="1" s="1"/>
  <c r="CV199" i="1"/>
  <c r="CW199" i="1" s="1"/>
  <c r="CS16" i="1"/>
  <c r="CS25" i="1"/>
  <c r="CV98" i="1"/>
  <c r="CW98" i="1" s="1"/>
  <c r="CV119" i="1"/>
  <c r="CW119" i="1" s="1"/>
  <c r="CV301" i="1"/>
  <c r="CW301" i="1" s="1"/>
  <c r="CV218" i="1"/>
  <c r="CW218" i="1" s="1"/>
  <c r="CV221" i="1"/>
  <c r="CW221" i="1" s="1"/>
  <c r="CV278" i="1"/>
  <c r="CW278" i="1" s="1"/>
  <c r="CV52" i="1"/>
  <c r="CW52" i="1" s="1"/>
  <c r="CV158" i="1"/>
  <c r="CW158" i="1" s="1"/>
  <c r="CV21" i="1"/>
  <c r="CW21" i="1" s="1"/>
  <c r="CV89" i="1"/>
  <c r="CW89" i="1" s="1"/>
  <c r="CV128" i="1"/>
  <c r="CW128" i="1" s="1"/>
  <c r="CV105" i="1"/>
  <c r="CW105" i="1" s="1"/>
  <c r="CV13" i="1"/>
  <c r="CW13" i="1" s="1"/>
  <c r="CV99" i="1"/>
  <c r="CW99" i="1" s="1"/>
  <c r="CV296" i="1"/>
  <c r="CW296" i="1" s="1"/>
  <c r="CV216" i="1"/>
  <c r="CW216" i="1" s="1"/>
  <c r="CV176" i="1"/>
  <c r="CW176" i="1" s="1"/>
  <c r="CV148" i="1"/>
  <c r="CW148" i="1" s="1"/>
  <c r="CV18" i="1"/>
  <c r="CW18" i="1" s="1"/>
  <c r="CV292" i="1"/>
  <c r="CW292" i="1" s="1"/>
  <c r="CV30" i="1"/>
  <c r="CW30" i="1" s="1"/>
  <c r="CV152" i="1"/>
  <c r="CW152" i="1" s="1"/>
  <c r="CV49" i="1"/>
  <c r="CW49" i="1" s="1"/>
  <c r="CV116" i="1"/>
  <c r="CW116" i="1" s="1"/>
  <c r="CV140" i="1"/>
  <c r="CW140" i="1" s="1"/>
  <c r="CV81" i="1"/>
  <c r="CW81" i="1" s="1"/>
  <c r="CV127" i="1"/>
  <c r="CW127" i="1" s="1"/>
  <c r="CV56" i="1"/>
  <c r="CW56" i="1" s="1"/>
  <c r="CV113" i="1"/>
  <c r="CW113" i="1" s="1"/>
  <c r="CV161" i="1"/>
  <c r="CW161" i="1" s="1"/>
  <c r="CV156" i="1"/>
  <c r="CW156" i="1" s="1"/>
  <c r="CV157" i="1"/>
  <c r="CW157" i="1" s="1"/>
  <c r="CV289" i="1"/>
  <c r="CW289" i="1" s="1"/>
  <c r="CV232" i="1"/>
  <c r="CW232" i="1" s="1"/>
  <c r="CV114" i="1"/>
  <c r="CW114" i="1" s="1"/>
  <c r="CV172" i="1"/>
  <c r="CW172" i="1" s="1"/>
  <c r="CV154" i="1"/>
  <c r="CW154" i="1" s="1"/>
  <c r="CV62" i="1"/>
  <c r="CW62" i="1" s="1"/>
  <c r="CV65" i="1"/>
  <c r="CW65" i="1" s="1"/>
  <c r="CV85" i="1"/>
  <c r="CW85" i="1" s="1"/>
  <c r="CV202" i="1"/>
  <c r="CW202" i="1" s="1"/>
  <c r="CV38" i="1"/>
  <c r="CW38" i="1" s="1"/>
  <c r="CV198" i="1"/>
  <c r="CW198" i="1" s="1"/>
  <c r="CV134" i="1"/>
  <c r="CW134" i="1" s="1"/>
  <c r="CV34" i="1"/>
  <c r="CW34" i="1" s="1"/>
  <c r="CV330" i="1"/>
  <c r="CW330" i="1" s="1"/>
  <c r="CV164" i="1"/>
  <c r="CW164" i="1" s="1"/>
  <c r="CV106" i="1"/>
  <c r="CW106" i="1" s="1"/>
  <c r="CV111" i="1"/>
  <c r="CW111" i="1" s="1"/>
  <c r="CV265" i="1"/>
  <c r="CW265" i="1" s="1"/>
  <c r="CV260" i="1"/>
  <c r="CW260" i="1" s="1"/>
  <c r="CV135" i="1"/>
  <c r="CW135" i="1" s="1"/>
  <c r="CV264" i="1"/>
  <c r="CW264" i="1" s="1"/>
  <c r="CV37" i="1"/>
  <c r="CW37" i="1" s="1"/>
  <c r="CV336" i="1"/>
  <c r="CW336" i="1" s="1"/>
  <c r="CV72" i="1"/>
  <c r="CW72" i="1" s="1"/>
  <c r="CV205" i="1"/>
  <c r="CW205" i="1" s="1"/>
  <c r="CV273" i="1"/>
  <c r="CW273" i="1" s="1"/>
  <c r="CV147" i="1"/>
  <c r="CW147" i="1" s="1"/>
  <c r="CV270" i="1"/>
  <c r="CW270" i="1" s="1"/>
  <c r="CV220" i="1"/>
  <c r="CW220" i="1" s="1"/>
  <c r="CV284" i="1"/>
  <c r="CW284" i="1" s="1"/>
  <c r="CV44" i="1"/>
  <c r="CW44" i="1" s="1"/>
  <c r="CV167" i="1"/>
  <c r="CW167" i="1" s="1"/>
  <c r="CV51" i="1"/>
  <c r="CW51" i="1" s="1"/>
  <c r="CV112" i="1"/>
  <c r="CW112" i="1" s="1"/>
  <c r="CV40" i="1"/>
  <c r="CW40" i="1" s="1"/>
  <c r="CV294" i="1"/>
  <c r="CW294" i="1" s="1"/>
  <c r="CV109" i="1"/>
  <c r="CW109" i="1" s="1"/>
  <c r="CV22" i="1"/>
  <c r="CW22" i="1" s="1"/>
  <c r="CV165" i="1"/>
  <c r="CW165" i="1" s="1"/>
  <c r="CV338" i="1"/>
  <c r="CW338" i="1" s="1"/>
  <c r="CV190" i="1"/>
  <c r="CW190" i="1" s="1"/>
  <c r="CV244" i="1"/>
  <c r="CW244" i="1" s="1"/>
  <c r="CV28" i="1"/>
  <c r="CW28" i="1" s="1"/>
  <c r="CV41" i="1"/>
  <c r="CW41" i="1" s="1"/>
  <c r="CV212" i="1"/>
  <c r="CW212" i="1" s="1"/>
  <c r="CV333" i="1"/>
  <c r="CW333" i="1" s="1"/>
  <c r="CV304" i="1"/>
  <c r="CW304" i="1" s="1"/>
  <c r="CV77" i="1"/>
  <c r="CW77" i="1" s="1"/>
  <c r="CV271" i="1"/>
  <c r="CW271" i="1" s="1"/>
  <c r="CV288" i="1"/>
  <c r="CW288" i="1" s="1"/>
  <c r="CV280" i="1"/>
  <c r="CW280" i="1" s="1"/>
  <c r="CV241" i="1"/>
  <c r="CW241" i="1" s="1"/>
  <c r="CV47" i="1"/>
  <c r="CW47" i="1" s="1"/>
  <c r="CV213" i="1"/>
  <c r="CW213" i="1" s="1"/>
  <c r="CV78" i="1"/>
  <c r="CW78" i="1" s="1"/>
  <c r="CV178" i="1"/>
  <c r="CW178" i="1" s="1"/>
  <c r="CV117" i="1"/>
  <c r="CW117" i="1" s="1"/>
  <c r="CV276" i="1"/>
  <c r="CW276" i="1" s="1"/>
  <c r="CV87" i="1"/>
  <c r="CW87" i="1" s="1"/>
  <c r="CV208" i="1"/>
  <c r="CW208" i="1" s="1"/>
  <c r="CV217" i="1"/>
  <c r="CW217" i="1" s="1"/>
  <c r="CV228" i="1"/>
  <c r="CW228" i="1" s="1"/>
  <c r="CV201" i="1"/>
  <c r="CW201" i="1" s="1"/>
  <c r="BL334" i="1"/>
  <c r="BM334" i="1"/>
  <c r="CV329" i="1"/>
  <c r="CW329" i="1" s="1"/>
  <c r="CV234" i="1"/>
  <c r="CW234" i="1" s="1"/>
  <c r="CV185" i="1"/>
  <c r="CW185" i="1" s="1"/>
  <c r="CV48" i="1"/>
  <c r="CW48" i="1" s="1"/>
  <c r="CV224" i="1"/>
  <c r="CW224" i="1" s="1"/>
  <c r="CV74" i="1"/>
  <c r="CW74" i="1" s="1"/>
  <c r="CV131" i="1"/>
  <c r="CW131" i="1" s="1"/>
  <c r="CV215" i="1"/>
  <c r="CW215" i="1" s="1"/>
  <c r="CV279" i="1"/>
  <c r="CW279" i="1" s="1"/>
  <c r="CV254" i="1"/>
  <c r="CW254" i="1" s="1"/>
  <c r="CV237" i="1"/>
  <c r="CW237" i="1" s="1"/>
  <c r="CV144" i="1"/>
  <c r="CW144" i="1" s="1"/>
  <c r="CV302" i="1"/>
  <c r="CW302" i="1" s="1"/>
  <c r="CV39" i="1"/>
  <c r="CW39" i="1" s="1"/>
  <c r="CV291" i="1"/>
  <c r="CW291" i="1" s="1"/>
  <c r="CV174" i="1"/>
  <c r="CW174" i="1" s="1"/>
  <c r="CV64" i="1"/>
  <c r="CW64" i="1" s="1"/>
  <c r="CV275" i="1"/>
  <c r="CW275" i="1" s="1"/>
  <c r="CV317" i="1"/>
  <c r="CW317" i="1" s="1"/>
  <c r="CV242" i="1"/>
  <c r="CW242" i="1" s="1"/>
  <c r="CV25" i="1"/>
  <c r="CW25" i="1" s="1"/>
  <c r="CV170" i="1"/>
  <c r="CW170" i="1" s="1"/>
  <c r="CV206" i="1"/>
  <c r="CW206" i="1" s="1"/>
  <c r="CV76" i="1"/>
  <c r="CW76" i="1" s="1"/>
  <c r="CV287" i="1"/>
  <c r="CW287" i="1" s="1"/>
  <c r="CV162" i="1"/>
  <c r="CW162" i="1" s="1"/>
  <c r="CV188" i="1"/>
  <c r="CW188" i="1" s="1"/>
  <c r="CV227" i="1"/>
  <c r="CW227" i="1" s="1"/>
  <c r="CV63" i="1"/>
  <c r="CW63" i="1" s="1"/>
  <c r="CV14" i="1"/>
  <c r="CW14" i="1" s="1"/>
  <c r="CV183" i="1"/>
  <c r="CW183" i="1" s="1"/>
  <c r="CV145" i="1"/>
  <c r="CW145" i="1" s="1"/>
  <c r="CV286" i="1"/>
  <c r="CW286" i="1" s="1"/>
  <c r="CV66" i="1"/>
  <c r="CW66" i="1" s="1"/>
  <c r="CV70" i="1"/>
  <c r="CW70" i="1" s="1"/>
  <c r="CV90" i="1"/>
  <c r="CW90" i="1" s="1"/>
  <c r="CV268" i="1"/>
  <c r="CW268" i="1" s="1"/>
  <c r="CV255" i="1"/>
  <c r="CW255" i="1" s="1"/>
  <c r="CV92" i="1"/>
  <c r="CW92" i="1" s="1"/>
  <c r="CV316" i="1"/>
  <c r="CW316" i="1" s="1"/>
  <c r="CV120" i="1"/>
  <c r="CW120" i="1" s="1"/>
  <c r="CV295" i="1"/>
  <c r="CW295" i="1" s="1"/>
  <c r="CV259" i="1"/>
  <c r="CW259" i="1" s="1"/>
  <c r="CV96" i="1"/>
  <c r="CW96" i="1" s="1"/>
  <c r="CV323" i="1"/>
  <c r="CW323" i="1" s="1"/>
  <c r="CV256" i="1"/>
  <c r="CW256" i="1" s="1"/>
  <c r="CV142" i="1"/>
  <c r="CW142" i="1" s="1"/>
  <c r="CV12" i="1"/>
  <c r="CV252" i="1"/>
  <c r="CW252" i="1" s="1"/>
  <c r="CV184" i="1"/>
  <c r="CW184" i="1" s="1"/>
  <c r="CV146" i="1"/>
  <c r="CW146" i="1" s="1"/>
  <c r="CV102" i="1"/>
  <c r="CW102" i="1" s="1"/>
  <c r="CV253" i="1"/>
  <c r="CW253" i="1" s="1"/>
  <c r="CV23" i="1"/>
  <c r="CW23" i="1" s="1"/>
  <c r="CV335" i="1"/>
  <c r="CW335" i="1" s="1"/>
  <c r="CV236" i="1"/>
  <c r="CW236" i="1" s="1"/>
  <c r="BL133" i="1"/>
  <c r="BM133" i="1"/>
  <c r="CV327" i="1"/>
  <c r="CW327" i="1" s="1"/>
  <c r="CV80" i="1"/>
  <c r="CW80" i="1" s="1"/>
  <c r="CV136" i="1"/>
  <c r="CW136" i="1" s="1"/>
  <c r="CV35" i="1"/>
  <c r="CW35" i="1" s="1"/>
  <c r="CV9" i="1"/>
  <c r="CW9" i="1" s="1"/>
  <c r="CV82" i="1"/>
  <c r="CW82" i="1" s="1"/>
  <c r="CV130" i="1"/>
  <c r="CW130" i="1" s="1"/>
  <c r="CV258" i="1"/>
  <c r="CW258" i="1" s="1"/>
  <c r="CV324" i="1"/>
  <c r="CW324" i="1" s="1"/>
  <c r="CV86" i="1"/>
  <c r="CW86" i="1" s="1"/>
  <c r="CV68" i="1"/>
  <c r="CW68" i="1" s="1"/>
  <c r="CV153" i="1"/>
  <c r="CW153" i="1" s="1"/>
  <c r="CV196" i="1"/>
  <c r="CW196" i="1" s="1"/>
  <c r="CV249" i="1"/>
  <c r="CW249" i="1" s="1"/>
  <c r="CV246" i="1"/>
  <c r="CW246" i="1" s="1"/>
  <c r="BL339" i="1"/>
  <c r="BM339" i="1"/>
  <c r="CV143" i="1"/>
  <c r="CW143" i="1" s="1"/>
  <c r="CV125" i="1"/>
  <c r="CW125" i="1" s="1"/>
  <c r="CV320" i="1"/>
  <c r="CW320" i="1" s="1"/>
  <c r="CV240" i="1"/>
  <c r="CW240" i="1" s="1"/>
  <c r="CV94" i="1"/>
  <c r="CW94" i="1" s="1"/>
  <c r="CV6" i="1"/>
  <c r="CW6" i="1" s="1"/>
  <c r="CV10" i="1"/>
  <c r="CW10" i="1" s="1"/>
  <c r="CV115" i="1"/>
  <c r="CW115" i="1" s="1"/>
  <c r="CV33" i="1"/>
  <c r="CW33" i="1" s="1"/>
  <c r="CV100" i="1"/>
  <c r="CW100" i="1" s="1"/>
  <c r="CV204" i="1"/>
  <c r="CW204" i="1" s="1"/>
  <c r="CV150" i="1"/>
  <c r="CW150" i="1" s="1"/>
  <c r="CV266" i="1"/>
  <c r="CW266" i="1" s="1"/>
  <c r="CV36" i="1"/>
  <c r="CW36" i="1" s="1"/>
  <c r="CV308" i="1"/>
  <c r="CW308" i="1" s="1"/>
  <c r="CV132" i="1"/>
  <c r="CW132" i="1" s="1"/>
  <c r="CV50" i="1"/>
  <c r="CW50" i="1" s="1"/>
  <c r="CV313" i="1"/>
  <c r="CW313" i="1" s="1"/>
  <c r="CV247" i="1"/>
  <c r="CW247" i="1" s="1"/>
  <c r="CV193" i="1"/>
  <c r="CW193" i="1" s="1"/>
  <c r="CV248" i="1"/>
  <c r="CW248" i="1" s="1"/>
  <c r="CV200" i="1"/>
  <c r="CW200" i="1" s="1"/>
  <c r="CV160" i="1"/>
  <c r="CW160" i="1" s="1"/>
  <c r="CV108" i="1"/>
  <c r="CW108" i="1" s="1"/>
  <c r="CV122" i="1"/>
  <c r="CW122" i="1" s="1"/>
  <c r="CV337" i="1"/>
  <c r="CW337" i="1" s="1"/>
  <c r="CV326" i="1"/>
  <c r="CW326" i="1" s="1"/>
  <c r="CV197" i="1"/>
  <c r="CW197" i="1" s="1"/>
  <c r="CV67" i="1"/>
  <c r="CW67" i="1" s="1"/>
  <c r="CV124" i="1"/>
  <c r="CW124" i="1" s="1"/>
  <c r="CV274" i="1"/>
  <c r="CW274" i="1" s="1"/>
  <c r="CV24" i="1"/>
  <c r="CW24" i="1" s="1"/>
  <c r="CV19" i="1"/>
  <c r="CW19" i="1" s="1"/>
  <c r="CV229" i="1"/>
  <c r="CW229" i="1" s="1"/>
  <c r="CV300" i="1"/>
  <c r="CW300" i="1" s="1"/>
  <c r="CV226" i="1"/>
  <c r="CW226" i="1" s="1"/>
  <c r="CV318" i="1"/>
  <c r="CW318" i="1" s="1"/>
  <c r="CV311" i="1"/>
  <c r="CW311" i="1" s="1"/>
  <c r="CV310" i="1"/>
  <c r="CW310" i="1" s="1"/>
  <c r="CV328" i="1"/>
  <c r="CW328" i="1" s="1"/>
  <c r="CV319" i="1"/>
  <c r="CW319" i="1" s="1"/>
  <c r="CV290" i="1"/>
  <c r="CW290" i="1" s="1"/>
  <c r="CV126" i="1"/>
  <c r="CW126" i="1" s="1"/>
  <c r="CV192" i="1"/>
  <c r="CW192" i="1" s="1"/>
  <c r="CV60" i="1"/>
  <c r="CW60" i="1" s="1"/>
  <c r="CV103" i="1"/>
  <c r="CW103" i="1" s="1"/>
  <c r="CV312" i="1"/>
  <c r="CW312" i="1" s="1"/>
  <c r="CV262" i="1"/>
  <c r="CW262" i="1" s="1"/>
  <c r="CV42" i="1"/>
  <c r="CW42" i="1" s="1"/>
  <c r="BL168" i="1"/>
  <c r="BM168" i="1"/>
  <c r="CV263" i="1"/>
  <c r="CW263" i="1" s="1"/>
  <c r="CV20" i="1"/>
  <c r="CW20" i="1" s="1"/>
  <c r="CV159" i="1"/>
  <c r="CW159" i="1" s="1"/>
  <c r="CV243" i="1"/>
  <c r="CW243" i="1" s="1"/>
  <c r="CV238" i="1"/>
  <c r="CW238" i="1" s="1"/>
  <c r="CV186" i="1"/>
  <c r="CW186" i="1" s="1"/>
  <c r="CV88" i="1"/>
  <c r="CW88" i="1" s="1"/>
  <c r="CV54" i="1"/>
  <c r="CW54" i="1" s="1"/>
  <c r="CV182" i="1"/>
  <c r="CW182" i="1" s="1"/>
  <c r="CV138" i="1"/>
  <c r="CW138" i="1" s="1"/>
  <c r="CV95" i="1"/>
  <c r="CW95" i="1" s="1"/>
  <c r="CV332" i="1"/>
  <c r="CW332" i="1" s="1"/>
  <c r="BL5" i="1"/>
  <c r="CV5" i="1" s="1"/>
  <c r="CW5" i="1" s="1"/>
  <c r="BL29" i="1"/>
  <c r="CV29" i="1" s="1"/>
  <c r="CW29" i="1" s="1"/>
  <c r="BL129" i="1"/>
  <c r="CV129" i="1" s="1"/>
  <c r="CW129" i="1" s="1"/>
  <c r="BL97" i="1"/>
  <c r="CV97" i="1" s="1"/>
  <c r="CW97" i="1" s="1"/>
  <c r="BL83" i="1"/>
  <c r="CV83" i="1" s="1"/>
  <c r="CW83" i="1" s="1"/>
  <c r="BL121" i="1"/>
  <c r="CV121" i="1" s="1"/>
  <c r="CW121" i="1" s="1"/>
  <c r="BL57" i="1"/>
  <c r="CV57" i="1" s="1"/>
  <c r="CW57" i="1" s="1"/>
  <c r="BL181" i="1"/>
  <c r="CV181" i="1" s="1"/>
  <c r="CW181" i="1" s="1"/>
  <c r="BL166" i="1"/>
  <c r="CV166" i="1" s="1"/>
  <c r="CW166" i="1" s="1"/>
  <c r="BL214" i="1"/>
  <c r="CV214" i="1" s="1"/>
  <c r="CW214" i="1" s="1"/>
  <c r="BL73" i="1"/>
  <c r="CV73" i="1" s="1"/>
  <c r="CW73" i="1" s="1"/>
  <c r="BL340" i="1"/>
  <c r="CV340" i="1" s="1"/>
  <c r="CW340" i="1" s="1"/>
  <c r="BL61" i="1"/>
  <c r="CV61" i="1" s="1"/>
  <c r="CW61" i="1" s="1"/>
  <c r="BL53" i="1"/>
  <c r="CV53" i="1" s="1"/>
  <c r="CW53" i="1" s="1"/>
  <c r="BL306" i="1"/>
  <c r="CV306" i="1" s="1"/>
  <c r="CW306" i="1" s="1"/>
  <c r="BL285" i="1"/>
  <c r="CV285" i="1" s="1"/>
  <c r="CW285" i="1" s="1"/>
  <c r="BL209" i="1"/>
  <c r="CV209" i="1" s="1"/>
  <c r="CW209" i="1" s="1"/>
  <c r="BL272" i="1"/>
  <c r="CV272" i="1" s="1"/>
  <c r="CW272" i="1" s="1"/>
  <c r="BL45" i="1"/>
  <c r="CU45" i="1" s="1"/>
  <c r="CU2" i="1" s="1"/>
  <c r="BL101" i="1"/>
  <c r="CV101" i="1" s="1"/>
  <c r="CW101" i="1" s="1"/>
  <c r="BL169" i="1"/>
  <c r="CV169" i="1" s="1"/>
  <c r="CW169" i="1" s="1"/>
  <c r="BL225" i="1"/>
  <c r="CV225" i="1" s="1"/>
  <c r="CW225" i="1" s="1"/>
  <c r="BL137" i="1"/>
  <c r="CV137" i="1" s="1"/>
  <c r="CW137" i="1" s="1"/>
  <c r="BL194" i="1"/>
  <c r="CV194" i="1" s="1"/>
  <c r="CW194" i="1" s="1"/>
  <c r="BL233" i="1"/>
  <c r="CV233" i="1" s="1"/>
  <c r="CW233" i="1" s="1"/>
  <c r="BL32" i="1"/>
  <c r="CV32" i="1" s="1"/>
  <c r="CW32" i="1" s="1"/>
  <c r="BL149" i="1"/>
  <c r="CV149" i="1" s="1"/>
  <c r="CW149" i="1" s="1"/>
  <c r="BL189" i="1"/>
  <c r="CV189" i="1" s="1"/>
  <c r="CW189" i="1" s="1"/>
  <c r="BL309" i="1"/>
  <c r="CV309" i="1" s="1"/>
  <c r="CW309" i="1" s="1"/>
  <c r="BL177" i="1"/>
  <c r="CV177" i="1" s="1"/>
  <c r="CW177" i="1" s="1"/>
  <c r="BL173" i="1"/>
  <c r="CV173" i="1" s="1"/>
  <c r="CW173" i="1" s="1"/>
  <c r="BL4" i="1"/>
  <c r="BE2" i="1"/>
  <c r="CW12" i="1" l="1"/>
  <c r="CS2" i="1"/>
  <c r="CV45" i="1"/>
  <c r="CW45" i="1" s="1"/>
  <c r="CV16" i="1"/>
  <c r="CW16" i="1" s="1"/>
  <c r="CV133" i="1"/>
  <c r="CW133" i="1" s="1"/>
  <c r="BM2" i="1"/>
  <c r="CV334" i="1"/>
  <c r="CW334" i="1" s="1"/>
  <c r="CV168" i="1"/>
  <c r="CW168" i="1" s="1"/>
  <c r="CV339" i="1"/>
  <c r="CW339" i="1" s="1"/>
  <c r="CV4" i="1"/>
  <c r="BL2" i="1"/>
  <c r="CV2" i="1" l="1"/>
  <c r="CW4" i="1"/>
  <c r="CW2" i="1" s="1"/>
</calcChain>
</file>

<file path=xl/sharedStrings.xml><?xml version="1.0" encoding="utf-8"?>
<sst xmlns="http://schemas.openxmlformats.org/spreadsheetml/2006/main" count="8798" uniqueCount="949">
  <si>
    <t>كود الشركة</t>
  </si>
  <si>
    <t>كود البيرول</t>
  </si>
  <si>
    <t>التعامل المالي</t>
  </si>
  <si>
    <t>اسم الموظف</t>
  </si>
  <si>
    <t>الرقم القومي</t>
  </si>
  <si>
    <t>التصنيف الادارى</t>
  </si>
  <si>
    <t>الموظف المختص</t>
  </si>
  <si>
    <t>الدرجة</t>
  </si>
  <si>
    <t>ترقية 7/2025</t>
  </si>
  <si>
    <t>الوظيفة</t>
  </si>
  <si>
    <t>مكان العمل</t>
  </si>
  <si>
    <t>مرجع بحث</t>
  </si>
  <si>
    <t>استعلام ترقية</t>
  </si>
  <si>
    <t>الأجر الأساسي</t>
  </si>
  <si>
    <t>أساسي 7/2025</t>
  </si>
  <si>
    <t>أجر مقطوع</t>
  </si>
  <si>
    <t>الحافز</t>
  </si>
  <si>
    <t>حافز أداء 15%</t>
  </si>
  <si>
    <t>حافز موانى</t>
  </si>
  <si>
    <t>عمولة انتاج</t>
  </si>
  <si>
    <t>أومر الشغل للملاكي</t>
  </si>
  <si>
    <t>بدل مخاطر مواني 30%</t>
  </si>
  <si>
    <t>بدل مخاطر</t>
  </si>
  <si>
    <t>بدل انتقال</t>
  </si>
  <si>
    <t>بدل اقامة</t>
  </si>
  <si>
    <t>بدل تمثيل</t>
  </si>
  <si>
    <t>بدل ضيافة</t>
  </si>
  <si>
    <t>بدل تفرغ</t>
  </si>
  <si>
    <t>بدل تباع</t>
  </si>
  <si>
    <t>إجمالي بدلات</t>
  </si>
  <si>
    <t>علاوة 2014</t>
  </si>
  <si>
    <t>علاوة 2015</t>
  </si>
  <si>
    <t>علاوة 2016</t>
  </si>
  <si>
    <t>ع م من 14 حتى 18</t>
  </si>
  <si>
    <t>علاوة استثنائية2018</t>
  </si>
  <si>
    <t>علاوة 2019</t>
  </si>
  <si>
    <t>علاوة 2020</t>
  </si>
  <si>
    <t>علاوة 2021</t>
  </si>
  <si>
    <t>علاوة 2022</t>
  </si>
  <si>
    <t>علاوة 2023</t>
  </si>
  <si>
    <t>علاوة 2024</t>
  </si>
  <si>
    <t>إ.ع من14:24 أعمال</t>
  </si>
  <si>
    <t>علاوة 2025</t>
  </si>
  <si>
    <t>علاوة غلاء معيشة</t>
  </si>
  <si>
    <t>علاوة اجتماعية</t>
  </si>
  <si>
    <t>إجمالي علاوات</t>
  </si>
  <si>
    <t>م. عيد العمال</t>
  </si>
  <si>
    <t>عمود2</t>
  </si>
  <si>
    <t>متوسط المنحة</t>
  </si>
  <si>
    <t>رد مستحقات</t>
  </si>
  <si>
    <t>بدل سهر</t>
  </si>
  <si>
    <t>الإضافي</t>
  </si>
  <si>
    <t>الإجمالي</t>
  </si>
  <si>
    <t>مكمل الأجر</t>
  </si>
  <si>
    <t>إجمالي المستحق</t>
  </si>
  <si>
    <t>عدد أيام الأجازات</t>
  </si>
  <si>
    <t>أيام أجازات بعد السنوية</t>
  </si>
  <si>
    <t>أيام الغياب</t>
  </si>
  <si>
    <t>تامينات 2025</t>
  </si>
  <si>
    <t>خصم غياب عام</t>
  </si>
  <si>
    <t>خصم غياب من الحافز</t>
  </si>
  <si>
    <t>خصم حافز</t>
  </si>
  <si>
    <t>خصم حافز بعد السنوية</t>
  </si>
  <si>
    <t>اشتراكات اجازات خاصة</t>
  </si>
  <si>
    <t>مدة سابقة</t>
  </si>
  <si>
    <t>إيجار سكن</t>
  </si>
  <si>
    <t>نقابة</t>
  </si>
  <si>
    <t>خصم نفقات</t>
  </si>
  <si>
    <t>أجر بالزيادة</t>
  </si>
  <si>
    <t>اشتراك سيارة</t>
  </si>
  <si>
    <t>سولار</t>
  </si>
  <si>
    <t>عهد</t>
  </si>
  <si>
    <t>تلفيات</t>
  </si>
  <si>
    <t>عجز</t>
  </si>
  <si>
    <t>تعويضات</t>
  </si>
  <si>
    <t>سلفة</t>
  </si>
  <si>
    <t>نقليات</t>
  </si>
  <si>
    <t>مخالفات مرور</t>
  </si>
  <si>
    <t>جزاءات</t>
  </si>
  <si>
    <t>تنفيذ أحكام</t>
  </si>
  <si>
    <t>الشهداء</t>
  </si>
  <si>
    <t>دعم ذوى الاعاقة</t>
  </si>
  <si>
    <t>تسويات مدينة</t>
  </si>
  <si>
    <t>حج وعمرة</t>
  </si>
  <si>
    <t>قسط تأمينات</t>
  </si>
  <si>
    <t>صندوق تكافل</t>
  </si>
  <si>
    <t>تأمين صحي بورسعيد</t>
  </si>
  <si>
    <t>أخرى</t>
  </si>
  <si>
    <t>متوسط منح</t>
  </si>
  <si>
    <t>خصم 5% تأمين من العمولة</t>
  </si>
  <si>
    <t>مرضي</t>
  </si>
  <si>
    <t>أجازة</t>
  </si>
  <si>
    <t>إعارة</t>
  </si>
  <si>
    <t>إجمالي المستقطع</t>
  </si>
  <si>
    <t>صافي الأجر</t>
  </si>
  <si>
    <t>بنك مصر 1</t>
  </si>
  <si>
    <t>شحاتة موسى محمد خليل</t>
  </si>
  <si>
    <t>ادارى</t>
  </si>
  <si>
    <t>الثالثة</t>
  </si>
  <si>
    <t>حرفى لحام إطارات</t>
  </si>
  <si>
    <t>الاميرية</t>
  </si>
  <si>
    <t>109007شحاتة موسى محمد خليلالثالثةالثالثةحرفى لحام إطاراتالاميرية</t>
  </si>
  <si>
    <t>نعم</t>
  </si>
  <si>
    <t/>
  </si>
  <si>
    <t>البنك الاهلى</t>
  </si>
  <si>
    <t>احمد سعد محمد على</t>
  </si>
  <si>
    <t>فنى</t>
  </si>
  <si>
    <t>الاولى</t>
  </si>
  <si>
    <t>الأولى</t>
  </si>
  <si>
    <t>فنى براد</t>
  </si>
  <si>
    <t xml:space="preserve">قطاع شئون الفنية </t>
  </si>
  <si>
    <t xml:space="preserve">201014احمد سعد محمد علىالاولىالأولىفنى برادقطاع شئون الفنية </t>
  </si>
  <si>
    <t xml:space="preserve">3.72 </t>
  </si>
  <si>
    <t>احمد محمد عبد الله حسن</t>
  </si>
  <si>
    <t>الثانية</t>
  </si>
  <si>
    <t xml:space="preserve">ميكانيكى </t>
  </si>
  <si>
    <t xml:space="preserve">الادارة العامة 
بالورش المركزية </t>
  </si>
  <si>
    <t xml:space="preserve">201015احمد محمد عبد الله حسنالثانيةالثانيةميكانيكى الادارة العامة 
بالورش المركزية </t>
  </si>
  <si>
    <t>حسام صادق عبدالعزيز</t>
  </si>
  <si>
    <t>مروه</t>
  </si>
  <si>
    <t xml:space="preserve">فنى لحام </t>
  </si>
  <si>
    <t>201016حسام صادق عبدالعزيزمروهالثالثةالثالثةفنى لحام الاميرية</t>
  </si>
  <si>
    <t>الخامسة</t>
  </si>
  <si>
    <t>حرفى سمكرى</t>
  </si>
  <si>
    <t>الورش المركزية</t>
  </si>
  <si>
    <t>201017رضا حنفى ابو سريع الخامسةالخامسةحرفى سمكرىالورش المركزية</t>
  </si>
  <si>
    <t>هانى على على على حجازى</t>
  </si>
  <si>
    <t>201018هانى على على على حجازىالخامسةالخامسةحرفى سمكرىالورش المركزية</t>
  </si>
  <si>
    <t>عاطف سيد عباس عبده</t>
  </si>
  <si>
    <t>الرابعة</t>
  </si>
  <si>
    <t>201019عاطف سيد عباس عبدهالرابعة</t>
  </si>
  <si>
    <t>صابر حسان على حسان</t>
  </si>
  <si>
    <t>حرفى براد</t>
  </si>
  <si>
    <t>201020صابر حسان على حسانالخامسةالخامسةحرفى برادالورش المركزية</t>
  </si>
  <si>
    <t>مجدي السيد حميدة عبد المجيد</t>
  </si>
  <si>
    <t xml:space="preserve">حرفى ميكانيكى </t>
  </si>
  <si>
    <t>فرع الزقازيق</t>
  </si>
  <si>
    <t>201021مجدي السيد حميدة عبد المجيدالثالثةالثالثةحرفى ميكانيكى فرع الزقازيق</t>
  </si>
  <si>
    <t>احمد جابر اسماعيل حسن</t>
  </si>
  <si>
    <t>حرفى نجار</t>
  </si>
  <si>
    <t>الإدارة العامة</t>
  </si>
  <si>
    <t>201031احمد جابر اسماعيل حسنالرابعةالرابعةحرفى نجارالإدارة العامة</t>
  </si>
  <si>
    <t>حمدى صبحى عبد القادر</t>
  </si>
  <si>
    <t>عقد مؤقت</t>
  </si>
  <si>
    <t>201040حمدى صبحى عبد القادرعقد مؤقت</t>
  </si>
  <si>
    <t>هاشم محمود عبدالله منصور</t>
  </si>
  <si>
    <t>201041هاشم محمود عبدالله منصورالخامسة</t>
  </si>
  <si>
    <t>هشام إبراهيم عبد الفتاح</t>
  </si>
  <si>
    <t>نقاش دوكو</t>
  </si>
  <si>
    <t>الامن</t>
  </si>
  <si>
    <t>201042هشام إبراهيم عبد الفتاحمروهالثانيةالثانيةنقاش دوكوالامن</t>
  </si>
  <si>
    <t>مرسي محرم محمد عثمان</t>
  </si>
  <si>
    <t xml:space="preserve">حرفى لحام </t>
  </si>
  <si>
    <t>فرع الاميرية</t>
  </si>
  <si>
    <t>202001مرسي محرم محمد عثمانالاولىالأولىحرفى لحام فرع الاميرية</t>
  </si>
  <si>
    <t>عادل عبدالبر امين عبدالفتاح</t>
  </si>
  <si>
    <t xml:space="preserve">سروجى </t>
  </si>
  <si>
    <t>202002عادل عبدالبر امين عبدالفتاحالثانيةالثانيةسروجى الاميرية</t>
  </si>
  <si>
    <t>محمد عبد الفتاح على البربرى</t>
  </si>
  <si>
    <t xml:space="preserve">حرفي كهربائي </t>
  </si>
  <si>
    <t>202003محمد عبد الفتاح على البربرىالثالثةالثالثةحرفي كهربائي فرع الزقازيق</t>
  </si>
  <si>
    <t>سيد صابر محمد امام</t>
  </si>
  <si>
    <t xml:space="preserve">فنى كهرباء </t>
  </si>
  <si>
    <t>202004سيد صابر محمد امامالثانيةالثانيةفنى كهرباء الاميرية</t>
  </si>
  <si>
    <t>عطية عبده عطية محمدين</t>
  </si>
  <si>
    <t xml:space="preserve"> حرفى ميكانيكى</t>
  </si>
  <si>
    <t>202005عطية عبده عطية محمدينمروهالخامسةالخامسة حرفى ميكانيكىالاميرية</t>
  </si>
  <si>
    <t>على عباس عبد الخالق احمد</t>
  </si>
  <si>
    <t>202007على عباس عبد الخالق احمدالثانيةالثانيةميكانيكى الاميرية</t>
  </si>
  <si>
    <t>صبحى محمد سيد احمد</t>
  </si>
  <si>
    <t>حرفى ميكانيكى سيارات</t>
  </si>
  <si>
    <t>202008صبحى محمد سيد احمدالاولىالأولىحرفى ميكانيكى سياراتفرع الاميرية</t>
  </si>
  <si>
    <t>اشرف احمد عبد الحميد موافى</t>
  </si>
  <si>
    <t>202010اشرف احمد عبد الحميد موافىالاولىالأولىحرفى ميكانيكى سياراتفرع الاميرية</t>
  </si>
  <si>
    <t>محمد احمد عبد الرحيم حسن</t>
  </si>
  <si>
    <t xml:space="preserve">حرفى كهربائى </t>
  </si>
  <si>
    <t>202011محمد احمد عبد الرحيم حسنمروهالاولىالأولىحرفى كهربائى فرع الاميرية</t>
  </si>
  <si>
    <t>جمال محمد عامر مسعود</t>
  </si>
  <si>
    <t>حرفى عامل كاوتش</t>
  </si>
  <si>
    <t>202012جمال محمد عامر مسعودالاولىالأولىحرفى عامل كاوتشفرع الاميرية</t>
  </si>
  <si>
    <t>عادل شوقي عبده محمد</t>
  </si>
  <si>
    <t xml:space="preserve">حرفى   عامل كاوتش </t>
  </si>
  <si>
    <t>فرع المنيا</t>
  </si>
  <si>
    <t>202013عادل شوقي عبده محمدالثالثةالثالثةحرفى   عامل كاوتش فرع المنيا</t>
  </si>
  <si>
    <t>صالح السيد احمد محمد</t>
  </si>
  <si>
    <t>حرفى نقاش</t>
  </si>
  <si>
    <t>202014صالح السيد احمد محمدالاولىالأولىحرفى نقاشفرع الاميرية</t>
  </si>
  <si>
    <t>محمد عبد العزيز حسن غنيم</t>
  </si>
  <si>
    <t>حرفى حداد</t>
  </si>
  <si>
    <t>202015محمد عبد العزيز حسن غنيمالرابعةالرابعةحرفى حدادالاميرية</t>
  </si>
  <si>
    <t>عبد الواحد على عبد الواحد طلبه</t>
  </si>
  <si>
    <t xml:space="preserve">فنى ميكانيكى </t>
  </si>
  <si>
    <t xml:space="preserve">فرع الاسكندرية </t>
  </si>
  <si>
    <t xml:space="preserve">202016عبد الواحد على عبد الواحد طلبهالثالثةالثالثةفنى ميكانيكى فرع الاسكندرية </t>
  </si>
  <si>
    <t>اسماعيل احمد محمد مصطفي</t>
  </si>
  <si>
    <t>ميكانيكي</t>
  </si>
  <si>
    <t xml:space="preserve">الادارة العامة </t>
  </si>
  <si>
    <t xml:space="preserve">202017اسماعيل احمد محمد مصطفيالثالثةالثالثةميكانيكيالادارة العامة </t>
  </si>
  <si>
    <t>عبدالعزيز محمد عبدالعزيز فرج</t>
  </si>
  <si>
    <t>حرفى عامل دوكو</t>
  </si>
  <si>
    <t>فرع بنى سويف</t>
  </si>
  <si>
    <t>202018عبدالعزيز محمد عبدالعزيز فرجالثالثةالثالثةحرفى عامل دوكوفرع بنى سويف</t>
  </si>
  <si>
    <t>كهربائي</t>
  </si>
  <si>
    <t xml:space="preserve">202019محمد فتحي عيد الثالثةالثالثةكهربائيفرع الاسكندرية </t>
  </si>
  <si>
    <t>202020احمد محمد عبدالجواد حسن الرابعة</t>
  </si>
  <si>
    <t>202021محمد محمد عبيد عبدالله الرابعةالرابعةحرفى عامل كاوتشالاميرية</t>
  </si>
  <si>
    <t>احمد فتحى لاشين محمد</t>
  </si>
  <si>
    <t>202023احمد فتحى لاشين محمدعقد مؤقت</t>
  </si>
  <si>
    <t>اشرف صلاح محمود سعد</t>
  </si>
  <si>
    <t xml:space="preserve">كهربائي سيارات </t>
  </si>
  <si>
    <t xml:space="preserve">الاميرية </t>
  </si>
  <si>
    <t xml:space="preserve">202024اشرف صلاح محمود سعدالثانيةالثانيةكهربائي سيارات الاميرية </t>
  </si>
  <si>
    <t>فني ميكانيكي</t>
  </si>
  <si>
    <t>202025جمال فتحي ابراهيم عبدالله الثانيةالثانيةفني ميكانيكيالاميرية</t>
  </si>
  <si>
    <t>حمدي مصطفي محمد ابو الوفا</t>
  </si>
  <si>
    <t>202026حمدي مصطفي محمد ابو الوفاالثانية</t>
  </si>
  <si>
    <t>الادارة العامة</t>
  </si>
  <si>
    <t>202027سيد علي محمد علي الثالثةالثالثةحرفى حدادالادارة العامة</t>
  </si>
  <si>
    <t>202028محمد صلاح كمال محمد الثانية</t>
  </si>
  <si>
    <t>202029ابراهيم بدوي ابراهيم الثالثةالثالثةميكانيكيالاميرية</t>
  </si>
  <si>
    <t>حداد</t>
  </si>
  <si>
    <t>202030احمد هاني السيد  سالمالثالثةالثالثةحدادفرع بنى سويف</t>
  </si>
  <si>
    <t xml:space="preserve">فني تشحيم </t>
  </si>
  <si>
    <t>202031ايمن صلاح عبدالرازق الثالثةالثالثةفني تشحيم فرع بنى سويف</t>
  </si>
  <si>
    <t>202032خالد وجدي محمدي مروهالثالثة</t>
  </si>
  <si>
    <t>حرفى سمكري</t>
  </si>
  <si>
    <t>202033سيد محمد زينهم رفاعي الثالثةالثالثةحرفى سمكريالاميرية</t>
  </si>
  <si>
    <t>احمد ابراهيم احمد محمد ابراهيم</t>
  </si>
  <si>
    <t>202034احمد ابراهيم احمد محمد ابراهيمالرابعة</t>
  </si>
  <si>
    <t>عادل فتحي عيد مجاهد</t>
  </si>
  <si>
    <t>حرفى ميكانيكى</t>
  </si>
  <si>
    <t>202035عادل فتحي عيد مجاهدالخامسةالخامسةحرفى ميكانيكىالاميرية</t>
  </si>
  <si>
    <t>202038احمد محمد احمد حسن الرابعةالرابعةحرفى سمكرىالاميرية</t>
  </si>
  <si>
    <t>احمد اشرف عبد المحسن حسن</t>
  </si>
  <si>
    <t>202039احمد اشرف عبد المحسن حسنعقد مؤقت</t>
  </si>
  <si>
    <t>رمضان امين محمد عبد الله</t>
  </si>
  <si>
    <t>202040رمضان امين محمد عبد اللهالرابعةالرابعةحرفى نقاشالاميرية</t>
  </si>
  <si>
    <t>وليد احمد عبده ابراهيم</t>
  </si>
  <si>
    <t>فنى كهربائى سيارات</t>
  </si>
  <si>
    <t xml:space="preserve">202041وليد احمد عبده ابراهيمالاولىالأولىفنى كهربائى سياراتقطاع شئون الفنية </t>
  </si>
  <si>
    <t>عصام الدين عفيفي محمود عفيفى</t>
  </si>
  <si>
    <t>202042عصام الدين عفيفي محمود عفيفىالثانية</t>
  </si>
  <si>
    <t>محرم فكرى جلال عبد الباقى</t>
  </si>
  <si>
    <t>202043محرم فكرى جلال عبد الباقىالثالثةالثالثةحرفى ميكانيكى الاميرية</t>
  </si>
  <si>
    <t>202044علاء الدين عبد الغنى عبد الرحمن الثالثةالثالثةحرفى ميكانيكى الاميرية</t>
  </si>
  <si>
    <t>محمد عبد المقصود محمد عفيفى</t>
  </si>
  <si>
    <t>حرفى خراط</t>
  </si>
  <si>
    <t>202045محمد عبد المقصود محمد عفيفىالثالثةالثالثةحرفى خراطالاميرية</t>
  </si>
  <si>
    <t>202046دياب على محمد ابراهيم الثالثةالثالثةحرفى ميكانيكى الاميرية</t>
  </si>
  <si>
    <t>السويس</t>
  </si>
  <si>
    <t>202048عماد عبد الرازق سيد على مروهالثالثةالثالثةحرفى ميكانيكى السويس</t>
  </si>
  <si>
    <t>رجب فتحى اسماعيل على</t>
  </si>
  <si>
    <t xml:space="preserve">الهندسي </t>
  </si>
  <si>
    <t xml:space="preserve">202049رجب فتحى اسماعيل علىالثانيةالثانيةميكانيكى الهندسي </t>
  </si>
  <si>
    <t>202050محمد فؤاد فؤاد السيد الثالثةالثالثةحرفى سمكرىالاميرية</t>
  </si>
  <si>
    <t>202053صفوت كمال عبد العظيم  رفاعىمروهالثالثةالثالثةحرفى ميكانيكى الاميرية</t>
  </si>
  <si>
    <t>عبد النبي محمد عبد الحميد علي</t>
  </si>
  <si>
    <t>سمكرى</t>
  </si>
  <si>
    <t>202054عبد النبي محمد عبد الحميد عليالثانيةالثانيةسمكرىالامن</t>
  </si>
  <si>
    <t>أسامة محمد كمال أحمد</t>
  </si>
  <si>
    <t>202055أسامة محمد كمال أحمدالاولى</t>
  </si>
  <si>
    <t xml:space="preserve">فنى حداه </t>
  </si>
  <si>
    <t>كفر الزيات</t>
  </si>
  <si>
    <t>202056ياسر عبد اللطيف النور محمد الثالثةالثالثةفنى حداه كفر الزيات</t>
  </si>
  <si>
    <t>عماد سعيد سيد على</t>
  </si>
  <si>
    <t>الورش</t>
  </si>
  <si>
    <t>202057عماد سعيد سيد علىالرابعةالرابعةحرفى خراطالورش</t>
  </si>
  <si>
    <t>محمود علي محمد احمد محمد</t>
  </si>
  <si>
    <t>202058محمود علي محمد احمد محمدالرابعةالرابعةحرفى ميكانيكىالاميرية</t>
  </si>
  <si>
    <t>محمد كامل محمد مصطفى</t>
  </si>
  <si>
    <t>حرفى عامل بطاريات</t>
  </si>
  <si>
    <t>202059محمد كامل محمد مصطفىالرابعةالرابعةحرفى عامل بطارياتالورش</t>
  </si>
  <si>
    <t>رمضان راضى محمود محسب</t>
  </si>
  <si>
    <t>202060رمضان راضى محمود محسبالرابعةالرابعةحرفى حدادالورش</t>
  </si>
  <si>
    <t>مصطفى أحمد إبراهيم أحمد</t>
  </si>
  <si>
    <t>ميكانيكى</t>
  </si>
  <si>
    <t>الملاكى</t>
  </si>
  <si>
    <t>202061مصطفى أحمد إبراهيم أحمدمروهالثانيةالثانيةميكانيكىالملاكى</t>
  </si>
  <si>
    <t>هاني سمير خلة غبريال</t>
  </si>
  <si>
    <t>حرفى كهربائى سيارات</t>
  </si>
  <si>
    <t>202062هاني سمير خلة غبريالالرابعةالرابعةحرفى كهربائى سياراتالورش</t>
  </si>
  <si>
    <t>عادل سمير بشاي سليمان</t>
  </si>
  <si>
    <t xml:space="preserve">فنى كهربائى توصيلات </t>
  </si>
  <si>
    <t>202063عادل سمير بشاي سليمانمروهالثانيةالثانيةفنى كهربائى توصيلات الادارة العامة</t>
  </si>
  <si>
    <t xml:space="preserve">202064محمد ذكر الله السيد ذكر الله الثانيةالثانيةفني ميكانيكيالاميرية </t>
  </si>
  <si>
    <t>حاتم إبراهيم مدبولي سعدون</t>
  </si>
  <si>
    <t>حرفى لحام</t>
  </si>
  <si>
    <t>فرع الاسكندرية</t>
  </si>
  <si>
    <t>202065حاتم إبراهيم مدبولي سعدونالثالثةالثالثةحرفى لحامفرع الاسكندرية</t>
  </si>
  <si>
    <t xml:space="preserve">0.00 </t>
  </si>
  <si>
    <t>عاطف خليل محمود جاد</t>
  </si>
  <si>
    <t>حرفى كهربائى</t>
  </si>
  <si>
    <t>202066عاطف خليل محمود جادالثالثةالثالثةحرفى كهربائىالاميرية</t>
  </si>
  <si>
    <t>عبد الرحمن عبد الله عبده أبو العينين</t>
  </si>
  <si>
    <t>202067عبد الرحمن عبد الله عبده أبو العينينالرابعةالرابعةحرفى ميكانيكىالإدارة العامة</t>
  </si>
  <si>
    <t>خالد محمد محمد بكير</t>
  </si>
  <si>
    <t>202069خالد محمد محمد بكيرالاولى</t>
  </si>
  <si>
    <t>محمود زكريا محمود يونس</t>
  </si>
  <si>
    <t>محطة الخدمة</t>
  </si>
  <si>
    <t>202070محمود زكريا محمود يونسالثانيةالثانيةميكانيكىمحطة الخدمة</t>
  </si>
  <si>
    <t>أشرف هاشم عثمان عبد المغيث</t>
  </si>
  <si>
    <t>حرفى نقاش دوكو</t>
  </si>
  <si>
    <t>202071أشرف هاشم عثمان عبد المغيثالثالثةالثالثةحرفى نقاش دوكوالادارة العامة</t>
  </si>
  <si>
    <t xml:space="preserve">2.63 </t>
  </si>
  <si>
    <t>محمود رزق إبراهيم هيكل</t>
  </si>
  <si>
    <t>حرفى سروجى</t>
  </si>
  <si>
    <t xml:space="preserve">202072محمود رزق إبراهيم هيكلالثالثةالثالثةحرفى سروجىالادارة العامة 
بالورش المركزية </t>
  </si>
  <si>
    <t>عبد اللاه محمد خميس صالح</t>
  </si>
  <si>
    <t>202073عبد اللاه محمد خميس صالحالثالثة</t>
  </si>
  <si>
    <t>سيد نجيب محمد سيد</t>
  </si>
  <si>
    <t>حرفى لحام كهربائى</t>
  </si>
  <si>
    <t xml:space="preserve">202074سيد نجيب محمد سيدالاولىالأولىحرفى لحام كهربائىقطاع شئون الفنية </t>
  </si>
  <si>
    <t>ميلاد سمير خله غبريال</t>
  </si>
  <si>
    <t xml:space="preserve">202075ميلاد سمير خله غبريالالثانيةالثانيةفنى كهربائى توصيلات الاميرية </t>
  </si>
  <si>
    <t>فنى كهربائى</t>
  </si>
  <si>
    <t xml:space="preserve">202076هيثم أحمد عبد العظيم محمد الثانيةالثانيةفنى كهربائىالاميرية </t>
  </si>
  <si>
    <t xml:space="preserve">فني كهربائي </t>
  </si>
  <si>
    <t xml:space="preserve">202077عبد النبي عطا محمود محمد الثانيةالثانيةفني كهربائي الاميرية </t>
  </si>
  <si>
    <t>علي إبراهيـم علـي أحمد</t>
  </si>
  <si>
    <t xml:space="preserve">فرع القاهرة </t>
  </si>
  <si>
    <t xml:space="preserve">202078علي إبراهيـم علـي أحمدالاولىالأولىحرفى ميكانيكى سياراتفرع القاهرة </t>
  </si>
  <si>
    <t>مسعـد محمود شعبان علـي</t>
  </si>
  <si>
    <t xml:space="preserve">202079مسعـد محمود شعبان علـيالاولىالأولىحرفى ميكانيكى سياراتقطاع شئون الفنية </t>
  </si>
  <si>
    <t>رمضـان سعـد طه صالح</t>
  </si>
  <si>
    <t>202080رمضـان سعـد طه صالحالاولىالأولىحرفى ميكانيكى سياراتفرع الاميرية</t>
  </si>
  <si>
    <t>عبد الجواد عبد الفتاح عبد الجواد منصور</t>
  </si>
  <si>
    <t>202081عبد الجواد عبد الفتاح عبد الجواد منصورالثانيةالثانيةميكانيكىالاميرية</t>
  </si>
  <si>
    <t>ابراهيم محمد عبد الحميد علي</t>
  </si>
  <si>
    <t>القاهرة</t>
  </si>
  <si>
    <t>202082ابراهيم محمد عبد الحميد عليالثانيةالثانيةميكانيكىالقاهرة</t>
  </si>
  <si>
    <t>حلمي محمد عبد المجيد عبد الرحيم</t>
  </si>
  <si>
    <t>202083حلمي محمد عبد المجيد عبد الرحيمالثانيةالثانيةميكانيكىالورش</t>
  </si>
  <si>
    <t>طه حسين حسن محمد</t>
  </si>
  <si>
    <t xml:space="preserve">202084طه حسين حسن محمدالثالثةالثالثةحرفى ميكانيكىالادارة العامة 
بالورش المركزية </t>
  </si>
  <si>
    <t>شعبان عطية عبده ابو النور</t>
  </si>
  <si>
    <t xml:space="preserve">202085شعبان عطية عبده ابو النورالثالثةالثالثةحرفى عامل كاوتشالادارة العامة 
بالورش المركزية </t>
  </si>
  <si>
    <t xml:space="preserve">فني لحام </t>
  </si>
  <si>
    <t xml:space="preserve">202086مصطفى حميدة محمد مازن الثانيةالثانيةفني لحام الاميرية </t>
  </si>
  <si>
    <t>احمد حنفي محمود عبد الرازق</t>
  </si>
  <si>
    <t>202088احمد حنفي محمود عبد الرازقالثانيةالثانيةميكانيكىالاميرية</t>
  </si>
  <si>
    <t>احمد محمد عبد الفتاح ماجد</t>
  </si>
  <si>
    <t>202089احمد محمد عبد الفتاح ماجدعقد مؤقت</t>
  </si>
  <si>
    <t>اشرف لطفى يونس محمد</t>
  </si>
  <si>
    <t>202091اشرف لطفى يونس محمدالرابعةالرابعةحرفى سمكرىالاميرية</t>
  </si>
  <si>
    <t>عبد الباقى عبد الموجود عبد الباقي</t>
  </si>
  <si>
    <t>202092عبد الباقى عبد الموجود عبد الباقيالثالثةالثالثةحرفى سمكرىالاميرية</t>
  </si>
  <si>
    <t>ممدوح عبد العزيز عبد الوهاب</t>
  </si>
  <si>
    <t>202094ممدوح عبد العزيز عبد الوهابالثانيةالثانيةحدادالاميرية</t>
  </si>
  <si>
    <t>مصطفي ابراهيم طلبة</t>
  </si>
  <si>
    <t>202095مصطفي ابراهيم طلبةالثالثة</t>
  </si>
  <si>
    <t>اسماعيل حسين احمد محمود</t>
  </si>
  <si>
    <t>202096اسماعيل حسين احمد محمودالثالثةالثالثةحرفى كهربائىالاميرية</t>
  </si>
  <si>
    <t>فرع سفاجا</t>
  </si>
  <si>
    <t>202097محمد فاروق عباس  عبد اللهالثالثةالثالثةحرفى كهربائىفرع سفاجا</t>
  </si>
  <si>
    <t>فنى حداد</t>
  </si>
  <si>
    <t>فرع جسر السويس</t>
  </si>
  <si>
    <t>202099محمد محمود مصطفى عبد الله الاولىالأولىفنى حدادفرع جسر السويس</t>
  </si>
  <si>
    <t>عارف كامل عبد الرحمن احمد</t>
  </si>
  <si>
    <t>202100عارف كامل عبد الرحمن احمدالرابعةالرابعةحرفى سروجىالاميرية</t>
  </si>
  <si>
    <t>وائل سعيد عطية خلاف</t>
  </si>
  <si>
    <t>202102وائل سعيد عطية خلافالثالثةالثالثةحرفى ميكانيكى الاميرية</t>
  </si>
  <si>
    <t>هانى ابو الفتوح على مصطفى</t>
  </si>
  <si>
    <t>الاسكندرية</t>
  </si>
  <si>
    <t>202103هانى ابو الفتوح على مصطفىالثالثةالثالثةحرفى ميكانيكى الاسكندرية</t>
  </si>
  <si>
    <t>زينهم محمد زينهم عبد الواحد</t>
  </si>
  <si>
    <t>202104زينهم محمد زينهم عبد الواحدالرابعةالرابعةحرفى ميكانيكىالاميرية</t>
  </si>
  <si>
    <t>منصور عبده دوينى سيد احمد</t>
  </si>
  <si>
    <t>حلون</t>
  </si>
  <si>
    <t>202107منصور عبده دوينى سيد احمدالثالثةالثالثةحرفى ميكانيكى حلون</t>
  </si>
  <si>
    <t>مصطفى عبد الغنى مصطفى ابو العلا</t>
  </si>
  <si>
    <t>202108مصطفى عبد الغنى مصطفى ابو العلاالثانيةالثانيةميكانيكىالاميرية</t>
  </si>
  <si>
    <t>فرج ابراهيم فرج ابراهيم</t>
  </si>
  <si>
    <t>202109فرج ابراهيم فرج ابراهيمالثالثة</t>
  </si>
  <si>
    <t>محمد عبد اللطيف عبد المعطى بدوى</t>
  </si>
  <si>
    <t>202110محمد عبد اللطيف عبد المعطى بدوىالثانيةالثانيةميكانيكى الاميرية</t>
  </si>
  <si>
    <t>سامح محمد حسين عبد النبى</t>
  </si>
  <si>
    <t>202112سامح محمد حسين عبد النبىالرابعةالرابعةحرفى ميكانيكىالاميرية</t>
  </si>
  <si>
    <t>اشرف عبد المحسن محمد متولى</t>
  </si>
  <si>
    <t>202113اشرف عبد المحسن محمد متولىالثالثةالثالثةحرفى كهربائىالاميرية</t>
  </si>
  <si>
    <t>على حسن ذكى عبد الرحمن</t>
  </si>
  <si>
    <t>حرفى لحام اكسجين</t>
  </si>
  <si>
    <t>202114على حسن ذكى عبد الرحمنالاولىالأولىحرفى لحام اكسجينفرع الاميرية</t>
  </si>
  <si>
    <t>عبد العليم سعد ابراهيم بليف</t>
  </si>
  <si>
    <t>فنى ميكانيكى سيارات</t>
  </si>
  <si>
    <t>202115عبد العليم سعد ابراهيم بليفالاولىالأولىفنى ميكانيكى سياراتفرع جسر السويس</t>
  </si>
  <si>
    <t>احمد لبيب احمد الغول</t>
  </si>
  <si>
    <t>202117احمد لبيب احمد الغولالرابعةالرابعةحرفى عامل كاوتشالاميرية</t>
  </si>
  <si>
    <t>هشام مجدي عبدالحميد حافظ</t>
  </si>
  <si>
    <t xml:space="preserve">مروه </t>
  </si>
  <si>
    <t>خراط</t>
  </si>
  <si>
    <t>202120هشام مجدي عبدالحميد حافظمروه الثالثةالثالثةخراطالاميرية</t>
  </si>
  <si>
    <t>202121طارق محمد عبد الرحمن عبد العزيز الثانيةالثانيةفنى كهربائىالادارة العامة</t>
  </si>
  <si>
    <t>مصطفى عبد الرحمن ابراهيم شلبى</t>
  </si>
  <si>
    <t>202126مصطفى عبد الرحمن ابراهيم شلبىالثالثةالثالثةحرفى ميكانيكى الاميرية</t>
  </si>
  <si>
    <t>عصام معوض محمد</t>
  </si>
  <si>
    <t>203001عصام معوض محمدعقد مؤقت</t>
  </si>
  <si>
    <t>فرع بورسعيد</t>
  </si>
  <si>
    <t>207001اشرف محمد طلبه عطية الاولىالأولىفنى كهربائى سياراتفرع بورسعيد</t>
  </si>
  <si>
    <t>محمد محمد احمد محمد</t>
  </si>
  <si>
    <t>حرفى نشحيم</t>
  </si>
  <si>
    <t>بور سعيد</t>
  </si>
  <si>
    <t>207003محمد محمد احمد محمدالخامسةالخامسةحرفى نشحيمبور سعيد</t>
  </si>
  <si>
    <t>207004محمد محمد عبدالحكيم  الخامسةالخامسةحرفى ميكانيكىبور سعيد</t>
  </si>
  <si>
    <t>أمين محمد السيد محمد</t>
  </si>
  <si>
    <t>المنصورة</t>
  </si>
  <si>
    <t>208002أمين محمد السيد محمدالخامسةالخامسةحرفى سمكرىالمنصورة</t>
  </si>
  <si>
    <t>احمد حسين امين عطيه</t>
  </si>
  <si>
    <t>فرع المنصورة</t>
  </si>
  <si>
    <t>208003احمد حسين امين عطيهالثانيةالثانيةفنى لحام فرع المنصورة</t>
  </si>
  <si>
    <t>السيد احمد عيد احمد شمس</t>
  </si>
  <si>
    <t>تباع</t>
  </si>
  <si>
    <t>فرع كفر الزيات</t>
  </si>
  <si>
    <t>208004السيد احمد عيد احمد شمسالثالثةالثالثةتباعفرع كفر الزيات</t>
  </si>
  <si>
    <t>رجب إبراهيم عبدالعزيز</t>
  </si>
  <si>
    <t>208005رجب إبراهيم عبدالعزيزالثالثةالثالثةحرفى ميكانيكى الاميرية</t>
  </si>
  <si>
    <t>احمد عبده حماد صلاح</t>
  </si>
  <si>
    <t xml:space="preserve"> حرفى حداد </t>
  </si>
  <si>
    <t>208006احمد عبده حماد صلاحالثالثةالثالثة حرفى حداد فرع المنيا</t>
  </si>
  <si>
    <t>جمال محمد أحمد لطفي</t>
  </si>
  <si>
    <t xml:space="preserve">حرفى نقاش </t>
  </si>
  <si>
    <t>208008جمال محمد أحمد لطفيالاولىالأولىحرفى نقاش فرع المنصورة</t>
  </si>
  <si>
    <t>ميمي فضل حسن فضل</t>
  </si>
  <si>
    <t>208009ميمي فضل حسن فضلالثالثةالثالثةحرفي كهربائي فرع الزقازيق</t>
  </si>
  <si>
    <t>صبيح ابو المعاطى عبد الرحمن</t>
  </si>
  <si>
    <t>208010صبيح ابو المعاطى عبد الرحمنالرابعةالرابعةحرفى ميكانيكىالاميرية</t>
  </si>
  <si>
    <t>هشام عبد الودود احمد السيد</t>
  </si>
  <si>
    <t>209001هشام عبد الودود احمد السيدالثالثة</t>
  </si>
  <si>
    <t>احمد شحاتة عبادى احمد</t>
  </si>
  <si>
    <t>209002احمد شحاتة عبادى احمدالثالثة</t>
  </si>
  <si>
    <t>حمدى عيد سعد الدين محمود</t>
  </si>
  <si>
    <t>209003حمدى عيد سعد الدين محمودالثالثةالثالثةحرفى ميكانيكى الاسكندرية</t>
  </si>
  <si>
    <t>209004جمال احمد طه عبد الله الثالثة</t>
  </si>
  <si>
    <t>فرع السويس</t>
  </si>
  <si>
    <t>209005على صلاح على حسن الاولىالأولىفنى ميكانيكى سياراتفرع السويس</t>
  </si>
  <si>
    <t>209006احمد سامى احمد محمد الثانيةالثانيةميكانيكىفرع السويس</t>
  </si>
  <si>
    <t>حسن ابراهيم الدسوقى ابو زيد</t>
  </si>
  <si>
    <t>كاتب شئون فنية  ومتابعة</t>
  </si>
  <si>
    <t>209007حسن ابراهيم الدسوقى ابو زيدالاولىالأولىكاتب شئون فنية  ومتابعةفرع السويس</t>
  </si>
  <si>
    <t>صلاح مدبولى محمد أبو زيد</t>
  </si>
  <si>
    <t>209008صلاح مدبولى محمد أبو زيدالاولىالأولىحرفى ميكانيكى سياراتفرع السويس</t>
  </si>
  <si>
    <t xml:space="preserve">صانع ثالث كهربائى </t>
  </si>
  <si>
    <t>209009عطا عبادي حسن محمود الثانيةالثانيةصانع ثالث كهربائى فرع السويس</t>
  </si>
  <si>
    <t>السيد محمد محمد أحمد قناوى</t>
  </si>
  <si>
    <t>211001السيد محمد محمد أحمد قناوىالثانيةالثانيةحرفى نقاش فرع الاسكندرية</t>
  </si>
  <si>
    <t>محمد محفوظ محمد حسن</t>
  </si>
  <si>
    <t>فنى لحام</t>
  </si>
  <si>
    <t>211002محمد محفوظ محمد حسنالاولىالأولىفنى لحامفرع الاسكندرية</t>
  </si>
  <si>
    <t>طلعت حسين حسن ابو هبل</t>
  </si>
  <si>
    <t>اسكندرية</t>
  </si>
  <si>
    <t>211003طلعت حسين حسن ابو هبلالرابعةالرابعةحرفى كهربائى اسكندرية</t>
  </si>
  <si>
    <t>احمد محمود عبدالراضى احمد</t>
  </si>
  <si>
    <t>حراسة وخدمات</t>
  </si>
  <si>
    <t>فاطمه</t>
  </si>
  <si>
    <t xml:space="preserve">حرفى براد </t>
  </si>
  <si>
    <t>211004احمد محمود عبدالراضى احمدفاطمهالثالثةالثالثةحرفى براد فرع المنصورة</t>
  </si>
  <si>
    <t>محمد انور محمد بيومي</t>
  </si>
  <si>
    <t>211005محمد انور محمد بيوميالاولىالأولىفنى ميكانيكى سياراتفرع الاسكندرية</t>
  </si>
  <si>
    <t>تامر حافظ بسيونى حافظ</t>
  </si>
  <si>
    <t>211006تامر حافظ بسيونى حافظالرابعةالرابعةحرفى سمكرىاسكندرية</t>
  </si>
  <si>
    <t>خالد خلف محمود بدوى</t>
  </si>
  <si>
    <t>211007خالد خلف محمود بدوىالرابعةالرابعةحرفى ميكانيكىاسكندرية</t>
  </si>
  <si>
    <t>خالد عبد العزيز محمد مصطفى</t>
  </si>
  <si>
    <t>211008خالد عبد العزيز محمد مصطفىالثالثةالثالثةحرفى ميكانيكى فرع الزقازيق</t>
  </si>
  <si>
    <t>عزت أنور جيد سعدان</t>
  </si>
  <si>
    <t>211009عزت أنور جيد سعدانالاولىالأولىحرفى ميكانيكى سياراتفرع الاسكندرية</t>
  </si>
  <si>
    <t>صفوت إبراهيم حمزه الجمسي</t>
  </si>
  <si>
    <t>211010صفوت إبراهيم حمزه الجمسيالثانيةالثانيةسروجى فرع الاسكندرية</t>
  </si>
  <si>
    <t>عمر حنفى مرسى سرحان</t>
  </si>
  <si>
    <t>211011عمر حنفى مرسى سرحانالثانيةالثانيةميكانيكى فرع الاسكندرية</t>
  </si>
  <si>
    <t>احمد لبيب محمد السعيد</t>
  </si>
  <si>
    <t>211012احمد لبيب محمد السعيدالاولىالأولىفنى ميكانيكى سياراتفرع الاسكندرية</t>
  </si>
  <si>
    <t>سمكري</t>
  </si>
  <si>
    <t>اسكندريه</t>
  </si>
  <si>
    <t>211013نبيل علي حسين علي الثانيةالثانيةسمكرياسكندريه</t>
  </si>
  <si>
    <t>سعد راغب بشاي سويحه</t>
  </si>
  <si>
    <t>211015سعد راغب بشاي سويحهالثالثة</t>
  </si>
  <si>
    <t>محمد يونس حامد غزالي</t>
  </si>
  <si>
    <t>نقاش</t>
  </si>
  <si>
    <t xml:space="preserve">211016محمد يونس حامد غزاليالثانيةالثانيةنقاشفرع الاسكندرية </t>
  </si>
  <si>
    <t>فرع الفيوم</t>
  </si>
  <si>
    <t>211017صلاح شحاته الصافي محمد الثالثةالثالثةميكانيكيفرع الفيوم</t>
  </si>
  <si>
    <t>211018عثمان رزق عثمان ابراهيم الخامسةالخامسةحرفى خراطالاسكندرية</t>
  </si>
  <si>
    <t>علاء الدين محمد عبدالمجيد حجاج</t>
  </si>
  <si>
    <t>211019علاء الدين محمد عبدالمجيد حجاجالثالثةالثالثةحرفى كهربائىكفر الزيات</t>
  </si>
  <si>
    <t>عماد حمدي سيد اسماعيل</t>
  </si>
  <si>
    <t>211020عماد حمدي سيد اسماعيلالثالثةالثالثةكهربائي سيارات الاميرية</t>
  </si>
  <si>
    <t>211021محمد ابراهيم عبدالرازق ابراهيم الثالثةالثالثةميكانيكيفرع بنى سويف</t>
  </si>
  <si>
    <t xml:space="preserve">حرفى كهربائي سيارات </t>
  </si>
  <si>
    <t xml:space="preserve">فرع الفيوم </t>
  </si>
  <si>
    <t xml:space="preserve">211022محمد جمعه خميس رمضان الثالثةالثالثةحرفى كهربائي سيارات فرع الفيوم </t>
  </si>
  <si>
    <t>ايمن فضل صموئيل دوس</t>
  </si>
  <si>
    <t>211023ايمن فضل صموئيل دوسالرابعةالرابعةحرفى سمكرىاسكندرية</t>
  </si>
  <si>
    <t>211025احمد السيد احمد السيد محروس الخامسةالخامسةحرفى ميكانيكىالاسكندرية</t>
  </si>
  <si>
    <t>211026احمد عبدالوهاب عبدالغني الخامسةالخامسةحرفى كهربائى سياراتالاسكندرية</t>
  </si>
  <si>
    <t xml:space="preserve">حرفى حداد </t>
  </si>
  <si>
    <t>211027محمد عيسي السيد عيسي الخامسةالخامسةحرفى حداد الاسكندرية</t>
  </si>
  <si>
    <t>ابانوب ناجى حليم زكى</t>
  </si>
  <si>
    <t>211028ابانوب ناجى حليم زكىعقد مؤقت</t>
  </si>
  <si>
    <t>احمد حسين حسن محمد</t>
  </si>
  <si>
    <t>211030احمد حسين حسن محمدالثانيةالثانيةميكانيكىالاسكندرية</t>
  </si>
  <si>
    <t>محمد حسن عبد الفتاح حسن</t>
  </si>
  <si>
    <t>211031محمد حسن عبد الفتاح حسنالثالثةالثالثةحرفى ميكانيكى الاسكندرية</t>
  </si>
  <si>
    <t>سامح سعيد ابراهيم سليمان</t>
  </si>
  <si>
    <t>211032سامح سعيد ابراهيم سليمانالرابعةالرابعةحرفى ميكانيكىاسكندرية</t>
  </si>
  <si>
    <t>كمال عطية عبد الغنى حشيش</t>
  </si>
  <si>
    <t>211033كمال عطية عبد الغنى حشيشالثالثة</t>
  </si>
  <si>
    <t>نقدي</t>
  </si>
  <si>
    <t>211035عصام محمد السيد ابراهيم الثالثةالثالثة حرفى حداد الاميرية</t>
  </si>
  <si>
    <t>جمال عبد الستار محمد عطيه</t>
  </si>
  <si>
    <t>حرفى لحام اطارات</t>
  </si>
  <si>
    <t>211036جمال عبد الستار محمد عطيهالثالثةالثالثةحرفى لحام اطاراتفرع المنيا</t>
  </si>
  <si>
    <t>خالد عربى محمد نصر</t>
  </si>
  <si>
    <t>211037خالد عربى محمد نصرالثالثةالثالثةحرفى سمكرىالاميرية</t>
  </si>
  <si>
    <t>عصام حامد شعبان محمد</t>
  </si>
  <si>
    <t>211039عصام حامد شعبان محمدالاولىالأولىفنى كهربائى سياراتفرع الاسكندرية</t>
  </si>
  <si>
    <t>الوحيد عبد العاطى محمد الوسياطه</t>
  </si>
  <si>
    <t>أمين خزينة</t>
  </si>
  <si>
    <t>211040الوحيد عبد العاطى محمد الوسياطهالثانيةالثانيةأمين خزينةفرع الاسكندرية</t>
  </si>
  <si>
    <t>محمد أحمد حلمي حبشي على</t>
  </si>
  <si>
    <t>فني براده</t>
  </si>
  <si>
    <t>211042محمد أحمد حلمي حبشي علىالثانيةالثانيةفني برادهفرع الاسكندرية</t>
  </si>
  <si>
    <t>رجب عبد الستار أحمد عبد الحليم</t>
  </si>
  <si>
    <t>211044رجب عبد الستار أحمد عبد الحليمالثانيةالثانيةميكانيكىفرع الاسكندرية</t>
  </si>
  <si>
    <t>وائل شعبان محمد الحارتى</t>
  </si>
  <si>
    <t>211045وائل شعبان محمد الحارتىالثانيةالثانيةميكانيكىفرع الاسكندرية</t>
  </si>
  <si>
    <t>علي عبد المطلب محمد حسين</t>
  </si>
  <si>
    <t>211046علي عبد المطلب محمد حسينالثالثةالثالثةحرفى لحامفرع الاسكندرية</t>
  </si>
  <si>
    <t>ابراهيم عبد الرؤوف محمد أحمد</t>
  </si>
  <si>
    <t>حرفى سمكرى سيارات</t>
  </si>
  <si>
    <t xml:space="preserve">211047ابراهيم عبد الرؤوف محمد أحمدالثالثةالثالثةحرفى سمكرى سياراتالادارة العامة 
بالورش المركزية </t>
  </si>
  <si>
    <t>صلاح رجب محمود جاد الله</t>
  </si>
  <si>
    <t>211048صلاح رجب محمود جاد اللهالرابعةالرابعةحرفى عامل كاوتشاسكندرية</t>
  </si>
  <si>
    <t>خميس محجوب محمود عبد الرحمن</t>
  </si>
  <si>
    <t>211049خميس محجوب محمود عبد الرحمنعقد مؤقت</t>
  </si>
  <si>
    <t>مدحت صافى عبد الونيس</t>
  </si>
  <si>
    <t>211050مدحت صافى عبد الونيسعقد مؤقت</t>
  </si>
  <si>
    <t>211054محمود حفظي محمد مصطفى الاولى</t>
  </si>
  <si>
    <t>211055ابراهيم الحسينى ابراهيم عبد الله الاولى</t>
  </si>
  <si>
    <t>211056ياسر كامل يونس الفقى الاولى</t>
  </si>
  <si>
    <t>ايمن محمود كامل احمد</t>
  </si>
  <si>
    <t>211057ايمن محمود كامل احمدالاولى</t>
  </si>
  <si>
    <t>عبد الرازق عبد الستار ابراهيم</t>
  </si>
  <si>
    <t>211058عبد الرازق عبد الستار ابراهيمالاولى</t>
  </si>
  <si>
    <t>محمد السيد احمد غريب الطباخ</t>
  </si>
  <si>
    <t>211059محمد السيد احمد غريب الطباخالاولى</t>
  </si>
  <si>
    <t>محمد احمد عبد الرسول عبد الهادى</t>
  </si>
  <si>
    <t>211060محمد احمد عبد الرسول عبد الهادىالاولى</t>
  </si>
  <si>
    <t>سعد منصور عبد الملاك جرجس</t>
  </si>
  <si>
    <t>211062سعد منصور عبد الملاك جرجسالاولىالأولىحرفى كهربائى فرع الاسكندرية</t>
  </si>
  <si>
    <t>احمد صالح محمد صالح</t>
  </si>
  <si>
    <t>211063احمد صالح محمد صالحالاولىالأولىحرفى ميكانيكى سياراتفرع الاسكندرية</t>
  </si>
  <si>
    <t>محمد السيد محمد خميس</t>
  </si>
  <si>
    <t xml:space="preserve">حرفى سمكرى </t>
  </si>
  <si>
    <t>211064محمد السيد محمد خميسالاولىالأولىحرفى سمكرى فرع الاسكندرية</t>
  </si>
  <si>
    <t>جمال على محمد عبد الخير</t>
  </si>
  <si>
    <t>211065جمال على محمد عبد الخيرالاولىالأولىحرفى ميكانيكى سياراتفرع الاسكندرية</t>
  </si>
  <si>
    <t>211066احمد السيد عبد اللطيف عبد المجيد الاولىالأولىفنى ميكانيكى سياراتفرع الاسكندرية</t>
  </si>
  <si>
    <t>محمد إبراهيم محمد شحاتة البنا</t>
  </si>
  <si>
    <t>فنى سمكرى</t>
  </si>
  <si>
    <t>211067محمد إبراهيم محمد شحاتة البناالاولىالأولىفنى سمكرىفرع الاسكندرية</t>
  </si>
  <si>
    <t>211068عادل حسن خلف الله عبد النعيم الاولىالأولىفنى كهربائى سياراتفرع الاسكندرية</t>
  </si>
  <si>
    <t>محمود مصطفى سيد احمد مصطفى</t>
  </si>
  <si>
    <t>فنى دوكو</t>
  </si>
  <si>
    <t>211069محمود مصطفى سيد احمد مصطفىالثانيةالثانيةفنى دوكوفرع الاسكندرية</t>
  </si>
  <si>
    <t>محمد عبد المرضى عطية على عجلان</t>
  </si>
  <si>
    <t>211070محمد عبد المرضى عطية على عجلانالثالثة</t>
  </si>
  <si>
    <t>محمد ابراهيم عبد الوهاب عبد الحميد</t>
  </si>
  <si>
    <t>211071محمد ابراهيم عبد الوهاب عبد الحميدالثالثةالثالثةحرفى ميكانيكى كفر الزيات</t>
  </si>
  <si>
    <t>211073محمد احمد عبد الجليل احمد الثالثةالثالثةحرفى   عامل كاوتش فرع الاسكندرية</t>
  </si>
  <si>
    <t>الادارة العامة للورش</t>
  </si>
  <si>
    <t>211074هانى سعيد على عبدالفتاح الثالثةالثالثةحرفى   عامل كاوتش الادارة العامة للورش</t>
  </si>
  <si>
    <t xml:space="preserve">حرفى   سمكرى ردياتير  </t>
  </si>
  <si>
    <t>211075جابر احمد مصطفى احمد الثالثةالثالثةحرفى   سمكرى ردياتير  فرع الاسكندرية</t>
  </si>
  <si>
    <t>211076سعيد جابر ابراهيم سعيد الثالثةالثالثةحرفى   عامل كاوتش كفر الزيات</t>
  </si>
  <si>
    <t>احمد محمود السيد سيلمان</t>
  </si>
  <si>
    <t xml:space="preserve"> لحام </t>
  </si>
  <si>
    <t>211077احمد محمود السيد سيلمانالثالثةالثالثة لحام فرع كفر الزيات</t>
  </si>
  <si>
    <t xml:space="preserve"> ميكانيكي </t>
  </si>
  <si>
    <t xml:space="preserve">211078حسن على حسن أبو مندور الثالثةالثالثة ميكانيكي الادارة العامة 
بالورش المركزية </t>
  </si>
  <si>
    <t>اسلام سمير محمود سليمان</t>
  </si>
  <si>
    <t>211079اسلام سمير محمود سليمانالخامسةالخامسةحرفى ميكانيكىالاسكندرية</t>
  </si>
  <si>
    <t>عز الدين فتحى فرج السيد رحمه</t>
  </si>
  <si>
    <t>حرفى كاوتش</t>
  </si>
  <si>
    <t>211080عز الدين فتحى فرج السيد رحمهالخامسةالخامسةحرفى كاوتشالاسكندرية</t>
  </si>
  <si>
    <t>متولى رجب متولى مصباح</t>
  </si>
  <si>
    <t xml:space="preserve">صانع ثالث ميكانيكى </t>
  </si>
  <si>
    <t>211081متولى رجب متولى مصباحالثانيةالثانيةصانع ثالث ميكانيكى فرع الاسكندرية</t>
  </si>
  <si>
    <t xml:space="preserve">صانع ثالث سمكرى </t>
  </si>
  <si>
    <t>211082عبد المسيح عطية جرجس معوض الثانيةالثانيةصانع ثالث سمكرى فرع الاسكندرية</t>
  </si>
  <si>
    <t>211083هانى عبد العال محمد السمان الثانيةالثانيةصانع ثالث ميكانيكى فرع الاسكندرية</t>
  </si>
  <si>
    <t>اسامة عوض علي هندي</t>
  </si>
  <si>
    <t>211084اسامة عوض علي هنديالثالثة</t>
  </si>
  <si>
    <t xml:space="preserve"> ميكانيكى </t>
  </si>
  <si>
    <t>211085محمد شاكر عليوة محمد الثانيةالثانية ميكانيكى فرع الاسكندرية</t>
  </si>
  <si>
    <t>علاء الدين محمد محمد حسن</t>
  </si>
  <si>
    <t>211086علاء الدين محمد محمد حسنالاولى</t>
  </si>
  <si>
    <t>ياسر ابو ضيف مهنى خليفه</t>
  </si>
  <si>
    <t xml:space="preserve">211087ياسر ابو ضيف مهنى خليفهالثالثةالثالثةتباعفرع الاسكندرية </t>
  </si>
  <si>
    <t>سمير احمد رجب بركات احمد</t>
  </si>
  <si>
    <t>211088سمير احمد رجب بركات احمدالاولى</t>
  </si>
  <si>
    <t xml:space="preserve">فنى كهربائى </t>
  </si>
  <si>
    <t>211089عبد العال محمد محمد عبد الله الثانيةالثانيةفنى كهربائى فرع الاسكندرية</t>
  </si>
  <si>
    <t>212001محمد حسن حسن الشاذلى الرابعةالرابعةحرفى ميكانيكىكفر الزيات</t>
  </si>
  <si>
    <t>مدحت عبد المنعم على الكومى</t>
  </si>
  <si>
    <t>212002مدحت عبد المنعم على الكومىالرابعةالرابعةحرفى حدادكفر الزيات</t>
  </si>
  <si>
    <t>212004رافت عبد الغفار محمود محمد الاولى</t>
  </si>
  <si>
    <t>212005فتحى محمود عبد ربه عمارة الاولى</t>
  </si>
  <si>
    <t>212006عبد العزيز سليمان عبد العزيز صبح الاولى</t>
  </si>
  <si>
    <t>212007شريف إسماعيل محمد الشريف الاولى</t>
  </si>
  <si>
    <t>212008ابراهيم عبد الفتاح عباس الاولىالأولىحرفى لحام فرع كفر الزيات</t>
  </si>
  <si>
    <t>212009رضوان شعبان رضوان شعبان الاولىالأولىحرفى ميكانيكى سياراتفرع كفر الزيات</t>
  </si>
  <si>
    <t>212010محمد عبد الرحمن محمد الشنشورى الاولىالأولىحرفى سمكرى فرع كفر الزيات</t>
  </si>
  <si>
    <t>212011اشرف ثروت ابو اليزيد محمد الاولىالأولىحرفى عامل كاوتشفرع كفر الزيات</t>
  </si>
  <si>
    <t>حسنى سليمان محمد سليمان شلبى</t>
  </si>
  <si>
    <t>212012حسنى سليمان محمد سليمان شلبىالاولىالأولىفنى ميكانيكى سياراتفرع كفر الزيات</t>
  </si>
  <si>
    <t>محمد على محمد البرعى</t>
  </si>
  <si>
    <t>212013محمد على محمد البرعىالثانيةالثانيةفنى لحام فرع كفر الزيات</t>
  </si>
  <si>
    <t>212014سليمان محمد سليمان  ابو زيد الثانيةالثانيةصانع ثالث ميكانيكى فرع كفر الزيات</t>
  </si>
  <si>
    <t>212015محمود عبد الغنى ابراهيم القط الثانيةالثانيةصانع ثالث ميكانيكى فرع كفر الزيات</t>
  </si>
  <si>
    <t xml:space="preserve">صانع ثالث تشحيم </t>
  </si>
  <si>
    <t>212016محمد محمد محمد صالح الثانيةالثانيةصانع ثالث تشحيم فرع كفر الزيات</t>
  </si>
  <si>
    <t>فنى كهربائي تركبات</t>
  </si>
  <si>
    <t>212018جمال محمد تاج الدين احمد الثانيةالثانيةفنى كهربائي تركباتفرع كفر الزيات</t>
  </si>
  <si>
    <t>عبد الوهاب فكري عبدالوهاب عيد</t>
  </si>
  <si>
    <t>212019عبد الوهاب فكري عبدالوهاب عيدالثالثة</t>
  </si>
  <si>
    <t>محمد السيد بلتاجي علي سلك</t>
  </si>
  <si>
    <t>212020محمد السيد بلتاجي علي سلكالثالثة</t>
  </si>
  <si>
    <t>212021محمد محمد محمد هزع الثالثةالثالثةحرفى   عامل كاوتش فرع كفر الزيات</t>
  </si>
  <si>
    <t>212022محمد عبد الله عبد المطلب الزغبى الثالثةالثالثةحرفى   عامل كاوتش فرع الاسكندرية</t>
  </si>
  <si>
    <t>اشرف عبد الله ابراهيم سليمان</t>
  </si>
  <si>
    <t>212023اشرف عبد الله ابراهيم سليمانالثالثةالثالثةحرفى سمكرىكفر الزيات</t>
  </si>
  <si>
    <t>شمس الدين عبد الغنى عبد الغنى عثمان</t>
  </si>
  <si>
    <t>212024شمس الدين عبد الغنى عبد الغنى عثمانالثالثةالثالثةحرفى   عامل كاوتش فرع كفر الزيات</t>
  </si>
  <si>
    <t xml:space="preserve"> حداد </t>
  </si>
  <si>
    <t>212025على سعيد على عبد الفتاح النجار الثالثةالثالثة حداد الاميرية</t>
  </si>
  <si>
    <t>فوزى احمد محمد الريعى</t>
  </si>
  <si>
    <t>212029فوزى احمد محمد الريعىالاولى</t>
  </si>
  <si>
    <t>212030النادى سعيد محمد مرسى الاولى</t>
  </si>
  <si>
    <t>213003ابراهيم محمد المتولى على الاولى</t>
  </si>
  <si>
    <t xml:space="preserve">كفر الزيات </t>
  </si>
  <si>
    <t xml:space="preserve">213004صابر طلبة المهدى الدماطى الثانيةالثانيةفنى كهربائي تركباتكفر الزيات </t>
  </si>
  <si>
    <t xml:space="preserve">صانع ثالث لحام </t>
  </si>
  <si>
    <t xml:space="preserve">213006ابراهيم محمود حسن على الثانيةالثانيةصانع ثالث لحام كفر الزيات </t>
  </si>
  <si>
    <t xml:space="preserve">213007على محمود احمد حجازى الثانيةالثانيةصانع ثالث ميكانيكى كفر الزيات </t>
  </si>
  <si>
    <t>صانع ثالث كاوتش</t>
  </si>
  <si>
    <t xml:space="preserve">213008بدوى ابراهيم ابراهيم البهوتى الثانيةالثانيةصانع ثالث كاوتشكفر الزيات </t>
  </si>
  <si>
    <t>رجائى يحيى زكريا ادريس</t>
  </si>
  <si>
    <t>213009رجائى يحيى زكريا ادريسالثالثة</t>
  </si>
  <si>
    <t>احمد محمد مبروك عمارة</t>
  </si>
  <si>
    <t>213011احمد محمد مبروك عمارةالثالثة</t>
  </si>
  <si>
    <t>حسام محمد محمود البلتاجي</t>
  </si>
  <si>
    <t>213012حسام محمد محمود البلتاجيالثالثةالثالثة ميكانيكى الاميرية</t>
  </si>
  <si>
    <t>امبارك عبد الستار محمد امبارك</t>
  </si>
  <si>
    <t xml:space="preserve">صانع رابع  سروجى </t>
  </si>
  <si>
    <t>213013امبارك عبد الستار محمد امباركالثالثةالثالثةصانع رابع  سروجى فرع كفر الزيات</t>
  </si>
  <si>
    <t>213014متولى سيف النصر متولى الثالثةالثالثةحرفى كهربائىكفر الزيات</t>
  </si>
  <si>
    <t>213015نصر عبد الغفار السيد السعودى الثالثةالثالثةحرفى سمكرىكفر الزيات</t>
  </si>
  <si>
    <t>السيد عطية مبروك السودانى</t>
  </si>
  <si>
    <t xml:space="preserve">حرفى عامل   تشحيم </t>
  </si>
  <si>
    <t>213016السيد عطية مبروك السودانىالثالثةالثالثةحرفى عامل   تشحيم الاميرية</t>
  </si>
  <si>
    <t>213017حمادة السيد محمد نصر الثالثةالثالثةحرفى   عامل كاوتش فرع الاسكندرية</t>
  </si>
  <si>
    <t>عبد الفتاح محمد محمد عنوس</t>
  </si>
  <si>
    <t>213018عبد الفتاح محمد محمد عنوسالثالثةالثالثةحرفى عامل دوكوكفر الزيات</t>
  </si>
  <si>
    <t>امير البرنس كامل بولص</t>
  </si>
  <si>
    <t>213019امير البرنس كامل بولصالثالثةالثالثةحرفى عامل   تشحيم كفر الزيات</t>
  </si>
  <si>
    <t>213020محمد إبراهيم عبد الحميد شحاتة عقد مؤقت</t>
  </si>
  <si>
    <t>213021محمد مجدى محمد السيد نصر عقد مؤقت</t>
  </si>
  <si>
    <t>صلاح عوض عبد الرازق عوض</t>
  </si>
  <si>
    <t>213023صلاح عوض عبد الرازق عوضالاولى</t>
  </si>
  <si>
    <t>السيد على محمد على عويس</t>
  </si>
  <si>
    <t>213024السيد على محمد على عويسالاولىالأولىفنى ميكانيكى سياراتفرع كفر الزيات</t>
  </si>
  <si>
    <t>احمد عنتر محمد يونس</t>
  </si>
  <si>
    <t>213025احمد عنتر محمد يونسالاولىالأولىفنى ميكانيكى سياراتفرع كفر الزيات</t>
  </si>
  <si>
    <t>نبيل محمد يوسف غالى</t>
  </si>
  <si>
    <t>213026نبيل محمد يوسف غالىالاولىالأولىفنى ميكانيكى سياراتفرع كفر الزيات</t>
  </si>
  <si>
    <t>ابراهيم احمد عباس نوفل</t>
  </si>
  <si>
    <t xml:space="preserve">213028ابراهيم احمد عباس نوفلالثانيةالثانيةفنى لحام كفر الزيات </t>
  </si>
  <si>
    <t>ايهاب عبد الحميد على القمارى</t>
  </si>
  <si>
    <t>213030ايهاب عبد الحميد على القمارىالثانية</t>
  </si>
  <si>
    <t>213031محمود عبد العظيم عبدالحميد عكة الثانية</t>
  </si>
  <si>
    <t>213032الشحات احمد السيد شرف الدين الثالثةالثالثةحرفى   عامل كاوتش فرع الاسكندرية</t>
  </si>
  <si>
    <t>انور طلعت محمد محمد</t>
  </si>
  <si>
    <t>الزقازيق</t>
  </si>
  <si>
    <t>214000انور طلعت محمد محمدالرابعةالرابعةحرفى سمكرىالزقازيق</t>
  </si>
  <si>
    <t>محمد إبراهيم عبد ربه عامر</t>
  </si>
  <si>
    <t>214001محمد إبراهيم عبد ربه عامرالخامسةالخامسةحرفى كهربائىالزقازيق</t>
  </si>
  <si>
    <t>هشام السيد حافظ السيد</t>
  </si>
  <si>
    <t>214002هشام السيد حافظ السيدالرابعةالرابعةحرفى سروجىالزقازيق</t>
  </si>
  <si>
    <t>عماد الدين احمد على اسماعيل</t>
  </si>
  <si>
    <t>214003عماد الدين احمد على اسماعيلالثالثةالثالثةحرفى ميكانيكى فرع الاسكندرية</t>
  </si>
  <si>
    <t>محمد ثابت حسين السيد</t>
  </si>
  <si>
    <t>214004محمد ثابت حسين السيدالرابعةالرابعةحرفى برادالزقازيق</t>
  </si>
  <si>
    <t>ياسر رأفت عطية البندارى</t>
  </si>
  <si>
    <t>214005ياسر رأفت عطية البندارىالثالثةالثالثةميكانيكيفرع الاسكندرية</t>
  </si>
  <si>
    <t>امين ظريف سعد عبد الحميد</t>
  </si>
  <si>
    <t xml:space="preserve">فنى سباك صحى </t>
  </si>
  <si>
    <t>214006امين ظريف سعد عبد الحميدالثانيةالثانيةفنى سباك صحى فرع الزقازيق</t>
  </si>
  <si>
    <t>محمود محمد محمد السيد</t>
  </si>
  <si>
    <t>214008محمود محمد محمد السيدالثانية</t>
  </si>
  <si>
    <t>ابراهيم سرور محمد عبدالله</t>
  </si>
  <si>
    <t>214011ابراهيم سرور محمد عبداللهالرابعةالرابعةحرفى سمكرىالزقازيق</t>
  </si>
  <si>
    <t>صلاح زكى محمد عبدالرحيم</t>
  </si>
  <si>
    <t>214012صلاح زكى محمد عبدالرحيمالثالثةالثالثةحرفي كهربائي الاميرية</t>
  </si>
  <si>
    <t>حسن إبراهيم الدسوقى سليمان</t>
  </si>
  <si>
    <t>214013حسن إبراهيم الدسوقى سليمانالثالثةالثالثةحرفى ميكانيكى فرع سفاجا</t>
  </si>
  <si>
    <t>عادل السيد ادريس عبد الوهاب</t>
  </si>
  <si>
    <t>214014عادل السيد ادريس عبد الوهابالثانيةالثانيةحرفى لحام فرع الزقازيق</t>
  </si>
  <si>
    <t>سعيد محمد محمد عطيه</t>
  </si>
  <si>
    <t>214015سعيد محمد محمد عطيهالثالثةالثالثةحرفى سمكرىفرع المنصورة</t>
  </si>
  <si>
    <t>احمد رجب محمد مصطفي</t>
  </si>
  <si>
    <t>214016احمد رجب محمد مصطفيالرابعة</t>
  </si>
  <si>
    <t>حرفة سمكرى</t>
  </si>
  <si>
    <t>بنى سويف</t>
  </si>
  <si>
    <t>215000محمد رمضان شحاته الرابعةالرابعةحرفة سمكرىبنى سويف</t>
  </si>
  <si>
    <t>215001جنيدي صابر  جندى عبدالسيدالاولى</t>
  </si>
  <si>
    <t>ماجد منير يوسف خليل</t>
  </si>
  <si>
    <t>215002ماجد منير يوسف خليلالثانيةالثانيةسمكريفرع بنى سويف</t>
  </si>
  <si>
    <t>لحام</t>
  </si>
  <si>
    <t>215003احمد محمد علي عبدالحميد الثالثةالثالثةلحامفرع بنى سويف</t>
  </si>
  <si>
    <t>جرجس ابراهيم طوس عبدالسيد</t>
  </si>
  <si>
    <t>215004جرجس ابراهيم طوس عبدالسيدالثالثةالثالثة حرفى حداد فرع بنى سويف</t>
  </si>
  <si>
    <t xml:space="preserve">215005شوقي يحيي سعد عزب الثالثةالثالثةحرفى ميكانيكى فرع الاسكندرية </t>
  </si>
  <si>
    <t>215006صلاح ربيع مصطفي محمد الثالثةالثالثةلحامالاميرية</t>
  </si>
  <si>
    <t>كهربائي تركيبات</t>
  </si>
  <si>
    <t>215007علاء محمد عبدالمولي سلام الثالثةالثالثةكهربائي تركيباتالاميرية</t>
  </si>
  <si>
    <t>عيد ميهوب عيد محمد</t>
  </si>
  <si>
    <t xml:space="preserve">ميكانيكي </t>
  </si>
  <si>
    <t>215008عيد ميهوب عيد محمدالثالثةالثالثةميكانيكي فرع بنى سويف</t>
  </si>
  <si>
    <t>محمد سيد عيد فتح الباب</t>
  </si>
  <si>
    <t>215009محمد سيد عيد فتح البابالثالثةالثالثة حرفى حداد فرع كفر الزيات</t>
  </si>
  <si>
    <t>محمد طايع محمد عبداللطيف</t>
  </si>
  <si>
    <t>نجار</t>
  </si>
  <si>
    <t>215010محمد طايع محمد عبداللطيفالثالثةالثالثةنجارفرع الزقازيق</t>
  </si>
  <si>
    <t>ناصر عبدالحميد سعيد حسين</t>
  </si>
  <si>
    <t>215011ناصر عبدالحميد سعيد حسينالرابعةالرابعةحرفى عامل كاوتشبنى سويف</t>
  </si>
  <si>
    <t>215012عبدالله محمد محمود حسن الخامسةالخامسةحرفى سمكرىبنى سويف</t>
  </si>
  <si>
    <t>عبد الله عبدالكريم عبدالله طلبة</t>
  </si>
  <si>
    <t>216000عبد الله عبدالكريم عبدالله طلبةالثانيةالثانيةفنى كهرباء فرع المنيا</t>
  </si>
  <si>
    <t>محمد صديق توفيق شحاته</t>
  </si>
  <si>
    <t>216001محمد صديق توفيق شحاتهالثالثةالثالثة حرفى حداد فرع المنيا</t>
  </si>
  <si>
    <t>محمد خليفة عبد الكريم ابراهيم</t>
  </si>
  <si>
    <t>216002محمد خليفة عبد الكريم ابراهيمالثالثةالثالثةحرفى ميكانيكى الاميرية</t>
  </si>
  <si>
    <t>منتصر محمد محمد عبد العليم</t>
  </si>
  <si>
    <t>216003منتصر محمد محمد عبد العليمالثالثةالثالثةحرفى نقاش فرع المنصورة</t>
  </si>
  <si>
    <t>عادل حسين عبد الهادى مصطفى</t>
  </si>
  <si>
    <t>216006عادل حسين عبد الهادى مصطفىالثانيةالثانيةميكانيكى فرع المنيا</t>
  </si>
  <si>
    <t>رفاعي خلف بيومي سيد</t>
  </si>
  <si>
    <t>216007رفاعي خلف بيومي سيدالاولىالأولىحرفى كهربائى فرع المنيا</t>
  </si>
  <si>
    <t>محسن عبدالرحيم احمد ابوالليل</t>
  </si>
  <si>
    <t>216008محسن عبدالرحيم احمد ابوالليلالثانيةالثانيةفنى لحام فرع المنيا</t>
  </si>
  <si>
    <t>جمال احمد علي عبد الناصر</t>
  </si>
  <si>
    <t>216009جمال احمد علي عبد الناصرالاولىالأولىحرفى ميكانيكى سياراتفرع المنيا</t>
  </si>
  <si>
    <t>فتحي عبده سيد علي</t>
  </si>
  <si>
    <t>216010فتحي عبده سيد عليالاولىالأولىحرفى كهربائى فرع المنيا</t>
  </si>
  <si>
    <t>رضا عبد الحميد حسن مبارك</t>
  </si>
  <si>
    <t>216012رضا عبد الحميد حسن مباركالاولىالأولىحرفى ميكانيكى سياراتفرع المنيا</t>
  </si>
  <si>
    <t>جميل صديق توفيق شحاته</t>
  </si>
  <si>
    <t>216013جميل صديق توفيق شحاتهالاولىالأولىحرفى سمكرى فرع المنيا</t>
  </si>
  <si>
    <t>خليل سيد عطيه يوسف</t>
  </si>
  <si>
    <t>216014خليل سيد عطيه يوسفالثالثةالثالثةحرفى   عامل كاوتش فرع الاسكندرية</t>
  </si>
  <si>
    <t>مختار عمر عبد العليم عبد الحليم</t>
  </si>
  <si>
    <t>المنيا</t>
  </si>
  <si>
    <t>216015مختار عمر عبد العليم عبد الحليمالرابعةالرابعةحرفى عامل كاوتشالمنيا</t>
  </si>
  <si>
    <t>عبد العزيز ابو المجد على</t>
  </si>
  <si>
    <t>217000عبد العزيز ابو المجد علىعقد مؤقت</t>
  </si>
  <si>
    <t>217001محمد عبد الهادى رمضان الاولىالأولىفنى ميكانيكى سياراتفرع الاسكندرية</t>
  </si>
  <si>
    <t>عبد الخالق محمد ثروت يوسف</t>
  </si>
  <si>
    <t>217002عبد الخالق محمد ثروت يوسفالاولى</t>
  </si>
  <si>
    <t xml:space="preserve">فرع قنا </t>
  </si>
  <si>
    <t xml:space="preserve">217006محمد حسين محمد محمد الثانيةالثانيةميكانيكىفرع قنا </t>
  </si>
  <si>
    <t>ايمن احمد عاشور احمد</t>
  </si>
  <si>
    <t>217008ايمن احمد عاشور احمدالثالثةالثالثةحرفى ميكانيكى الاميرية</t>
  </si>
  <si>
    <t>سعد احمد ابو الحسن ابراهيم</t>
  </si>
  <si>
    <t>كهربائى</t>
  </si>
  <si>
    <t xml:space="preserve">217009سعد احمد ابو الحسن ابراهيمالثانيةالثانيةكهربائىفرع قنا </t>
  </si>
  <si>
    <t>عادل محمد رمضان على</t>
  </si>
  <si>
    <t xml:space="preserve">217010عادل محمد رمضان علىالثانيةالثانيةكهربائىفرع قنا </t>
  </si>
  <si>
    <t>رشدى محمد احمد على عوضى</t>
  </si>
  <si>
    <t>217011رشدى محمد احمد على عوضىالثانيةالثانيةميكانيكيفرع سفاجا</t>
  </si>
  <si>
    <t>حسن عطية عبد العال</t>
  </si>
  <si>
    <t>حرفى عامل تشحيم</t>
  </si>
  <si>
    <t>قنا</t>
  </si>
  <si>
    <t>217013حسن عطية عبد العالالرابعةالرابعةحرفى عامل تشحيمقنا</t>
  </si>
  <si>
    <t>عيد مجرب صفي الدين عبد الناصر</t>
  </si>
  <si>
    <t>براد</t>
  </si>
  <si>
    <t xml:space="preserve">218000عيد مجرب صفي الدين عبد الناصرالثانيةالثانيةبرادفرع الفيوم </t>
  </si>
  <si>
    <t xml:space="preserve">218001ياسر كمال علي محمود الثانيةالثانيةميكانيكيفرع الفيوم </t>
  </si>
  <si>
    <t>218002محمد صلاح الدين احمد الثالثةالثالثةحرفى سمكرىفرع بنى سويف</t>
  </si>
  <si>
    <t>الفيوم</t>
  </si>
  <si>
    <t>218003احمد محمد الصاوي احمد الرابعةالرابعةحرفى حدادالفيوم</t>
  </si>
  <si>
    <t>218004محمد لمعي سيد محمد الرابعةالرابعةحرفى ميكانيكىالفيوم</t>
  </si>
  <si>
    <t>حرفى لحام كاوتش</t>
  </si>
  <si>
    <t>218005عمرو مسعد سعيد محمد الخامسةالخامسةحرفى لحام كاوتشالفيوم</t>
  </si>
  <si>
    <t>218006مصطفي عبدالجواد احمد الخامسةالخامسةحرفى سمكرىالفيوم</t>
  </si>
  <si>
    <t>218007نصر احمد عبدالعليم الخامسةالخامسةحرفى خراطالفيوم</t>
  </si>
  <si>
    <t>حرفى دوكو</t>
  </si>
  <si>
    <t>218008خالد رجب حسين الخامسةالخامسةحرفى دوكوالفيوم</t>
  </si>
  <si>
    <t>فرع قنا</t>
  </si>
  <si>
    <t>219002احمد حسين مغربى محمد الاولىالأولىفنى ميكانيكى سياراتفرع قنا</t>
  </si>
  <si>
    <t>عطيتو على عطيتو حجاجى</t>
  </si>
  <si>
    <t>219003عطيتو على عطيتو حجاجىالثالثةالثالثةحرفى ميكانيكى الادارة العامة</t>
  </si>
  <si>
    <t>219004عاشور محمود محمد عيد الثانية</t>
  </si>
  <si>
    <t>سعد محمد منصور محمد</t>
  </si>
  <si>
    <t>219005سعد محمد منصور محمدالخامسة</t>
  </si>
  <si>
    <t>حرفى جداد</t>
  </si>
  <si>
    <t>سفاجا</t>
  </si>
  <si>
    <t>219006محمد السيد ابو العزم على الرابعةالرابعةحرفى جدادسفاجا</t>
  </si>
  <si>
    <t>سعيد محمود احمد مكي</t>
  </si>
  <si>
    <t>219007سعيد محمود احمد مكيالثالثة</t>
  </si>
  <si>
    <t>219008ايمن محمد حسن على الثالثةالثالثةحرفى كهربائىالاميرية</t>
  </si>
  <si>
    <t>عمرو شوقى عنتر حنفى</t>
  </si>
  <si>
    <t>219009عمرو شوقى عنتر حنفىالثالثةالثالثةحرفى خراطالاسكندرية</t>
  </si>
  <si>
    <t>احمد حلمى محمد احمد</t>
  </si>
  <si>
    <t>لحام اكسجين</t>
  </si>
  <si>
    <t>219010احمد حلمى محمد احمدالثانيةالثانيةلحام اكسجينالاسكندرية</t>
  </si>
  <si>
    <t>حلمى حماده حلمى</t>
  </si>
  <si>
    <t>فنى ميكانيكي</t>
  </si>
  <si>
    <t>نجع حمادى</t>
  </si>
  <si>
    <t>219011حلمى حماده حلمىالثانيةالثانيةفنى ميكانيكينجع حمادى</t>
  </si>
  <si>
    <t>ملاك رابح فهمى لوندى</t>
  </si>
  <si>
    <t>219013ملاك رابح فهمى لوندىالثانيةالثانيةكهربائي سيارات سفاجا</t>
  </si>
  <si>
    <t>محمد دسوقى دكرونى يوسف</t>
  </si>
  <si>
    <t>219014محمد دسوقى دكرونى يوسفالثالثة</t>
  </si>
  <si>
    <t xml:space="preserve">219015حسن محمد حسن على الثانيةالثانيةميكانيكى فرع قنا </t>
  </si>
  <si>
    <t>عزت عبد الرحيم السيد</t>
  </si>
  <si>
    <t>الرابعه</t>
  </si>
  <si>
    <t>402007عزت عبد الرحيم السيدالرابعه</t>
  </si>
  <si>
    <t>رضا أحمد عيد أحمد</t>
  </si>
  <si>
    <t>408000رضا أحمد عيد أحمدالرابعه</t>
  </si>
  <si>
    <t>صبري عبد الجواد عبد الجواد</t>
  </si>
  <si>
    <t>الثالثه</t>
  </si>
  <si>
    <t>411018صبري عبد الجواد عبد الجوادالثالثه</t>
  </si>
  <si>
    <t>أسامة محمد مصطفى محمد</t>
  </si>
  <si>
    <t>416000أسامة محمد مصطفى محمدالرابعه</t>
  </si>
  <si>
    <t>بنك مصر 2</t>
  </si>
  <si>
    <t>رضا حنفى ابو سريع</t>
  </si>
  <si>
    <t>محمد فتحي عيد</t>
  </si>
  <si>
    <t>احمد محمد عبدالجواد حسن</t>
  </si>
  <si>
    <t>محمد محمد عبيد عبدالله</t>
  </si>
  <si>
    <t>جمال فتحي ابراهيم عبدالله</t>
  </si>
  <si>
    <t>سيد علي محمد علي</t>
  </si>
  <si>
    <t>محمد صلاح كمال محمد</t>
  </si>
  <si>
    <t>ابراهيم بدوي ابراهيم</t>
  </si>
  <si>
    <t>احمد هاني السيد سالم</t>
  </si>
  <si>
    <t>ايمن صلاح عبدالرازق</t>
  </si>
  <si>
    <t>خالد وجدي محمدي</t>
  </si>
  <si>
    <t>سيد محمد زينهم رفاعي</t>
  </si>
  <si>
    <t>احمد محمد احمد حسن</t>
  </si>
  <si>
    <t>علاء الدين عبد الغنى عبد الرحمن</t>
  </si>
  <si>
    <t>دياب على محمد ابراهيم</t>
  </si>
  <si>
    <t>عماد عبد الرازق سيد على</t>
  </si>
  <si>
    <t>محمد فؤاد فؤاد السيد</t>
  </si>
  <si>
    <t>صفوت كمال عبد العظيم رفاعى</t>
  </si>
  <si>
    <t>ياسر عبد اللطيف النور محمد</t>
  </si>
  <si>
    <t>محمد ذكر الله السيد ذكر الله</t>
  </si>
  <si>
    <t>هيثم أحمد عبد العظيم محمد</t>
  </si>
  <si>
    <t>عبد النبي عطا محمود محمد</t>
  </si>
  <si>
    <t>مصطفى حميدة محمد مازن</t>
  </si>
  <si>
    <t>محمد فاروق عباس عبد الله</t>
  </si>
  <si>
    <t>محمد محمود مصطفى عبد الله</t>
  </si>
  <si>
    <t>طارق محمد عبد الرحمن عبد العزيز</t>
  </si>
  <si>
    <t>اشرف محمد طلبه عطية</t>
  </si>
  <si>
    <t>محمد محمد عبدالحكيم</t>
  </si>
  <si>
    <t>جمال احمد طه عبد الله</t>
  </si>
  <si>
    <t>على صلاح على حسن</t>
  </si>
  <si>
    <t>احمد سامى احمد محمد</t>
  </si>
  <si>
    <t>عطا عبادي حسن محمود</t>
  </si>
  <si>
    <t>نبيل علي حسين علي</t>
  </si>
  <si>
    <t>صلاح شحاته الصافي محمد</t>
  </si>
  <si>
    <t>عثمان رزق عثمان ابراهيم</t>
  </si>
  <si>
    <t>محمد ابراهيم عبدالرازق ابراهيم</t>
  </si>
  <si>
    <t>محمد جمعه خميس رمضان</t>
  </si>
  <si>
    <t>احمد السيد احمد السيد محروس</t>
  </si>
  <si>
    <t>احمد عبدالوهاب عبدالغني</t>
  </si>
  <si>
    <t>محمد عيسي السيد عيسي</t>
  </si>
  <si>
    <t>عصام محمد السيد ابراهيم</t>
  </si>
  <si>
    <t>محمود حفظي محمد مصطفى</t>
  </si>
  <si>
    <t>ابراهيم الحسينى ابراهيم عبد الله</t>
  </si>
  <si>
    <t>ياسر كامل يونس الفقى</t>
  </si>
  <si>
    <t>احمد السيد عبد اللطيف عبد المجيد</t>
  </si>
  <si>
    <t>عادل حسن خلف الله عبد النعيم</t>
  </si>
  <si>
    <t>محمد احمد عبد الجليل احمد</t>
  </si>
  <si>
    <t>هانى سعيد على عبدالفتاح</t>
  </si>
  <si>
    <t>جابر احمد مصطفى احمد</t>
  </si>
  <si>
    <t>سعيد جابر ابراهيم سعيد</t>
  </si>
  <si>
    <t>حسن على حسن أبو مندور</t>
  </si>
  <si>
    <t>عبد المسيح عطية جرجس معوض</t>
  </si>
  <si>
    <t>هانى عبد العال محمد السمان</t>
  </si>
  <si>
    <t>محمد شاكر عليوة محمد</t>
  </si>
  <si>
    <t>عبد العال محمد محمد عبد الله</t>
  </si>
  <si>
    <t>محمد حسن حسن الشاذلى</t>
  </si>
  <si>
    <t>رافت عبد الغفار محمود محمد</t>
  </si>
  <si>
    <t>فتحى محمود عبد ربه عمارة</t>
  </si>
  <si>
    <t>عبد العزيز سليمان عبد العزيز صبح</t>
  </si>
  <si>
    <t>شريف إسماعيل محمد الشريف</t>
  </si>
  <si>
    <t>ابراهيم عبد الفتاح عباس</t>
  </si>
  <si>
    <t>رضوان شعبان رضوان شعبان</t>
  </si>
  <si>
    <t>محمد عبد الرحمن محمد الشنشورى</t>
  </si>
  <si>
    <t>اشرف ثروت ابو اليزيد محمد</t>
  </si>
  <si>
    <t>سليمان محمد سليمان ابو زيد</t>
  </si>
  <si>
    <t>محمود عبد الغنى ابراهيم القط</t>
  </si>
  <si>
    <t>محمد محمد محمد صالح</t>
  </si>
  <si>
    <t>جمال محمد تاج الدين احمد</t>
  </si>
  <si>
    <t>محمد محمد محمد هزع</t>
  </si>
  <si>
    <t>محمد عبد الله عبد المطلب الزغبى</t>
  </si>
  <si>
    <t>على سعيد على عبد الفتاح النجار</t>
  </si>
  <si>
    <t>النادى سعيد محمد مرسى</t>
  </si>
  <si>
    <t>ابراهيم محمد المتولى على</t>
  </si>
  <si>
    <t>صابر طلبة المهدى الدماطى</t>
  </si>
  <si>
    <t>ابراهيم محمود حسن على</t>
  </si>
  <si>
    <t>على محمود احمد حجازى</t>
  </si>
  <si>
    <t>بدوى ابراهيم ابراهيم البهوتى</t>
  </si>
  <si>
    <t>متولى سيف النصر متولى</t>
  </si>
  <si>
    <t>نصر عبد الغفار السيد السعودى</t>
  </si>
  <si>
    <t>حمادة السيد محمد نصر</t>
  </si>
  <si>
    <t>محمد إبراهيم عبد الحميد شحاتة</t>
  </si>
  <si>
    <t>محمد مجدى محمد السيد نصر</t>
  </si>
  <si>
    <t>محمود عبد العظيم عبدالحميد عكة</t>
  </si>
  <si>
    <t>الشحات احمد السيد شرف الدين</t>
  </si>
  <si>
    <t>محمد رمضان شحاته</t>
  </si>
  <si>
    <t>جنيدي صابر جندى عبدالسيد</t>
  </si>
  <si>
    <t>احمد محمد علي عبدالحميد</t>
  </si>
  <si>
    <t>شوقي يحيي سعد عزب</t>
  </si>
  <si>
    <t>صلاح ربيع مصطفي محمد</t>
  </si>
  <si>
    <t>علاء محمد عبدالمولي سلام</t>
  </si>
  <si>
    <t>عبدالله محمد محمود حسن</t>
  </si>
  <si>
    <t>محمد عبد الهادى رمضان</t>
  </si>
  <si>
    <t>محمد حسين محمد محمد</t>
  </si>
  <si>
    <t>ياسر كمال علي محمود</t>
  </si>
  <si>
    <t>محمد صلاح الدين احمد</t>
  </si>
  <si>
    <t>احمد محمد الصاوي احمد</t>
  </si>
  <si>
    <t>محمد لمعي سيد محمد</t>
  </si>
  <si>
    <t>عمرو مسعد سعيد محمد</t>
  </si>
  <si>
    <t>مصطفي عبدالجواد احمد</t>
  </si>
  <si>
    <t>نصر احمد عبدالعليم</t>
  </si>
  <si>
    <t>خالد رجب حسين</t>
  </si>
  <si>
    <t>احمد حسين مغربى محمد</t>
  </si>
  <si>
    <t>عاشور محمود محمد عيد</t>
  </si>
  <si>
    <t>محمد السيد ابو العزم على</t>
  </si>
  <si>
    <t>ايمن محمد حسن على</t>
  </si>
  <si>
    <t>حسن محمد حسن على</t>
  </si>
  <si>
    <t>حالة العمل</t>
  </si>
  <si>
    <t>دوام كامل</t>
  </si>
  <si>
    <t>ترددي</t>
  </si>
  <si>
    <t>أيام جزاء</t>
  </si>
  <si>
    <t>ضريبة 2026</t>
  </si>
  <si>
    <t>نصف وقت</t>
  </si>
  <si>
    <t>إيقاف</t>
  </si>
  <si>
    <t>أجازة 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</si>
</sst>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shrinkToFi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1" fontId="1" fillId="2" borderId="1" xfId="0" applyNumberFormat="1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1" fontId="1" fillId="2" borderId="8" xfId="0" applyNumberFormat="1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2" fontId="1" fillId="3" borderId="8" xfId="0" applyNumberFormat="1" applyFont="1" applyFill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center" vertical="center" shrinkToFi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center" shrinkToFi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shrinkToFit="1"/>
    </xf>
    <xf numFmtId="0" fontId="2" fillId="5" borderId="8" xfId="0" applyFont="1" applyFill="1" applyBorder="1" applyAlignment="1">
      <alignment horizontal="center" vertical="center" shrinkToFit="1"/>
    </xf>
    <xf numFmtId="2" fontId="1" fillId="4" borderId="1" xfId="0" applyNumberFormat="1" applyFont="1" applyFill="1" applyBorder="1" applyAlignment="1">
      <alignment horizontal="center" vertical="center" shrinkToFit="1"/>
    </xf>
    <xf numFmtId="2" fontId="1" fillId="4" borderId="8" xfId="0" applyNumberFormat="1" applyFont="1" applyFill="1" applyBorder="1" applyAlignment="1">
      <alignment horizontal="center" vertical="center" shrinkToFi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center" vertical="center" shrinkToFit="1"/>
    </xf>
    <xf numFmtId="0" fontId="1" fillId="6" borderId="8" xfId="0" applyFont="1" applyFill="1" applyBorder="1" applyAlignment="1">
      <alignment horizontal="center" vertical="center" shrinkToFit="1"/>
    </xf>
    <xf numFmtId="0" fontId="1" fillId="6" borderId="9" xfId="0" applyFont="1" applyFill="1" applyBorder="1" applyAlignment="1">
      <alignment horizontal="center" vertical="center" shrinkToFit="1"/>
    </xf>
    <xf numFmtId="2" fontId="1" fillId="6" borderId="1" xfId="0" applyNumberFormat="1" applyFont="1" applyFill="1" applyBorder="1" applyAlignment="1">
      <alignment horizontal="center" vertical="center" shrinkToFit="1"/>
    </xf>
    <xf numFmtId="2" fontId="1" fillId="6" borderId="8" xfId="0" applyNumberFormat="1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107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0"/>
      </font>
      <fill>
        <patternFill>
          <bgColor rgb="FF7030A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DDA44B-8BC4-4A20-BB07-E0DE97B26932}" name="data.f2026" displayName="data.f2026" ref="B3:CW341" totalsRowShown="0" headerRowDxfId="104" dataDxfId="102" headerRowBorderDxfId="103" tableBorderDxfId="101" totalsRowBorderDxfId="100">
  <autoFilter ref="B3:CW341" xr:uid="{51DDA44B-8BC4-4A20-BB07-E0DE97B26932}"/>
  <tableColumns count="100">
    <tableColumn id="1" xr3:uid="{667A4D3B-6F05-47A4-AF24-A9DE7C2FD80A}" name="كود الشركة" dataDxfId="99"/>
    <tableColumn id="2" xr3:uid="{DF2CF3EE-D3C2-4E7E-B5B4-A9AF1AE8A62E}" name="كود البيرول" dataDxfId="98"/>
    <tableColumn id="3" xr3:uid="{FDFED45E-DA97-4BEC-AAB4-46F584EA5456}" name="التعامل المالي" dataDxfId="97"/>
    <tableColumn id="4" xr3:uid="{C60291BD-3576-4B44-AE7C-65C8E50411B4}" name="اسم الموظف" dataDxfId="96"/>
    <tableColumn id="5" xr3:uid="{DCDF0108-4746-4A0D-A2FE-25A2AA5C59BE}" name="الموظف المختص" dataDxfId="95"/>
    <tableColumn id="6" xr3:uid="{BC2C6DEB-F2F2-41FA-8625-512377BAAC93}" name="حالة العمل" dataDxfId="94"/>
    <tableColumn id="7" xr3:uid="{5993F262-092E-4952-A25D-4A20ACC19E8F}" name="التصنيف الادارى" dataDxfId="93"/>
    <tableColumn id="8" xr3:uid="{D91CA3C8-A431-4A7C-83BB-D7AB84A68FA7}" name="الدرجة" dataDxfId="92"/>
    <tableColumn id="9" xr3:uid="{D3A87149-0BA1-4422-A81C-F8F67DE11FAA}" name="ترقية 7/2025" dataDxfId="91"/>
    <tableColumn id="10" xr3:uid="{E59EC8CA-F969-4398-B012-F5767B3C4C1F}" name="الوظيفة" dataDxfId="90"/>
    <tableColumn id="11" xr3:uid="{02B9E0B8-720E-4DBB-91E8-6757C12F6B2E}" name="مكان العمل" dataDxfId="89"/>
    <tableColumn id="12" xr3:uid="{C76E5FD4-4CC7-45D2-825C-01C369A49F0F}" name="الرقم القومي" dataDxfId="88"/>
    <tableColumn id="13" xr3:uid="{973C9CC3-0F96-4F77-8E8A-9DEA56295B0F}" name="مرجع بحث" dataDxfId="87"/>
    <tableColumn id="14" xr3:uid="{DCD3C457-90A8-4F82-8FBD-B6A63B7351A8}" name="استعلام ترقية" dataDxfId="86"/>
    <tableColumn id="15" xr3:uid="{641AFCCA-EB69-41EB-9C90-8E0436DADD69}" name="الأجر الأساسي" dataDxfId="85"/>
    <tableColumn id="16" xr3:uid="{27AD844E-B972-4A8E-9E7C-7F9BF7F6B247}" name="أساسي 7/2025" dataDxfId="84"/>
    <tableColumn id="17" xr3:uid="{7184A98D-1E2C-4291-AAB5-4BEB387C3597}" name="أجر مقطوع" dataDxfId="83"/>
    <tableColumn id="18" xr3:uid="{FB4ED526-B4AB-42A1-91DF-80B5FCD763FC}" name="الحافز" dataDxfId="82">
      <calculatedColumnFormula>ROUND(Q4*135%,2)</calculatedColumnFormula>
    </tableColumn>
    <tableColumn id="19" xr3:uid="{7415B063-AAAF-400D-ADE1-610356FB7210}" name="حافز أداء 15%" dataDxfId="81">
      <calculatedColumnFormula>ROUND(Q4*15%,2)</calculatedColumnFormula>
    </tableColumn>
    <tableColumn id="20" xr3:uid="{2BDFA446-98E1-46EC-B77D-83AEFD369F2D}" name="حافز موانى" dataDxfId="80"/>
    <tableColumn id="21" xr3:uid="{038BE4CC-396D-4D1E-87BA-9D191C732D21}" name="عمولة انتاج" dataDxfId="79"/>
    <tableColumn id="22" xr3:uid="{19300E73-0772-4C89-96B4-D9A91FD4DD40}" name="أومر الشغل للملاكي" dataDxfId="78"/>
    <tableColumn id="23" xr3:uid="{1970BD33-3719-4DD5-B1A4-D6273EECD7C8}" name="بدل مخاطر مواني 30%" dataDxfId="77"/>
    <tableColumn id="24" xr3:uid="{7D1A8313-A2A3-4556-AB16-3719E442B2DB}" name="بدل مخاطر" dataDxfId="76"/>
    <tableColumn id="25" xr3:uid="{520BF787-28AB-4AE6-8F1F-ADDEF8232574}" name="بدل انتقال" dataDxfId="75"/>
    <tableColumn id="26" xr3:uid="{7D49EFBF-6ABB-4F2C-957D-D09F27645A23}" name="بدل اقامة" dataDxfId="74"/>
    <tableColumn id="27" xr3:uid="{598F5FD5-56D7-4D1F-9318-F39092346D65}" name="بدل تمثيل" dataDxfId="73"/>
    <tableColumn id="28" xr3:uid="{F552BDD5-CC97-4CB8-A10C-23FA45FF9209}" name="بدل ضيافة" dataDxfId="72"/>
    <tableColumn id="29" xr3:uid="{170863A7-EA24-4804-BBAF-E7892C1EFCB3}" name="بدل تفرغ" dataDxfId="71"/>
    <tableColumn id="30" xr3:uid="{83BB63C7-5538-4033-A580-CB9A91673434}" name="بدل تباع" dataDxfId="70"/>
    <tableColumn id="31" xr3:uid="{C69C5306-8296-42D5-8E5A-A8A1A53574CE}" name="إجمالي بدلات" dataDxfId="69">
      <calculatedColumnFormula>ROUND(SUM(X4:AA4,AC4:AE4),2)</calculatedColumnFormula>
    </tableColumn>
    <tableColumn id="32" xr3:uid="{1E580F8C-37DB-453E-91B1-11CC6D893691}" name="علاوة 2014" dataDxfId="68"/>
    <tableColumn id="33" xr3:uid="{0B8D7FCB-313C-4734-830C-9DEA8DA30083}" name="علاوة 2015" dataDxfId="67"/>
    <tableColumn id="34" xr3:uid="{7B0C13C5-CD94-490D-824D-1113ED26A315}" name="علاوة 2016" dataDxfId="66"/>
    <tableColumn id="35" xr3:uid="{3835B374-0E5B-4637-ABD7-D4F805BDA9DE}" name="ع م من 14 حتى 18" dataDxfId="65"/>
    <tableColumn id="36" xr3:uid="{95C1B8E3-8B02-4749-8631-12522A7A2343}" name="علاوة استثنائية2018" dataDxfId="64"/>
    <tableColumn id="37" xr3:uid="{986EC332-BA20-41AF-B8B2-539F70459D3A}" name="علاوة 2019" dataDxfId="63"/>
    <tableColumn id="38" xr3:uid="{40FD2CA8-289E-47B8-B60D-C6661E613C46}" name="علاوة 2020" dataDxfId="62"/>
    <tableColumn id="39" xr3:uid="{2CA319B4-4082-485A-94A4-BA4BC90B137F}" name="علاوة 2021" dataDxfId="61"/>
    <tableColumn id="40" xr3:uid="{00277076-8112-4F8C-A01C-0A8FCB6AE1B1}" name="علاوة 2022" dataDxfId="60"/>
    <tableColumn id="41" xr3:uid="{30731E0A-9E3B-4F69-84AD-351D7B572FB9}" name="علاوة 2023" dataDxfId="59"/>
    <tableColumn id="42" xr3:uid="{793076D2-E14B-4FC5-9358-A63C13B679FB}" name="علاوة 2024" dataDxfId="58"/>
    <tableColumn id="43" xr3:uid="{816C14ED-4C06-4888-A8CF-A37473F65D99}" name="إ.ع من14:24 أعمال" dataDxfId="57"/>
    <tableColumn id="44" xr3:uid="{52C65E5C-46D3-4D24-874B-A225D4984571}" name="علاوة 2025" dataDxfId="56"/>
    <tableColumn id="45" xr3:uid="{B848884C-84F7-4B6A-AB42-3DCAAA416964}" name="علاوة غلاء معيشة" dataDxfId="55"/>
    <tableColumn id="46" xr3:uid="{74C72A82-8B82-4FF9-87C2-EB607C9608BD}" name="علاوة اجتماعية" dataDxfId="54"/>
    <tableColumn id="47" xr3:uid="{080E6134-063F-4B88-8FBE-2355E89C86D6}" name="إجمالي علاوات" dataDxfId="53">
      <calculatedColumnFormula>ROUND(SUM(AG4:AU4),2)</calculatedColumnFormula>
    </tableColumn>
    <tableColumn id="48" xr3:uid="{BF12FA50-CC33-4D07-8C97-3A36BB802C35}" name="م. عيد العمال" dataDxfId="52"/>
    <tableColumn id="49" xr3:uid="{A3DB8FAF-8E6C-4F1F-B4C1-E59854C4B0CD}" name="عمود2" dataDxfId="51"/>
    <tableColumn id="50" xr3:uid="{8FC49640-D1A3-4717-8B3B-56B5365730F7}" name="متوسط المنحة" dataDxfId="50"/>
    <tableColumn id="51" xr3:uid="{3E0EB865-2A9C-4FD7-B6D4-0CCD85FB67B9}" name="رد مستحقات" dataDxfId="49"/>
    <tableColumn id="52" xr3:uid="{66824661-9F01-4F79-B3F2-54CC443DA26F}" name="بدل سهر" dataDxfId="48"/>
    <tableColumn id="53" xr3:uid="{7016E187-29EB-42BA-8E86-B98A1CB1CA81}" name="الإضافي" dataDxfId="47"/>
    <tableColumn id="54" xr3:uid="{393A0808-8FBB-48ED-93F6-86200F8BACC3}" name="الإجمالي" dataDxfId="46">
      <calculatedColumnFormula>ROUND(SUM(Q4:W4,AF4,AV4,AW4:AY4),2)</calculatedColumnFormula>
    </tableColumn>
    <tableColumn id="55" xr3:uid="{318A8D44-4DD3-4CB7-BD71-4E8465BCA1D9}" name="مكمل الأجر" dataDxfId="45">
      <calculatedColumnFormula>IF(BC4&lt;7000,7000-BC4,0)</calculatedColumnFormula>
    </tableColumn>
    <tableColumn id="56" xr3:uid="{33A68F03-D1A0-4769-A91A-CAD24EA41154}" name="إجمالي المستحق" dataDxfId="44">
      <calculatedColumnFormula>ROUND(SUM(AB4,AZ4:BD4),2)</calculatedColumnFormula>
    </tableColumn>
    <tableColumn id="57" xr3:uid="{627650EA-E12C-4E93-B2E3-543DC48ACC68}" name="عدد أيام الأجازات" dataDxfId="43"/>
    <tableColumn id="58" xr3:uid="{376D4A76-8F63-44DA-A449-5F595464BF9A}" name="أيام أجازات بعد السنوية" dataDxfId="42"/>
    <tableColumn id="59" xr3:uid="{E0ECAA26-42EF-4474-B282-9556EDC32947}" name="أيام الغياب" dataDxfId="41"/>
    <tableColumn id="60" xr3:uid="{DB88FED5-8B11-42A5-9690-043BD673C044}" name="أيام جزاء" dataDxfId="40"/>
    <tableColumn id="61" xr3:uid="{D2FD8769-287E-4D51-9FEC-BEF9A69FDE9B}" name="تامينات 2025" dataDxfId="39"/>
    <tableColumn id="62" xr3:uid="{3B8F6229-D213-4E62-829E-B7D40E51EE0F}" name="ضريبة 2026" dataDxfId="38"/>
    <tableColumn id="63" xr3:uid="{DC33B2F9-645C-46EF-9EF9-7658B99E4B4F}" name="خصم غياب عام" dataDxfId="37">
      <calculatedColumnFormula>(BE4-SUM($S4,AY4:BB4))/30*BH4</calculatedColumnFormula>
    </tableColumn>
    <tableColumn id="64" xr3:uid="{3D06A30A-7080-4852-8871-6FA817BA6ED0}" name="جزاءات" dataDxfId="36">
      <calculatedColumnFormula>(BE4-SUM($S4,AY4:BB4))/30*BI4</calculatedColumnFormula>
    </tableColumn>
    <tableColumn id="65" xr3:uid="{0A338B1C-0384-4E8B-B710-BAE880D08370}" name="خصم غياب من الحافز" dataDxfId="35">
      <calculatedColumnFormula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calculatedColumnFormula>
    </tableColumn>
    <tableColumn id="66" xr3:uid="{528A1F50-16C9-490C-8DFD-14FD7A5A7735}" name="خصم حافز" dataDxfId="34">
      <calculatedColumnFormula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calculatedColumnFormula>
    </tableColumn>
    <tableColumn id="67" xr3:uid="{93748421-3870-4587-97DD-9E6409B84284}" name="خصم حافز بعد السنوية" dataDxfId="33">
      <calculatedColumnFormula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calculatedColumnFormula>
    </tableColumn>
    <tableColumn id="68" xr3:uid="{90E8F4A5-CAE3-4354-96E2-D1743CFC0C49}" name="اشتراكات اجازات خاصة" dataDxfId="32"/>
    <tableColumn id="69" xr3:uid="{96C2089C-3532-4C7B-BD30-BF0DC74115C7}" name="مدة سابقة" dataDxfId="31"/>
    <tableColumn id="70" xr3:uid="{962EA839-B71A-43B2-B461-19DE28513C83}" name="إيجار سكن" dataDxfId="30"/>
    <tableColumn id="71" xr3:uid="{A660837F-37CA-4E32-AE21-CB342FFE3D1B}" name="نقابة" dataDxfId="29"/>
    <tableColumn id="72" xr3:uid="{75AB7B33-C3BD-4221-ACD3-B16455491489}" name="خصم نفقات" dataDxfId="28"/>
    <tableColumn id="73" xr3:uid="{0210B4B6-7646-4187-A441-30A48E2C95C4}" name="أجر بالزيادة" dataDxfId="27"/>
    <tableColumn id="74" xr3:uid="{A253EB54-2F0D-4BD0-8956-A4E1A7852D3B}" name="اشتراك سيارة" dataDxfId="26"/>
    <tableColumn id="75" xr3:uid="{8890FBC5-6291-4D10-96B9-1AE4FB8F1BF5}" name="سولار" dataDxfId="25"/>
    <tableColumn id="76" xr3:uid="{39AD7B71-83AA-4D3F-A595-BF05146FEA46}" name="عهد" dataDxfId="24"/>
    <tableColumn id="77" xr3:uid="{8585C157-2EB2-4778-B35E-7D95A7471FEB}" name="تلفيات" dataDxfId="23"/>
    <tableColumn id="78" xr3:uid="{E65841B0-20A3-4433-9EA5-936CBCD4A5FA}" name="عجز" dataDxfId="22"/>
    <tableColumn id="79" xr3:uid="{C15B42FA-65FE-42AB-93B0-CC5978DABA7C}" name="تعويضات" dataDxfId="21"/>
    <tableColumn id="80" xr3:uid="{3EC78157-7D5D-4E5E-A324-9D048D7BAD18}" name="سلفة" dataDxfId="20"/>
    <tableColumn id="81" xr3:uid="{29B8958F-762D-4161-8CEB-663AE86642F8}" name="نقليات" dataDxfId="19"/>
    <tableColumn id="82" xr3:uid="{1D5A2D3E-B122-4620-845D-24D67B8184D2}" name="مخالفات مرور" dataDxfId="18"/>
    <tableColumn id="83" xr3:uid="{1B00F2DA-1E05-4DE8-8F35-2B11A7D45D46}" name="تنفيذ أحكام" dataDxfId="17"/>
    <tableColumn id="84" xr3:uid="{849EC195-BFCD-46D7-895D-6A7F46F77E70}" name="الشهداء" dataDxfId="16"/>
    <tableColumn id="85" xr3:uid="{F4D6C69A-2F65-454C-8B85-01B0CE5CCAE8}" name="دعم ذوى الاعاقة" dataDxfId="15"/>
    <tableColumn id="86" xr3:uid="{21D8CD2B-83ED-4640-8423-231828B8962F}" name="تسويات مدينة" dataDxfId="14"/>
    <tableColumn id="87" xr3:uid="{3DEA04BE-2E15-46B6-80E2-BE4F12141BC0}" name="حج وعمرة" dataDxfId="13"/>
    <tableColumn id="88" xr3:uid="{43A522CC-E950-4F50-8730-0C69AD8F0668}" name="قسط تأمينات" dataDxfId="12"/>
    <tableColumn id="89" xr3:uid="{62E85533-DED3-4A4E-A86B-0EBA0E9570DD}" name="صندوق تكافل" dataDxfId="11"/>
    <tableColumn id="90" xr3:uid="{5ABC45B2-5FBF-4CD1-BFD5-B23B934D5989}" name="تأمين صحي بورسعيد" dataDxfId="10"/>
    <tableColumn id="91" xr3:uid="{5EA032C6-1B4D-40F3-B3A4-FB6995AEEBAC}" name="أخرى" dataDxfId="9"/>
    <tableColumn id="92" xr3:uid="{05850354-D62A-4647-B32C-71D6C023877F}" name="نصف وقت" dataDxfId="8">
      <calculatedColumnFormula>ROUND(IF(G4=$CO$3,(BE4-AY4)*40%,0),2)</calculatedColumnFormula>
    </tableColumn>
    <tableColumn id="93" xr3:uid="{82E7FEFC-6437-45A1-8A1B-FC893EF951D6}" name="متوسط منح" dataDxfId="7">
      <calculatedColumnFormula>AY4</calculatedColumnFormula>
    </tableColumn>
    <tableColumn id="94" xr3:uid="{4468301F-CD1F-49FD-B8AE-06F88F39679A}" name="خصم 5% تأمين من العمولة" dataDxfId="6"/>
    <tableColumn id="95" xr3:uid="{13571026-C2BD-48B3-BEB1-970A7E5F9608}" name="إيقاف" dataDxfId="5"/>
    <tableColumn id="96" xr3:uid="{352B78DF-8B59-4D97-8638-DD8091A29998}" name="مرضي" dataDxfId="4">
      <calculatedColumnFormula>ROUND(IF($D4=CS$3,$BE4-SUM(BJ4:CQ4,0),0),2)</calculatedColumnFormula>
    </tableColumn>
    <tableColumn id="97" xr3:uid="{0B8A5384-D8A9-413E-BD88-024F8A0150B6}" name="أجازة" dataDxfId="3">
      <calculatedColumnFormula>ROUND(IF($D4=CT$3,$BE4-SUM(BJ4:CQ4,0),0),2)</calculatedColumnFormula>
    </tableColumn>
    <tableColumn id="98" xr3:uid="{A37F5E09-933E-434F-AE21-7AD3E4A08DAC}" name="إعارة" dataDxfId="2">
      <calculatedColumnFormula>ROUND(IF($G4=CU$3,$BE4-SUM(BK4:CR4,0),0),2)</calculatedColumnFormula>
    </tableColumn>
    <tableColumn id="99" xr3:uid="{46884B68-21A4-46AE-9CF9-582558528B0D}" name="إجمالي المستقطع" dataDxfId="1">
      <calculatedColumnFormula>ROUND(SUM(BJ4:CU4),2)</calculatedColumnFormula>
    </tableColumn>
    <tableColumn id="100" xr3:uid="{D40D6865-2F95-4E44-90F0-9D2C47A71409}" name="صافي الأجر" dataDxfId="0">
      <calculatedColumnFormula>BE4-CV4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975FA-5A53-458B-B309-34C61CBFAE10}">
  <sheetPr codeName="ورقة1"/>
  <dimension ref="B2:CW341"/>
  <sheetViews>
    <sheetView rightToLeft="1" tabSelected="1" workbookViewId="0">
      <selection sqref="A1:A1048576"/>
    </sheetView>
  </sheetViews>
  <sheetFormatPr defaultRowHeight="14.25" x14ac:dyDescent="0.2"/>
  <cols>
    <col min="2" max="2" width="8" customWidth="1"/>
    <col min="3" max="3" width="7.25" customWidth="1"/>
    <col min="4" max="4" width="8.625" customWidth="1"/>
    <col min="5" max="5" width="19.125" customWidth="1"/>
    <col min="6" max="6" width="5.25" customWidth="1"/>
    <col min="7" max="7" width="6.5" customWidth="1"/>
    <col min="8" max="8" width="8.25" customWidth="1"/>
    <col min="9" max="9" width="6.875" customWidth="1"/>
    <col min="10" max="10" width="11.875" customWidth="1"/>
    <col min="11" max="11" width="7.5" customWidth="1"/>
    <col min="12" max="12" width="9.375" customWidth="1"/>
    <col min="13" max="13" width="10.625" style="1" customWidth="1"/>
    <col min="14" max="14" width="9.375" customWidth="1"/>
    <col min="15" max="15" width="10.75" customWidth="1"/>
    <col min="16" max="16" width="11.625" customWidth="1"/>
    <col min="17" max="17" width="13.125" customWidth="1"/>
    <col min="18" max="18" width="9.75" customWidth="1"/>
    <col min="20" max="24" width="9.5" customWidth="1"/>
    <col min="25" max="26" width="6.875" customWidth="1"/>
    <col min="27" max="31" width="6.5" customWidth="1"/>
    <col min="32" max="32" width="8.625" customWidth="1"/>
    <col min="33" max="47" width="7.25" customWidth="1"/>
    <col min="48" max="48" width="10" customWidth="1"/>
    <col min="49" max="54" width="7" customWidth="1"/>
    <col min="56" max="56" width="9.375" customWidth="1"/>
    <col min="57" max="57" width="13.125" customWidth="1"/>
    <col min="58" max="58" width="7.25" customWidth="1"/>
    <col min="59" max="59" width="8.625" customWidth="1"/>
    <col min="60" max="61" width="7.25" customWidth="1"/>
    <col min="62" max="99" width="6.625" customWidth="1"/>
    <col min="100" max="100" width="10.875" customWidth="1"/>
    <col min="101" max="101" width="10.125" customWidth="1"/>
  </cols>
  <sheetData>
    <row r="2" spans="2:101" x14ac:dyDescent="0.2">
      <c r="Q2" s="3">
        <f>SUM(Q4:Q341)</f>
        <v>565858.42034300033</v>
      </c>
      <c r="R2" s="3">
        <f t="shared" ref="R2:BV2" si="0">SUM(R4:R341)</f>
        <v>0</v>
      </c>
      <c r="S2" s="3">
        <f t="shared" si="0"/>
        <v>763908.83000000066</v>
      </c>
      <c r="T2" s="3">
        <f t="shared" si="0"/>
        <v>84878.82</v>
      </c>
      <c r="U2" s="3">
        <f t="shared" si="0"/>
        <v>1083.0334240722657</v>
      </c>
      <c r="V2" s="3">
        <f t="shared" si="0"/>
        <v>0</v>
      </c>
      <c r="W2" s="3">
        <f t="shared" si="0"/>
        <v>0</v>
      </c>
      <c r="X2" s="3">
        <f t="shared" si="0"/>
        <v>314.43</v>
      </c>
      <c r="Y2" s="3">
        <f t="shared" si="0"/>
        <v>79901.263062524071</v>
      </c>
      <c r="Z2" s="3">
        <f t="shared" si="0"/>
        <v>101100</v>
      </c>
      <c r="AA2" s="3">
        <f t="shared" si="0"/>
        <v>236.80000000000004</v>
      </c>
      <c r="AB2" s="3">
        <f t="shared" si="0"/>
        <v>100</v>
      </c>
      <c r="AC2" s="3">
        <f t="shared" si="0"/>
        <v>0</v>
      </c>
      <c r="AD2" s="3">
        <f t="shared" si="0"/>
        <v>0</v>
      </c>
      <c r="AE2" s="3">
        <f t="shared" si="0"/>
        <v>0</v>
      </c>
      <c r="AF2" s="3">
        <f t="shared" si="0"/>
        <v>181552.53999999995</v>
      </c>
      <c r="AG2" s="3">
        <f t="shared" si="0"/>
        <v>10230.806189999994</v>
      </c>
      <c r="AH2" s="3">
        <f t="shared" si="0"/>
        <v>11394.76915</v>
      </c>
      <c r="AI2" s="3">
        <f t="shared" si="0"/>
        <v>14930.122019999999</v>
      </c>
      <c r="AJ2" s="3">
        <f t="shared" si="0"/>
        <v>51969.13</v>
      </c>
      <c r="AK2" s="3">
        <f t="shared" si="0"/>
        <v>52010</v>
      </c>
      <c r="AL2" s="3">
        <f t="shared" si="0"/>
        <v>10616.569079999996</v>
      </c>
      <c r="AM2" s="3">
        <f t="shared" si="0"/>
        <v>17155.099299999983</v>
      </c>
      <c r="AN2" s="3">
        <f t="shared" si="0"/>
        <v>21856.737440000015</v>
      </c>
      <c r="AO2" s="3">
        <f t="shared" si="0"/>
        <v>31120.350899999983</v>
      </c>
      <c r="AP2" s="3">
        <f t="shared" si="0"/>
        <v>33376.034010000054</v>
      </c>
      <c r="AQ2" s="3">
        <f t="shared" si="0"/>
        <v>37387.612589999982</v>
      </c>
      <c r="AR2" s="3">
        <f t="shared" si="0"/>
        <v>0</v>
      </c>
      <c r="AS2" s="3">
        <f t="shared" si="0"/>
        <v>26294.378849999983</v>
      </c>
      <c r="AT2" s="3">
        <f t="shared" si="0"/>
        <v>193200</v>
      </c>
      <c r="AU2" s="3">
        <f t="shared" si="0"/>
        <v>3058</v>
      </c>
      <c r="AV2" s="3">
        <f t="shared" si="0"/>
        <v>514599.65000000026</v>
      </c>
      <c r="AW2" s="3">
        <f t="shared" si="0"/>
        <v>3380</v>
      </c>
      <c r="AX2" s="3">
        <f t="shared" si="0"/>
        <v>0</v>
      </c>
      <c r="AY2" s="3">
        <f t="shared" si="0"/>
        <v>102651.18104999994</v>
      </c>
      <c r="AZ2" s="3">
        <f t="shared" si="0"/>
        <v>3999.4399999999996</v>
      </c>
      <c r="BA2" s="3">
        <f t="shared" si="0"/>
        <v>0</v>
      </c>
      <c r="BB2" s="3">
        <f t="shared" si="0"/>
        <v>4290</v>
      </c>
      <c r="BC2" s="3">
        <f t="shared" si="0"/>
        <v>2217912.5000000009</v>
      </c>
      <c r="BD2" s="3">
        <f t="shared" si="0"/>
        <v>391399.55</v>
      </c>
      <c r="BE2" s="3">
        <f t="shared" si="0"/>
        <v>2617701.4900000002</v>
      </c>
      <c r="BF2" s="3">
        <f t="shared" si="0"/>
        <v>0</v>
      </c>
      <c r="BG2" s="3">
        <f t="shared" si="0"/>
        <v>0</v>
      </c>
      <c r="BH2" s="3">
        <f t="shared" si="0"/>
        <v>0</v>
      </c>
      <c r="BI2" s="3">
        <f t="shared" si="0"/>
        <v>0</v>
      </c>
      <c r="BJ2" s="3">
        <f t="shared" si="0"/>
        <v>219666.91438720695</v>
      </c>
      <c r="BK2" s="3">
        <f t="shared" si="0"/>
        <v>7630.29</v>
      </c>
      <c r="BL2" s="3">
        <f t="shared" si="0"/>
        <v>0</v>
      </c>
      <c r="BM2" s="3">
        <f>SUM(BM4:BM341)</f>
        <v>0</v>
      </c>
      <c r="BN2" s="3">
        <f t="shared" si="0"/>
        <v>0</v>
      </c>
      <c r="BO2" s="3">
        <f t="shared" si="0"/>
        <v>0</v>
      </c>
      <c r="BP2" s="3">
        <f t="shared" si="0"/>
        <v>0</v>
      </c>
      <c r="BQ2" s="3">
        <f t="shared" si="0"/>
        <v>679.76000000000022</v>
      </c>
      <c r="BR2" s="3">
        <f t="shared" si="0"/>
        <v>246.23999999999998</v>
      </c>
      <c r="BS2" s="3">
        <f t="shared" si="0"/>
        <v>750</v>
      </c>
      <c r="BT2" s="3">
        <f t="shared" si="0"/>
        <v>1014</v>
      </c>
      <c r="BU2" s="3">
        <f t="shared" si="0"/>
        <v>16134.04</v>
      </c>
      <c r="BV2" s="3">
        <f t="shared" si="0"/>
        <v>0</v>
      </c>
      <c r="BW2" s="3">
        <f t="shared" ref="BW2:CW2" si="1">SUM(BW4:BW341)</f>
        <v>60</v>
      </c>
      <c r="BX2" s="3">
        <f t="shared" si="1"/>
        <v>0</v>
      </c>
      <c r="BY2" s="3">
        <f t="shared" si="1"/>
        <v>0</v>
      </c>
      <c r="BZ2" s="3">
        <f t="shared" si="1"/>
        <v>375</v>
      </c>
      <c r="CA2" s="3">
        <f t="shared" si="1"/>
        <v>500</v>
      </c>
      <c r="CB2" s="3">
        <f t="shared" si="1"/>
        <v>1571.68</v>
      </c>
      <c r="CC2" s="3">
        <f t="shared" si="1"/>
        <v>0</v>
      </c>
      <c r="CD2" s="3">
        <f t="shared" si="1"/>
        <v>0</v>
      </c>
      <c r="CE2" s="3">
        <f t="shared" si="1"/>
        <v>0</v>
      </c>
      <c r="CF2" s="3">
        <f t="shared" si="1"/>
        <v>0</v>
      </c>
      <c r="CG2" s="3">
        <f t="shared" si="1"/>
        <v>1033.3699999999992</v>
      </c>
      <c r="CH2" s="3">
        <f t="shared" si="1"/>
        <v>1249.8400000000001</v>
      </c>
      <c r="CI2" s="3">
        <f t="shared" si="1"/>
        <v>1000</v>
      </c>
      <c r="CJ2" s="3">
        <f t="shared" si="1"/>
        <v>0</v>
      </c>
      <c r="CK2" s="3">
        <f t="shared" si="1"/>
        <v>0</v>
      </c>
      <c r="CL2" s="3">
        <f t="shared" si="1"/>
        <v>0</v>
      </c>
      <c r="CM2" s="3">
        <f t="shared" si="1"/>
        <v>998.33999999999992</v>
      </c>
      <c r="CN2" s="3">
        <f t="shared" si="1"/>
        <v>0</v>
      </c>
      <c r="CO2" s="3">
        <f t="shared" si="1"/>
        <v>0</v>
      </c>
      <c r="CP2" s="3">
        <f t="shared" si="1"/>
        <v>102651.18104999994</v>
      </c>
      <c r="CQ2" s="3">
        <f t="shared" si="1"/>
        <v>0</v>
      </c>
      <c r="CR2" s="3">
        <f>SUM(CR4:CR341)</f>
        <v>10414.84</v>
      </c>
      <c r="CS2" s="3">
        <f t="shared" si="1"/>
        <v>35334.51</v>
      </c>
      <c r="CT2" s="3">
        <f t="shared" si="1"/>
        <v>0</v>
      </c>
      <c r="CU2" s="3">
        <f t="shared" si="1"/>
        <v>6794.08</v>
      </c>
      <c r="CV2" s="3">
        <f t="shared" si="1"/>
        <v>408103.94000000035</v>
      </c>
      <c r="CW2" s="3">
        <f t="shared" si="1"/>
        <v>2209597.5500000007</v>
      </c>
    </row>
    <row r="3" spans="2:101" s="2" customFormat="1" ht="47.25" customHeight="1" x14ac:dyDescent="0.2">
      <c r="B3" s="4" t="s">
        <v>0</v>
      </c>
      <c r="C3" s="5" t="s">
        <v>1</v>
      </c>
      <c r="D3" s="5" t="s">
        <v>2</v>
      </c>
      <c r="E3" s="5" t="s">
        <v>3</v>
      </c>
      <c r="F3" s="34" t="s">
        <v>6</v>
      </c>
      <c r="G3" s="5" t="s">
        <v>941</v>
      </c>
      <c r="H3" s="5" t="s">
        <v>5</v>
      </c>
      <c r="I3" s="5" t="s">
        <v>7</v>
      </c>
      <c r="J3" s="5" t="s">
        <v>8</v>
      </c>
      <c r="K3" s="5" t="s">
        <v>9</v>
      </c>
      <c r="L3" s="5" t="s">
        <v>10</v>
      </c>
      <c r="M3" s="6" t="s">
        <v>4</v>
      </c>
      <c r="N3" s="5" t="s">
        <v>11</v>
      </c>
      <c r="O3" s="5" t="s">
        <v>12</v>
      </c>
      <c r="P3" s="5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3" t="s">
        <v>27</v>
      </c>
      <c r="AE3" s="13" t="s">
        <v>28</v>
      </c>
      <c r="AF3" s="18" t="s">
        <v>29</v>
      </c>
      <c r="AG3" s="13" t="s">
        <v>30</v>
      </c>
      <c r="AH3" s="13" t="s">
        <v>31</v>
      </c>
      <c r="AI3" s="13" t="s">
        <v>32</v>
      </c>
      <c r="AJ3" s="13" t="s">
        <v>33</v>
      </c>
      <c r="AK3" s="13" t="s">
        <v>34</v>
      </c>
      <c r="AL3" s="13" t="s">
        <v>35</v>
      </c>
      <c r="AM3" s="13" t="s">
        <v>36</v>
      </c>
      <c r="AN3" s="13" t="s">
        <v>37</v>
      </c>
      <c r="AO3" s="13" t="s">
        <v>38</v>
      </c>
      <c r="AP3" s="13" t="s">
        <v>39</v>
      </c>
      <c r="AQ3" s="13" t="s">
        <v>40</v>
      </c>
      <c r="AR3" s="13" t="s">
        <v>41</v>
      </c>
      <c r="AS3" s="13" t="s">
        <v>42</v>
      </c>
      <c r="AT3" s="13" t="s">
        <v>43</v>
      </c>
      <c r="AU3" s="13" t="s">
        <v>44</v>
      </c>
      <c r="AV3" s="18" t="s">
        <v>45</v>
      </c>
      <c r="AW3" s="13" t="s">
        <v>46</v>
      </c>
      <c r="AX3" s="13" t="s">
        <v>47</v>
      </c>
      <c r="AY3" s="13" t="s">
        <v>48</v>
      </c>
      <c r="AZ3" s="13" t="s">
        <v>49</v>
      </c>
      <c r="BA3" s="13" t="s">
        <v>50</v>
      </c>
      <c r="BB3" s="13" t="s">
        <v>51</v>
      </c>
      <c r="BC3" s="18" t="s">
        <v>52</v>
      </c>
      <c r="BD3" s="18" t="s">
        <v>53</v>
      </c>
      <c r="BE3" s="18" t="s">
        <v>54</v>
      </c>
      <c r="BF3" s="21" t="s">
        <v>55</v>
      </c>
      <c r="BG3" s="21" t="s">
        <v>56</v>
      </c>
      <c r="BH3" s="21" t="s">
        <v>57</v>
      </c>
      <c r="BI3" s="21" t="s">
        <v>944</v>
      </c>
      <c r="BJ3" s="26" t="s">
        <v>58</v>
      </c>
      <c r="BK3" s="26" t="s">
        <v>945</v>
      </c>
      <c r="BL3" s="26" t="s">
        <v>59</v>
      </c>
      <c r="BM3" s="26" t="s">
        <v>78</v>
      </c>
      <c r="BN3" s="26" t="s">
        <v>60</v>
      </c>
      <c r="BO3" s="26" t="s">
        <v>61</v>
      </c>
      <c r="BP3" s="26" t="s">
        <v>62</v>
      </c>
      <c r="BQ3" s="26" t="s">
        <v>63</v>
      </c>
      <c r="BR3" s="26" t="s">
        <v>64</v>
      </c>
      <c r="BS3" s="26" t="s">
        <v>65</v>
      </c>
      <c r="BT3" s="26" t="s">
        <v>66</v>
      </c>
      <c r="BU3" s="26" t="s">
        <v>67</v>
      </c>
      <c r="BV3" s="26" t="s">
        <v>68</v>
      </c>
      <c r="BW3" s="26" t="s">
        <v>69</v>
      </c>
      <c r="BX3" s="26" t="s">
        <v>70</v>
      </c>
      <c r="BY3" s="26" t="s">
        <v>71</v>
      </c>
      <c r="BZ3" s="26" t="s">
        <v>72</v>
      </c>
      <c r="CA3" s="26" t="s">
        <v>73</v>
      </c>
      <c r="CB3" s="26" t="s">
        <v>74</v>
      </c>
      <c r="CC3" s="26" t="s">
        <v>75</v>
      </c>
      <c r="CD3" s="26" t="s">
        <v>76</v>
      </c>
      <c r="CE3" s="26" t="s">
        <v>77</v>
      </c>
      <c r="CF3" s="26" t="s">
        <v>79</v>
      </c>
      <c r="CG3" s="26" t="s">
        <v>80</v>
      </c>
      <c r="CH3" s="26" t="s">
        <v>81</v>
      </c>
      <c r="CI3" s="26" t="s">
        <v>82</v>
      </c>
      <c r="CJ3" s="26" t="s">
        <v>83</v>
      </c>
      <c r="CK3" s="26" t="s">
        <v>84</v>
      </c>
      <c r="CL3" s="26" t="s">
        <v>85</v>
      </c>
      <c r="CM3" s="26" t="s">
        <v>86</v>
      </c>
      <c r="CN3" s="26" t="s">
        <v>87</v>
      </c>
      <c r="CO3" s="26" t="s">
        <v>946</v>
      </c>
      <c r="CP3" s="26" t="s">
        <v>88</v>
      </c>
      <c r="CQ3" s="26" t="s">
        <v>89</v>
      </c>
      <c r="CR3" s="26" t="s">
        <v>947</v>
      </c>
      <c r="CS3" s="26" t="s">
        <v>90</v>
      </c>
      <c r="CT3" s="26" t="s">
        <v>91</v>
      </c>
      <c r="CU3" s="26" t="s">
        <v>92</v>
      </c>
      <c r="CV3" s="26" t="s">
        <v>93</v>
      </c>
      <c r="CW3" s="27" t="s">
        <v>94</v>
      </c>
    </row>
    <row r="4" spans="2:101" x14ac:dyDescent="0.2">
      <c r="B4" s="7">
        <v>109007</v>
      </c>
      <c r="C4" s="8">
        <v>21704</v>
      </c>
      <c r="D4" s="8" t="s">
        <v>95</v>
      </c>
      <c r="E4" s="8" t="s">
        <v>96</v>
      </c>
      <c r="F4" s="8">
        <v>0</v>
      </c>
      <c r="G4" s="8" t="s">
        <v>947</v>
      </c>
      <c r="H4" s="8" t="s">
        <v>97</v>
      </c>
      <c r="I4" s="8" t="s">
        <v>98</v>
      </c>
      <c r="J4" s="8" t="s">
        <v>98</v>
      </c>
      <c r="K4" s="8" t="s">
        <v>99</v>
      </c>
      <c r="L4" s="8" t="s">
        <v>100</v>
      </c>
      <c r="M4" s="9">
        <v>27212212701016</v>
      </c>
      <c r="N4" s="8" t="s">
        <v>101</v>
      </c>
      <c r="O4" s="8" t="s">
        <v>102</v>
      </c>
      <c r="P4" s="8">
        <v>2060.52</v>
      </c>
      <c r="Q4" s="14">
        <v>2410.8083999999999</v>
      </c>
      <c r="R4" s="15">
        <v>0</v>
      </c>
      <c r="S4" s="15">
        <f>ROUND(Q4*135%,2)</f>
        <v>3254.59</v>
      </c>
      <c r="T4" s="15">
        <f>ROUND(Q4*15%,2)</f>
        <v>361.62</v>
      </c>
      <c r="U4" s="15">
        <v>0</v>
      </c>
      <c r="V4" s="15">
        <v>0</v>
      </c>
      <c r="W4" s="15">
        <v>0</v>
      </c>
      <c r="X4" s="15" t="s">
        <v>103</v>
      </c>
      <c r="Y4" s="14">
        <v>0</v>
      </c>
      <c r="Z4" s="15">
        <v>300</v>
      </c>
      <c r="AA4" s="15" t="s">
        <v>103</v>
      </c>
      <c r="AB4" s="15">
        <v>0</v>
      </c>
      <c r="AC4" s="15">
        <v>0</v>
      </c>
      <c r="AD4" s="15">
        <v>0</v>
      </c>
      <c r="AE4" s="15">
        <v>0</v>
      </c>
      <c r="AF4" s="19">
        <f>ROUND(SUM(X4:AA4,AC4:AE4),2)</f>
        <v>300</v>
      </c>
      <c r="AG4" s="15">
        <v>72.95</v>
      </c>
      <c r="AH4" s="15">
        <v>81.44</v>
      </c>
      <c r="AI4" s="15">
        <v>97.23</v>
      </c>
      <c r="AJ4" s="15">
        <v>0</v>
      </c>
      <c r="AK4" s="15">
        <v>200</v>
      </c>
      <c r="AL4" s="15">
        <v>41.19</v>
      </c>
      <c r="AM4" s="15">
        <v>73.459999999999994</v>
      </c>
      <c r="AN4" s="15">
        <v>94.32</v>
      </c>
      <c r="AO4" s="15">
        <v>134.56</v>
      </c>
      <c r="AP4" s="15">
        <v>143.97</v>
      </c>
      <c r="AQ4" s="15">
        <v>154.06</v>
      </c>
      <c r="AR4" s="15" t="s">
        <v>103</v>
      </c>
      <c r="AS4" s="15">
        <v>103.026</v>
      </c>
      <c r="AT4" s="15">
        <v>600</v>
      </c>
      <c r="AU4" s="15">
        <v>10</v>
      </c>
      <c r="AV4" s="19">
        <f>ROUND(SUM(AG4:AU4),2)</f>
        <v>1806.21</v>
      </c>
      <c r="AW4" s="15">
        <v>10</v>
      </c>
      <c r="AX4" s="15">
        <v>0</v>
      </c>
      <c r="AY4" s="14">
        <v>433.7937</v>
      </c>
      <c r="AZ4" s="15">
        <v>0</v>
      </c>
      <c r="BA4" s="15" t="s">
        <v>103</v>
      </c>
      <c r="BB4" s="15">
        <v>0</v>
      </c>
      <c r="BC4" s="24">
        <f t="shared" ref="BC4:BC67" si="2">ROUND(SUM(Q4:W4,AF4,AV4,AW4:AY4),2)</f>
        <v>8577.02</v>
      </c>
      <c r="BD4" s="19">
        <f>IF(BC4&lt;7000,7000-BC4,0)</f>
        <v>0</v>
      </c>
      <c r="BE4" s="19">
        <f>ROUND(SUM(AB4,AZ4:BD4),2)</f>
        <v>8577.02</v>
      </c>
      <c r="BF4" s="22">
        <v>0</v>
      </c>
      <c r="BG4" s="22">
        <v>0</v>
      </c>
      <c r="BH4" s="22"/>
      <c r="BI4" s="22"/>
      <c r="BJ4" s="32">
        <v>792</v>
      </c>
      <c r="BK4" s="32">
        <v>0</v>
      </c>
      <c r="BL4" s="28">
        <f>(BE4-SUM($S4,AY4:BB4))/30*BH4</f>
        <v>0</v>
      </c>
      <c r="BM4" s="28">
        <f>(BE4-SUM($S4,AY4:BB4))/30*BI4</f>
        <v>0</v>
      </c>
      <c r="BN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" s="28">
        <v>0</v>
      </c>
      <c r="BR4" s="28">
        <v>0</v>
      </c>
      <c r="BS4" s="28">
        <v>0</v>
      </c>
      <c r="BT4" s="28">
        <v>3</v>
      </c>
      <c r="BU4" s="28">
        <v>0</v>
      </c>
      <c r="BV4" s="28">
        <v>0</v>
      </c>
      <c r="BW4" s="28">
        <v>0</v>
      </c>
      <c r="BX4" s="28">
        <v>0</v>
      </c>
      <c r="BY4" s="28">
        <v>0</v>
      </c>
      <c r="BZ4" s="28">
        <v>0</v>
      </c>
      <c r="CA4" s="28">
        <v>0</v>
      </c>
      <c r="CB4" s="28" t="s">
        <v>103</v>
      </c>
      <c r="CC4" s="28">
        <v>0</v>
      </c>
      <c r="CD4" s="28">
        <v>0</v>
      </c>
      <c r="CE4" s="28">
        <v>0</v>
      </c>
      <c r="CF4" s="28">
        <v>0</v>
      </c>
      <c r="CG4" s="28">
        <v>3.49</v>
      </c>
      <c r="CH4" s="28">
        <v>3</v>
      </c>
      <c r="CI4" s="28">
        <v>0</v>
      </c>
      <c r="CJ4" s="28" t="s">
        <v>103</v>
      </c>
      <c r="CK4" s="28">
        <v>0</v>
      </c>
      <c r="CL4" s="28">
        <v>0</v>
      </c>
      <c r="CM4" s="28" t="s">
        <v>103</v>
      </c>
      <c r="CN4" s="28">
        <v>0</v>
      </c>
      <c r="CO4" s="28">
        <f>ROUND(IF(G4=$CO$3,(BE4-AY4)*40%,0),2)</f>
        <v>0</v>
      </c>
      <c r="CP4" s="32">
        <f t="shared" ref="CP4:CP67" si="3">AY4</f>
        <v>433.7937</v>
      </c>
      <c r="CQ4" s="28">
        <v>0</v>
      </c>
      <c r="CR4" s="28" t="s">
        <v>103</v>
      </c>
      <c r="CS4" s="28">
        <f>ROUND(IF($D4=CS$3,$BE4-SUM(BJ4:CQ4,0),0),2)</f>
        <v>0</v>
      </c>
      <c r="CT4" s="28">
        <f>ROUND(IF($D4=CT$3,$BE4-SUM(BJ4:CQ4,0),0),2)</f>
        <v>0</v>
      </c>
      <c r="CU4" s="28">
        <f t="shared" ref="CU4:CU67" si="4">ROUND(IF($G4=CU$3,$BE4-SUM(BK4:CR4,0),0),2)</f>
        <v>0</v>
      </c>
      <c r="CV4" s="28">
        <f t="shared" ref="CV4:CV67" si="5">ROUND(SUM(BJ4:CU4),2)</f>
        <v>1235.28</v>
      </c>
      <c r="CW4" s="29">
        <f t="shared" ref="CW4:CW67" si="6">BE4-CV4</f>
        <v>7341.7400000000007</v>
      </c>
    </row>
    <row r="5" spans="2:101" x14ac:dyDescent="0.2">
      <c r="B5" s="7">
        <v>201014</v>
      </c>
      <c r="C5" s="8">
        <v>14085</v>
      </c>
      <c r="D5" s="8" t="s">
        <v>104</v>
      </c>
      <c r="E5" s="8" t="s">
        <v>105</v>
      </c>
      <c r="F5" s="8">
        <v>0</v>
      </c>
      <c r="G5" s="8" t="s">
        <v>948</v>
      </c>
      <c r="H5" s="8" t="s">
        <v>106</v>
      </c>
      <c r="I5" s="8" t="s">
        <v>107</v>
      </c>
      <c r="J5" s="8" t="s">
        <v>108</v>
      </c>
      <c r="K5" s="8" t="s">
        <v>109</v>
      </c>
      <c r="L5" s="8" t="s">
        <v>110</v>
      </c>
      <c r="M5" s="9">
        <v>27303270103558</v>
      </c>
      <c r="N5" s="8" t="s">
        <v>111</v>
      </c>
      <c r="O5" s="8" t="s">
        <v>102</v>
      </c>
      <c r="P5" s="8">
        <v>2090.04</v>
      </c>
      <c r="Q5" s="14">
        <v>2445.3468000000003</v>
      </c>
      <c r="R5" s="15">
        <v>0</v>
      </c>
      <c r="S5" s="15">
        <f t="shared" ref="S5:S68" si="7">ROUND(Q5*135%,2)</f>
        <v>3301.22</v>
      </c>
      <c r="T5" s="15">
        <f t="shared" ref="T5:T68" si="8">ROUND(Q5*15%,2)</f>
        <v>366.8</v>
      </c>
      <c r="U5" s="15">
        <v>0</v>
      </c>
      <c r="V5" s="15">
        <v>0</v>
      </c>
      <c r="W5" s="15">
        <v>0</v>
      </c>
      <c r="X5" s="15" t="s">
        <v>103</v>
      </c>
      <c r="Y5" s="14">
        <v>366.80202000000003</v>
      </c>
      <c r="Z5" s="15">
        <v>300</v>
      </c>
      <c r="AA5" s="15" t="s">
        <v>103</v>
      </c>
      <c r="AB5" s="15">
        <v>0</v>
      </c>
      <c r="AC5" s="15" t="s">
        <v>103</v>
      </c>
      <c r="AD5" s="15">
        <v>0</v>
      </c>
      <c r="AE5" s="15">
        <v>0</v>
      </c>
      <c r="AF5" s="19">
        <f t="shared" ref="AF5:AF68" si="9">ROUND(SUM(X5:AA5,AC5:AE5),2)</f>
        <v>666.8</v>
      </c>
      <c r="AG5" s="15">
        <v>0</v>
      </c>
      <c r="AH5" s="15">
        <v>0</v>
      </c>
      <c r="AI5" s="15">
        <v>0</v>
      </c>
      <c r="AJ5" s="15">
        <v>427.7</v>
      </c>
      <c r="AK5" s="15">
        <v>0</v>
      </c>
      <c r="AL5" s="15">
        <v>41.78</v>
      </c>
      <c r="AM5" s="15">
        <v>74.510000000000005</v>
      </c>
      <c r="AN5" s="15">
        <v>95.67</v>
      </c>
      <c r="AO5" s="15">
        <v>136.55000000000001</v>
      </c>
      <c r="AP5" s="15">
        <v>146.04</v>
      </c>
      <c r="AQ5" s="15">
        <v>156.26</v>
      </c>
      <c r="AR5" s="15" t="s">
        <v>103</v>
      </c>
      <c r="AS5" s="15">
        <v>104.502</v>
      </c>
      <c r="AT5" s="15">
        <v>600</v>
      </c>
      <c r="AU5" s="15">
        <v>10</v>
      </c>
      <c r="AV5" s="19">
        <f t="shared" ref="AV5:AV68" si="10">ROUND(SUM(AG5:AU5),2)</f>
        <v>1793.01</v>
      </c>
      <c r="AW5" s="15">
        <v>10</v>
      </c>
      <c r="AX5" s="15">
        <v>0</v>
      </c>
      <c r="AY5" s="14">
        <v>440.00839999999999</v>
      </c>
      <c r="AZ5" s="15">
        <v>0</v>
      </c>
      <c r="BA5" s="15" t="s">
        <v>103</v>
      </c>
      <c r="BB5" s="15">
        <v>0</v>
      </c>
      <c r="BC5" s="24">
        <f t="shared" si="2"/>
        <v>9023.19</v>
      </c>
      <c r="BD5" s="19">
        <f t="shared" ref="BD5:BD68" si="11">IF(BC5&lt;7000,7000-BC5,0)</f>
        <v>0</v>
      </c>
      <c r="BE5" s="19">
        <f t="shared" ref="BE5:BE68" si="12">ROUND(SUM(AB5,AZ5:BD5),2)</f>
        <v>9023.19</v>
      </c>
      <c r="BF5" s="22">
        <v>0</v>
      </c>
      <c r="BG5" s="22">
        <v>0</v>
      </c>
      <c r="BH5" s="22"/>
      <c r="BI5" s="22"/>
      <c r="BJ5" s="32">
        <v>797.62648925781252</v>
      </c>
      <c r="BK5" s="32">
        <v>34.5</v>
      </c>
      <c r="BL5" s="28">
        <f t="shared" ref="BL5:BL68" si="13">(BE5-SUM($S5,AY5:BB5))/30*BH5</f>
        <v>0</v>
      </c>
      <c r="BM5" s="28">
        <f t="shared" ref="BM5:BM68" si="14">(BE5-SUM($S5,AY5:BB5))/30*BI5</f>
        <v>0</v>
      </c>
      <c r="BN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" s="28">
        <v>0</v>
      </c>
      <c r="BR5" s="28">
        <v>0</v>
      </c>
      <c r="BS5" s="28" t="s">
        <v>103</v>
      </c>
      <c r="BT5" s="28">
        <v>3</v>
      </c>
      <c r="BU5" s="28">
        <v>0</v>
      </c>
      <c r="BV5" s="28" t="s">
        <v>103</v>
      </c>
      <c r="BW5" s="28" t="s">
        <v>103</v>
      </c>
      <c r="BX5" s="28">
        <v>0</v>
      </c>
      <c r="BY5" s="28" t="s">
        <v>103</v>
      </c>
      <c r="BZ5" s="28" t="s">
        <v>103</v>
      </c>
      <c r="CA5" s="28" t="s">
        <v>103</v>
      </c>
      <c r="CB5" s="28" t="s">
        <v>103</v>
      </c>
      <c r="CC5" s="28">
        <v>0</v>
      </c>
      <c r="CD5" s="28" t="s">
        <v>103</v>
      </c>
      <c r="CE5" s="28">
        <v>0</v>
      </c>
      <c r="CF5" s="28" t="s">
        <v>103</v>
      </c>
      <c r="CG5" s="28" t="s">
        <v>112</v>
      </c>
      <c r="CH5" s="28">
        <v>5</v>
      </c>
      <c r="CI5" s="28">
        <v>0</v>
      </c>
      <c r="CJ5" s="28" t="s">
        <v>103</v>
      </c>
      <c r="CK5" s="28" t="s">
        <v>103</v>
      </c>
      <c r="CL5" s="28">
        <v>0</v>
      </c>
      <c r="CM5" s="28" t="s">
        <v>103</v>
      </c>
      <c r="CN5" s="28">
        <v>0</v>
      </c>
      <c r="CO5" s="28">
        <f t="shared" ref="CO5:CO68" si="15">ROUND(IF(G5=$CO$3,(BE5-AY5)*40%,0),2)</f>
        <v>0</v>
      </c>
      <c r="CP5" s="32">
        <f t="shared" si="3"/>
        <v>440.00839999999999</v>
      </c>
      <c r="CQ5" s="28">
        <v>0</v>
      </c>
      <c r="CR5" s="28" t="s">
        <v>103</v>
      </c>
      <c r="CS5" s="28">
        <f t="shared" ref="CS5:CS68" si="16">ROUND(IF($D5=CS$3,$BE5-SUM(BJ5:CQ5,0),0),2)</f>
        <v>0</v>
      </c>
      <c r="CT5" s="28">
        <f t="shared" ref="CT5:CT68" si="17">ROUND(IF($D5=CT$3,$BE5-SUM(BJ5:CQ5,0),0),2)</f>
        <v>0</v>
      </c>
      <c r="CU5" s="28">
        <f t="shared" si="4"/>
        <v>0</v>
      </c>
      <c r="CV5" s="28">
        <f t="shared" si="5"/>
        <v>1280.1300000000001</v>
      </c>
      <c r="CW5" s="29">
        <f t="shared" si="6"/>
        <v>7743.06</v>
      </c>
    </row>
    <row r="6" spans="2:101" x14ac:dyDescent="0.2">
      <c r="B6" s="7">
        <v>201015</v>
      </c>
      <c r="C6" s="8">
        <v>11034</v>
      </c>
      <c r="D6" s="8" t="s">
        <v>104</v>
      </c>
      <c r="E6" s="8" t="s">
        <v>113</v>
      </c>
      <c r="F6" s="8">
        <v>0</v>
      </c>
      <c r="G6" s="8" t="s">
        <v>942</v>
      </c>
      <c r="H6" s="8" t="s">
        <v>106</v>
      </c>
      <c r="I6" s="8" t="s">
        <v>114</v>
      </c>
      <c r="J6" s="8" t="s">
        <v>114</v>
      </c>
      <c r="K6" s="8" t="s">
        <v>115</v>
      </c>
      <c r="L6" s="8" t="s">
        <v>116</v>
      </c>
      <c r="M6" s="9">
        <v>26605180103896</v>
      </c>
      <c r="N6" s="8" t="s">
        <v>117</v>
      </c>
      <c r="O6" s="8" t="s">
        <v>102</v>
      </c>
      <c r="P6" s="8">
        <v>2164.44</v>
      </c>
      <c r="Q6" s="14">
        <v>2532.3948000000005</v>
      </c>
      <c r="R6" s="15">
        <v>0</v>
      </c>
      <c r="S6" s="15">
        <f t="shared" si="7"/>
        <v>3418.73</v>
      </c>
      <c r="T6" s="15">
        <f t="shared" si="8"/>
        <v>379.86</v>
      </c>
      <c r="U6" s="15">
        <v>0</v>
      </c>
      <c r="V6" s="15">
        <v>0</v>
      </c>
      <c r="W6" s="15">
        <v>0</v>
      </c>
      <c r="X6" s="15" t="s">
        <v>103</v>
      </c>
      <c r="Y6" s="14">
        <v>379.85922000000005</v>
      </c>
      <c r="Z6" s="15">
        <v>300</v>
      </c>
      <c r="AA6" s="15" t="s">
        <v>103</v>
      </c>
      <c r="AB6" s="15">
        <v>0</v>
      </c>
      <c r="AC6" s="15" t="s">
        <v>103</v>
      </c>
      <c r="AD6" s="15">
        <v>0</v>
      </c>
      <c r="AE6" s="15">
        <v>0</v>
      </c>
      <c r="AF6" s="19">
        <f t="shared" si="9"/>
        <v>679.86</v>
      </c>
      <c r="AG6" s="15">
        <v>0</v>
      </c>
      <c r="AH6" s="15">
        <v>0</v>
      </c>
      <c r="AI6" s="15">
        <v>0</v>
      </c>
      <c r="AJ6" s="15">
        <v>1736.59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 t="s">
        <v>103</v>
      </c>
      <c r="AS6" s="15">
        <v>108.22199999999999</v>
      </c>
      <c r="AT6" s="15">
        <v>0</v>
      </c>
      <c r="AU6" s="15">
        <v>0</v>
      </c>
      <c r="AV6" s="19">
        <f t="shared" si="10"/>
        <v>1844.81</v>
      </c>
      <c r="AW6" s="15">
        <v>10</v>
      </c>
      <c r="AX6" s="15">
        <v>0</v>
      </c>
      <c r="AY6" s="14">
        <v>455.67160000000001</v>
      </c>
      <c r="AZ6" s="15">
        <v>0</v>
      </c>
      <c r="BA6" s="15" t="s">
        <v>103</v>
      </c>
      <c r="BB6" s="15">
        <v>0</v>
      </c>
      <c r="BC6" s="24">
        <f t="shared" si="2"/>
        <v>9321.33</v>
      </c>
      <c r="BD6" s="19">
        <f t="shared" si="11"/>
        <v>0</v>
      </c>
      <c r="BE6" s="19">
        <f t="shared" si="12"/>
        <v>9321.33</v>
      </c>
      <c r="BF6" s="22">
        <v>0</v>
      </c>
      <c r="BG6" s="22">
        <v>0</v>
      </c>
      <c r="BH6" s="22"/>
      <c r="BI6" s="22"/>
      <c r="BJ6" s="32">
        <v>824.68321289062499</v>
      </c>
      <c r="BK6" s="32">
        <v>17</v>
      </c>
      <c r="BL6" s="28">
        <f t="shared" si="13"/>
        <v>0</v>
      </c>
      <c r="BM6" s="28">
        <f t="shared" si="14"/>
        <v>0</v>
      </c>
      <c r="BN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" s="28">
        <v>0</v>
      </c>
      <c r="BR6" s="28">
        <v>0</v>
      </c>
      <c r="BS6" s="28" t="s">
        <v>103</v>
      </c>
      <c r="BT6" s="28">
        <v>3</v>
      </c>
      <c r="BU6" s="28">
        <v>0</v>
      </c>
      <c r="BV6" s="28" t="s">
        <v>103</v>
      </c>
      <c r="BW6" s="28" t="s">
        <v>103</v>
      </c>
      <c r="BX6" s="28">
        <v>0</v>
      </c>
      <c r="BY6" s="28" t="s">
        <v>103</v>
      </c>
      <c r="BZ6" s="28" t="s">
        <v>103</v>
      </c>
      <c r="CA6" s="28" t="s">
        <v>103</v>
      </c>
      <c r="CB6" s="28" t="s">
        <v>103</v>
      </c>
      <c r="CC6" s="28">
        <v>0</v>
      </c>
      <c r="CD6" s="28" t="s">
        <v>103</v>
      </c>
      <c r="CE6" s="28">
        <v>0</v>
      </c>
      <c r="CF6" s="28" t="s">
        <v>103</v>
      </c>
      <c r="CG6" s="28">
        <v>3.68</v>
      </c>
      <c r="CH6" s="28">
        <v>3</v>
      </c>
      <c r="CI6" s="28">
        <v>0</v>
      </c>
      <c r="CJ6" s="28" t="s">
        <v>103</v>
      </c>
      <c r="CK6" s="28" t="s">
        <v>103</v>
      </c>
      <c r="CL6" s="28">
        <v>0</v>
      </c>
      <c r="CM6" s="28" t="s">
        <v>103</v>
      </c>
      <c r="CN6" s="28">
        <v>0</v>
      </c>
      <c r="CO6" s="28">
        <f t="shared" si="15"/>
        <v>0</v>
      </c>
      <c r="CP6" s="32">
        <f t="shared" si="3"/>
        <v>455.67160000000001</v>
      </c>
      <c r="CQ6" s="28">
        <v>0</v>
      </c>
      <c r="CR6" s="28" t="s">
        <v>103</v>
      </c>
      <c r="CS6" s="28">
        <f t="shared" si="16"/>
        <v>0</v>
      </c>
      <c r="CT6" s="28">
        <f t="shared" si="17"/>
        <v>0</v>
      </c>
      <c r="CU6" s="28">
        <f t="shared" si="4"/>
        <v>0</v>
      </c>
      <c r="CV6" s="28">
        <f t="shared" si="5"/>
        <v>1307.03</v>
      </c>
      <c r="CW6" s="29">
        <f t="shared" si="6"/>
        <v>8014.3</v>
      </c>
    </row>
    <row r="7" spans="2:101" x14ac:dyDescent="0.2">
      <c r="B7" s="7">
        <v>201016</v>
      </c>
      <c r="C7" s="8">
        <v>29999</v>
      </c>
      <c r="D7" s="8" t="s">
        <v>90</v>
      </c>
      <c r="E7" s="8" t="s">
        <v>118</v>
      </c>
      <c r="F7" s="8" t="s">
        <v>119</v>
      </c>
      <c r="G7" s="8" t="s">
        <v>90</v>
      </c>
      <c r="H7" s="8" t="s">
        <v>106</v>
      </c>
      <c r="I7" s="8" t="s">
        <v>98</v>
      </c>
      <c r="J7" s="8" t="s">
        <v>98</v>
      </c>
      <c r="K7" s="8" t="s">
        <v>120</v>
      </c>
      <c r="L7" s="8" t="s">
        <v>100</v>
      </c>
      <c r="M7" s="9">
        <v>28111180101596</v>
      </c>
      <c r="N7" s="8" t="s">
        <v>121</v>
      </c>
      <c r="O7" s="8" t="s">
        <v>102</v>
      </c>
      <c r="P7" s="8">
        <v>642.66</v>
      </c>
      <c r="Q7" s="14">
        <v>751.9122000000001</v>
      </c>
      <c r="R7" s="15">
        <v>0</v>
      </c>
      <c r="S7" s="15">
        <f t="shared" si="7"/>
        <v>1015.08</v>
      </c>
      <c r="T7" s="15">
        <f t="shared" si="8"/>
        <v>112.79</v>
      </c>
      <c r="U7" s="15">
        <v>0</v>
      </c>
      <c r="V7" s="15">
        <v>0</v>
      </c>
      <c r="W7" s="15">
        <v>0</v>
      </c>
      <c r="X7" s="15" t="s">
        <v>103</v>
      </c>
      <c r="Y7" s="14">
        <v>112.78683000000001</v>
      </c>
      <c r="Z7" s="15">
        <v>300</v>
      </c>
      <c r="AA7" s="15" t="s">
        <v>103</v>
      </c>
      <c r="AB7" s="15">
        <v>0</v>
      </c>
      <c r="AC7" s="15" t="s">
        <v>103</v>
      </c>
      <c r="AD7" s="15">
        <v>0</v>
      </c>
      <c r="AE7" s="15">
        <v>0</v>
      </c>
      <c r="AF7" s="19">
        <f t="shared" si="9"/>
        <v>412.79</v>
      </c>
      <c r="AG7" s="15">
        <v>0</v>
      </c>
      <c r="AH7" s="15">
        <v>0</v>
      </c>
      <c r="AI7" s="15">
        <v>0</v>
      </c>
      <c r="AJ7" s="15">
        <v>1323.85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 t="s">
        <v>103</v>
      </c>
      <c r="AS7" s="15">
        <v>85.733999999999995</v>
      </c>
      <c r="AT7" s="15">
        <v>0</v>
      </c>
      <c r="AU7" s="15">
        <v>6</v>
      </c>
      <c r="AV7" s="19">
        <f t="shared" si="10"/>
        <v>1415.58</v>
      </c>
      <c r="AW7" s="15">
        <v>10</v>
      </c>
      <c r="AX7" s="15">
        <v>0</v>
      </c>
      <c r="AY7" s="14">
        <v>135.29679999999999</v>
      </c>
      <c r="AZ7" s="15">
        <v>0</v>
      </c>
      <c r="BA7" s="15" t="s">
        <v>103</v>
      </c>
      <c r="BB7" s="15">
        <v>0</v>
      </c>
      <c r="BC7" s="24">
        <f t="shared" si="2"/>
        <v>3853.45</v>
      </c>
      <c r="BD7" s="19">
        <f t="shared" si="11"/>
        <v>3146.55</v>
      </c>
      <c r="BE7" s="19">
        <f t="shared" si="12"/>
        <v>7000</v>
      </c>
      <c r="BF7" s="22">
        <v>0</v>
      </c>
      <c r="BG7" s="22">
        <v>0</v>
      </c>
      <c r="BH7" s="22"/>
      <c r="BI7" s="22"/>
      <c r="BJ7" s="32">
        <v>513.163212890625</v>
      </c>
      <c r="BK7" s="32" t="s">
        <v>103</v>
      </c>
      <c r="BL7" s="28">
        <f t="shared" si="13"/>
        <v>0</v>
      </c>
      <c r="BM7" s="28">
        <f t="shared" si="14"/>
        <v>0</v>
      </c>
      <c r="BN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" s="28">
        <v>0</v>
      </c>
      <c r="BR7" s="28">
        <v>0</v>
      </c>
      <c r="BS7" s="28" t="s">
        <v>103</v>
      </c>
      <c r="BT7" s="28">
        <v>3</v>
      </c>
      <c r="BU7" s="28">
        <v>0</v>
      </c>
      <c r="BV7" s="28" t="s">
        <v>103</v>
      </c>
      <c r="BW7" s="28" t="s">
        <v>103</v>
      </c>
      <c r="BX7" s="28">
        <v>0</v>
      </c>
      <c r="BY7" s="28" t="s">
        <v>103</v>
      </c>
      <c r="BZ7" s="28" t="s">
        <v>103</v>
      </c>
      <c r="CA7" s="28" t="s">
        <v>103</v>
      </c>
      <c r="CB7" s="28" t="s">
        <v>103</v>
      </c>
      <c r="CC7" s="28">
        <v>0</v>
      </c>
      <c r="CD7" s="28" t="s">
        <v>103</v>
      </c>
      <c r="CE7" s="28">
        <v>0</v>
      </c>
      <c r="CF7" s="28" t="s">
        <v>103</v>
      </c>
      <c r="CG7" s="28">
        <v>0</v>
      </c>
      <c r="CH7" s="28">
        <v>3</v>
      </c>
      <c r="CI7" s="28">
        <v>0</v>
      </c>
      <c r="CJ7" s="28" t="s">
        <v>103</v>
      </c>
      <c r="CK7" s="28" t="s">
        <v>103</v>
      </c>
      <c r="CL7" s="28">
        <v>0</v>
      </c>
      <c r="CM7" s="28" t="s">
        <v>103</v>
      </c>
      <c r="CN7" s="28">
        <v>0</v>
      </c>
      <c r="CO7" s="28">
        <f t="shared" si="15"/>
        <v>0</v>
      </c>
      <c r="CP7" s="32">
        <f t="shared" si="3"/>
        <v>135.29679999999999</v>
      </c>
      <c r="CQ7" s="28">
        <v>0</v>
      </c>
      <c r="CR7" s="28" t="s">
        <v>103</v>
      </c>
      <c r="CS7" s="28">
        <f t="shared" si="16"/>
        <v>6345.54</v>
      </c>
      <c r="CT7" s="28">
        <f t="shared" si="17"/>
        <v>0</v>
      </c>
      <c r="CU7" s="28">
        <f t="shared" si="4"/>
        <v>0</v>
      </c>
      <c r="CV7" s="28">
        <f t="shared" si="5"/>
        <v>7000</v>
      </c>
      <c r="CW7" s="29">
        <f t="shared" si="6"/>
        <v>0</v>
      </c>
    </row>
    <row r="8" spans="2:101" x14ac:dyDescent="0.2">
      <c r="B8" s="7">
        <v>201017</v>
      </c>
      <c r="C8" s="8">
        <v>11070</v>
      </c>
      <c r="D8" s="8" t="s">
        <v>104</v>
      </c>
      <c r="E8" s="8" t="s">
        <v>835</v>
      </c>
      <c r="F8" s="8">
        <v>0</v>
      </c>
      <c r="G8" s="8" t="s">
        <v>942</v>
      </c>
      <c r="H8" s="8" t="s">
        <v>106</v>
      </c>
      <c r="I8" s="8" t="s">
        <v>122</v>
      </c>
      <c r="J8" s="8" t="s">
        <v>122</v>
      </c>
      <c r="K8" s="8" t="s">
        <v>123</v>
      </c>
      <c r="L8" s="8" t="s">
        <v>124</v>
      </c>
      <c r="M8" s="9">
        <v>28706070101276</v>
      </c>
      <c r="N8" s="8" t="s">
        <v>125</v>
      </c>
      <c r="O8" s="8" t="s">
        <v>102</v>
      </c>
      <c r="P8" s="8">
        <v>919.47</v>
      </c>
      <c r="Q8" s="14">
        <v>1075.7799000000002</v>
      </c>
      <c r="R8" s="15">
        <v>0</v>
      </c>
      <c r="S8" s="15">
        <f t="shared" si="7"/>
        <v>1452.3</v>
      </c>
      <c r="T8" s="15">
        <f t="shared" si="8"/>
        <v>161.37</v>
      </c>
      <c r="U8" s="15">
        <v>0</v>
      </c>
      <c r="V8" s="15">
        <v>0</v>
      </c>
      <c r="W8" s="15">
        <v>0</v>
      </c>
      <c r="X8" s="15" t="s">
        <v>103</v>
      </c>
      <c r="Y8" s="14">
        <v>161.36698500000003</v>
      </c>
      <c r="Z8" s="15">
        <v>300</v>
      </c>
      <c r="AA8" s="15" t="s">
        <v>103</v>
      </c>
      <c r="AB8" s="15">
        <v>0</v>
      </c>
      <c r="AC8" s="15" t="s">
        <v>103</v>
      </c>
      <c r="AD8" s="15">
        <v>0</v>
      </c>
      <c r="AE8" s="15">
        <v>0</v>
      </c>
      <c r="AF8" s="19">
        <f t="shared" si="9"/>
        <v>461.37</v>
      </c>
      <c r="AG8" s="15">
        <v>0</v>
      </c>
      <c r="AH8" s="15">
        <v>0</v>
      </c>
      <c r="AI8" s="15">
        <v>0</v>
      </c>
      <c r="AJ8" s="15">
        <v>362.62</v>
      </c>
      <c r="AK8" s="15">
        <v>0</v>
      </c>
      <c r="AL8" s="15">
        <v>32.11</v>
      </c>
      <c r="AM8" s="15">
        <v>32.78</v>
      </c>
      <c r="AN8" s="15">
        <v>42.09</v>
      </c>
      <c r="AO8" s="15">
        <v>60.04</v>
      </c>
      <c r="AP8" s="15">
        <v>68.78</v>
      </c>
      <c r="AQ8" s="15">
        <v>89.85</v>
      </c>
      <c r="AR8" s="15" t="s">
        <v>103</v>
      </c>
      <c r="AS8" s="15">
        <v>58.052999999999997</v>
      </c>
      <c r="AT8" s="15">
        <v>600</v>
      </c>
      <c r="AU8" s="15">
        <v>10</v>
      </c>
      <c r="AV8" s="19">
        <f t="shared" si="10"/>
        <v>1356.32</v>
      </c>
      <c r="AW8" s="15">
        <v>10</v>
      </c>
      <c r="AX8" s="15">
        <v>0</v>
      </c>
      <c r="AY8" s="14">
        <v>193.57259999999999</v>
      </c>
      <c r="AZ8" s="15">
        <v>0</v>
      </c>
      <c r="BA8" s="15" t="s">
        <v>103</v>
      </c>
      <c r="BB8" s="15">
        <v>0</v>
      </c>
      <c r="BC8" s="24">
        <f t="shared" si="2"/>
        <v>4710.71</v>
      </c>
      <c r="BD8" s="19">
        <f t="shared" si="11"/>
        <v>2289.29</v>
      </c>
      <c r="BE8" s="19">
        <f t="shared" si="12"/>
        <v>7000</v>
      </c>
      <c r="BF8" s="22">
        <v>0</v>
      </c>
      <c r="BG8" s="22">
        <v>0</v>
      </c>
      <c r="BH8" s="22"/>
      <c r="BI8" s="22"/>
      <c r="BJ8" s="32">
        <v>523.18422363281252</v>
      </c>
      <c r="BK8" s="32">
        <v>0</v>
      </c>
      <c r="BL8" s="28">
        <f t="shared" si="13"/>
        <v>0</v>
      </c>
      <c r="BM8" s="28">
        <f t="shared" si="14"/>
        <v>0</v>
      </c>
      <c r="BN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" s="28">
        <v>0</v>
      </c>
      <c r="BR8" s="28">
        <v>0</v>
      </c>
      <c r="BS8" s="28" t="s">
        <v>103</v>
      </c>
      <c r="BT8" s="28">
        <v>3</v>
      </c>
      <c r="BU8" s="28">
        <v>0</v>
      </c>
      <c r="BV8" s="28" t="s">
        <v>103</v>
      </c>
      <c r="BW8" s="28" t="s">
        <v>103</v>
      </c>
      <c r="BX8" s="28">
        <v>0</v>
      </c>
      <c r="BY8" s="28" t="s">
        <v>103</v>
      </c>
      <c r="BZ8" s="28" t="s">
        <v>103</v>
      </c>
      <c r="CA8" s="28" t="s">
        <v>103</v>
      </c>
      <c r="CB8" s="28" t="s">
        <v>103</v>
      </c>
      <c r="CC8" s="28">
        <v>0</v>
      </c>
      <c r="CD8" s="28" t="s">
        <v>103</v>
      </c>
      <c r="CE8" s="28">
        <v>0</v>
      </c>
      <c r="CF8" s="28" t="s">
        <v>103</v>
      </c>
      <c r="CG8" s="28">
        <v>2.63</v>
      </c>
      <c r="CH8" s="28">
        <v>3</v>
      </c>
      <c r="CI8" s="28">
        <v>0</v>
      </c>
      <c r="CJ8" s="28" t="s">
        <v>103</v>
      </c>
      <c r="CK8" s="28" t="s">
        <v>103</v>
      </c>
      <c r="CL8" s="28">
        <v>0</v>
      </c>
      <c r="CM8" s="28" t="s">
        <v>103</v>
      </c>
      <c r="CN8" s="28">
        <v>0</v>
      </c>
      <c r="CO8" s="28">
        <f t="shared" si="15"/>
        <v>0</v>
      </c>
      <c r="CP8" s="32">
        <f t="shared" si="3"/>
        <v>193.57259999999999</v>
      </c>
      <c r="CQ8" s="28">
        <v>0</v>
      </c>
      <c r="CR8" s="28" t="s">
        <v>103</v>
      </c>
      <c r="CS8" s="28">
        <f t="shared" si="16"/>
        <v>0</v>
      </c>
      <c r="CT8" s="28">
        <f t="shared" si="17"/>
        <v>0</v>
      </c>
      <c r="CU8" s="28">
        <f t="shared" si="4"/>
        <v>0</v>
      </c>
      <c r="CV8" s="28">
        <f t="shared" si="5"/>
        <v>725.39</v>
      </c>
      <c r="CW8" s="29">
        <f t="shared" si="6"/>
        <v>6274.61</v>
      </c>
    </row>
    <row r="9" spans="2:101" x14ac:dyDescent="0.2">
      <c r="B9" s="7">
        <v>201018</v>
      </c>
      <c r="C9" s="8">
        <v>4416</v>
      </c>
      <c r="D9" s="8" t="s">
        <v>95</v>
      </c>
      <c r="E9" s="8" t="s">
        <v>126</v>
      </c>
      <c r="F9" s="8">
        <v>0</v>
      </c>
      <c r="G9" s="8" t="s">
        <v>942</v>
      </c>
      <c r="H9" s="8" t="s">
        <v>106</v>
      </c>
      <c r="I9" s="8" t="s">
        <v>122</v>
      </c>
      <c r="J9" s="8" t="s">
        <v>122</v>
      </c>
      <c r="K9" s="8" t="s">
        <v>123</v>
      </c>
      <c r="L9" s="8" t="s">
        <v>124</v>
      </c>
      <c r="M9" s="9">
        <v>27803170100775</v>
      </c>
      <c r="N9" s="8" t="s">
        <v>127</v>
      </c>
      <c r="O9" s="8" t="s">
        <v>102</v>
      </c>
      <c r="P9" s="8">
        <v>735.53</v>
      </c>
      <c r="Q9" s="14">
        <v>860.57010000000014</v>
      </c>
      <c r="R9" s="15">
        <v>0</v>
      </c>
      <c r="S9" s="15">
        <f t="shared" si="7"/>
        <v>1161.77</v>
      </c>
      <c r="T9" s="15">
        <f t="shared" si="8"/>
        <v>129.09</v>
      </c>
      <c r="U9" s="15">
        <v>0</v>
      </c>
      <c r="V9" s="15">
        <v>0</v>
      </c>
      <c r="W9" s="15">
        <v>0</v>
      </c>
      <c r="X9" s="15" t="s">
        <v>103</v>
      </c>
      <c r="Y9" s="14">
        <v>129.08551500000002</v>
      </c>
      <c r="Z9" s="15">
        <v>300</v>
      </c>
      <c r="AA9" s="15" t="s">
        <v>103</v>
      </c>
      <c r="AB9" s="15">
        <v>0</v>
      </c>
      <c r="AC9" s="15" t="s">
        <v>103</v>
      </c>
      <c r="AD9" s="15">
        <v>0</v>
      </c>
      <c r="AE9" s="15">
        <v>0</v>
      </c>
      <c r="AF9" s="19">
        <f t="shared" si="9"/>
        <v>429.09</v>
      </c>
      <c r="AG9" s="15">
        <v>0</v>
      </c>
      <c r="AH9" s="15">
        <v>0</v>
      </c>
      <c r="AI9" s="15">
        <v>0</v>
      </c>
      <c r="AJ9" s="15">
        <v>1287.4000000000001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 t="s">
        <v>103</v>
      </c>
      <c r="AS9" s="15">
        <v>76.447000000000003</v>
      </c>
      <c r="AT9" s="15">
        <v>0</v>
      </c>
      <c r="AU9" s="15">
        <v>10</v>
      </c>
      <c r="AV9" s="19">
        <f t="shared" si="10"/>
        <v>1373.85</v>
      </c>
      <c r="AW9" s="15">
        <v>10</v>
      </c>
      <c r="AX9" s="15">
        <v>0</v>
      </c>
      <c r="AY9" s="14">
        <v>154.8484</v>
      </c>
      <c r="AZ9" s="15">
        <v>0</v>
      </c>
      <c r="BA9" s="15" t="s">
        <v>103</v>
      </c>
      <c r="BB9" s="15">
        <v>0</v>
      </c>
      <c r="BC9" s="24">
        <f t="shared" si="2"/>
        <v>4119.22</v>
      </c>
      <c r="BD9" s="19">
        <f t="shared" si="11"/>
        <v>2880.7799999999997</v>
      </c>
      <c r="BE9" s="19">
        <f t="shared" si="12"/>
        <v>7000</v>
      </c>
      <c r="BF9" s="22">
        <v>0</v>
      </c>
      <c r="BG9" s="22">
        <v>0</v>
      </c>
      <c r="BH9" s="22"/>
      <c r="BI9" s="22"/>
      <c r="BJ9" s="32">
        <v>516.64250000000004</v>
      </c>
      <c r="BK9" s="32">
        <v>0</v>
      </c>
      <c r="BL9" s="28">
        <f t="shared" si="13"/>
        <v>0</v>
      </c>
      <c r="BM9" s="28">
        <f t="shared" si="14"/>
        <v>0</v>
      </c>
      <c r="BN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" s="28">
        <v>0</v>
      </c>
      <c r="BR9" s="28">
        <v>0</v>
      </c>
      <c r="BS9" s="28" t="s">
        <v>103</v>
      </c>
      <c r="BT9" s="28">
        <v>3</v>
      </c>
      <c r="BU9" s="28">
        <v>0</v>
      </c>
      <c r="BV9" s="28" t="s">
        <v>103</v>
      </c>
      <c r="BW9" s="28" t="s">
        <v>103</v>
      </c>
      <c r="BX9" s="28">
        <v>0</v>
      </c>
      <c r="BY9" s="28" t="s">
        <v>103</v>
      </c>
      <c r="BZ9" s="28" t="s">
        <v>103</v>
      </c>
      <c r="CA9" s="28" t="s">
        <v>103</v>
      </c>
      <c r="CB9" s="28" t="s">
        <v>103</v>
      </c>
      <c r="CC9" s="28">
        <v>0</v>
      </c>
      <c r="CD9" s="28" t="s">
        <v>103</v>
      </c>
      <c r="CE9" s="28">
        <v>0</v>
      </c>
      <c r="CF9" s="28" t="s">
        <v>103</v>
      </c>
      <c r="CG9" s="28">
        <v>2.68</v>
      </c>
      <c r="CH9" s="28">
        <v>3</v>
      </c>
      <c r="CI9" s="28">
        <v>0</v>
      </c>
      <c r="CJ9" s="28" t="s">
        <v>103</v>
      </c>
      <c r="CK9" s="28" t="s">
        <v>103</v>
      </c>
      <c r="CL9" s="28">
        <v>0</v>
      </c>
      <c r="CM9" s="28" t="s">
        <v>103</v>
      </c>
      <c r="CN9" s="28">
        <v>0</v>
      </c>
      <c r="CO9" s="28">
        <f t="shared" si="15"/>
        <v>0</v>
      </c>
      <c r="CP9" s="32">
        <f t="shared" si="3"/>
        <v>154.8484</v>
      </c>
      <c r="CQ9" s="28">
        <v>0</v>
      </c>
      <c r="CR9" s="28" t="s">
        <v>103</v>
      </c>
      <c r="CS9" s="28">
        <f t="shared" si="16"/>
        <v>0</v>
      </c>
      <c r="CT9" s="28">
        <f t="shared" si="17"/>
        <v>0</v>
      </c>
      <c r="CU9" s="28">
        <f t="shared" si="4"/>
        <v>0</v>
      </c>
      <c r="CV9" s="28">
        <f t="shared" si="5"/>
        <v>680.17</v>
      </c>
      <c r="CW9" s="29">
        <f t="shared" si="6"/>
        <v>6319.83</v>
      </c>
    </row>
    <row r="10" spans="2:101" x14ac:dyDescent="0.2">
      <c r="B10" s="7">
        <v>201019</v>
      </c>
      <c r="C10" s="8">
        <v>3556</v>
      </c>
      <c r="D10" s="8" t="s">
        <v>95</v>
      </c>
      <c r="E10" s="8" t="s">
        <v>128</v>
      </c>
      <c r="F10" s="8">
        <v>0</v>
      </c>
      <c r="G10" s="8" t="s">
        <v>942</v>
      </c>
      <c r="H10" s="8" t="s">
        <v>106</v>
      </c>
      <c r="I10" s="8" t="s">
        <v>129</v>
      </c>
      <c r="J10" s="8" t="s">
        <v>103</v>
      </c>
      <c r="K10" s="8" t="s">
        <v>103</v>
      </c>
      <c r="L10" s="8" t="s">
        <v>103</v>
      </c>
      <c r="M10" s="9">
        <v>27401250100694</v>
      </c>
      <c r="N10" s="8" t="s">
        <v>130</v>
      </c>
      <c r="O10" s="8" t="s">
        <v>103</v>
      </c>
      <c r="P10" s="8">
        <v>1312.46</v>
      </c>
      <c r="Q10" s="14">
        <v>1535.58</v>
      </c>
      <c r="R10" s="15">
        <v>0</v>
      </c>
      <c r="S10" s="15">
        <f t="shared" si="7"/>
        <v>2073.0300000000002</v>
      </c>
      <c r="T10" s="15">
        <f t="shared" si="8"/>
        <v>230.34</v>
      </c>
      <c r="U10" s="15">
        <v>0</v>
      </c>
      <c r="V10" s="15">
        <v>0</v>
      </c>
      <c r="W10" s="15">
        <v>0</v>
      </c>
      <c r="X10" s="15" t="s">
        <v>103</v>
      </c>
      <c r="Y10" s="14">
        <v>230.33699999999999</v>
      </c>
      <c r="Z10" s="15">
        <v>300</v>
      </c>
      <c r="AA10" s="15" t="s">
        <v>103</v>
      </c>
      <c r="AB10" s="15">
        <v>0</v>
      </c>
      <c r="AC10" s="15" t="s">
        <v>103</v>
      </c>
      <c r="AD10" s="15">
        <v>0</v>
      </c>
      <c r="AE10" s="15">
        <v>0</v>
      </c>
      <c r="AF10" s="19">
        <f t="shared" si="9"/>
        <v>530.34</v>
      </c>
      <c r="AG10" s="15">
        <v>0</v>
      </c>
      <c r="AH10" s="15">
        <v>0</v>
      </c>
      <c r="AI10" s="15">
        <v>0</v>
      </c>
      <c r="AJ10" s="15">
        <v>360.28</v>
      </c>
      <c r="AK10" s="15">
        <v>0</v>
      </c>
      <c r="AL10" s="15">
        <v>26.24</v>
      </c>
      <c r="AM10" s="15">
        <v>46.79</v>
      </c>
      <c r="AN10" s="15">
        <v>60.08</v>
      </c>
      <c r="AO10" s="15">
        <v>85.71</v>
      </c>
      <c r="AP10" s="15">
        <v>91.71</v>
      </c>
      <c r="AQ10" s="15">
        <v>98.13</v>
      </c>
      <c r="AR10" s="15" t="s">
        <v>103</v>
      </c>
      <c r="AS10" s="15">
        <v>65.623000000000005</v>
      </c>
      <c r="AT10" s="15">
        <v>600</v>
      </c>
      <c r="AU10" s="15">
        <v>10</v>
      </c>
      <c r="AV10" s="19">
        <f t="shared" si="10"/>
        <v>1444.56</v>
      </c>
      <c r="AW10" s="15">
        <v>10</v>
      </c>
      <c r="AX10" s="15">
        <v>0</v>
      </c>
      <c r="AY10" s="14">
        <v>276.30739999999997</v>
      </c>
      <c r="AZ10" s="15">
        <v>0</v>
      </c>
      <c r="BA10" s="15" t="s">
        <v>103</v>
      </c>
      <c r="BB10" s="15">
        <v>0</v>
      </c>
      <c r="BC10" s="24">
        <f t="shared" si="2"/>
        <v>6100.16</v>
      </c>
      <c r="BD10" s="19">
        <f t="shared" si="11"/>
        <v>899.84000000000015</v>
      </c>
      <c r="BE10" s="19">
        <f t="shared" si="12"/>
        <v>7000</v>
      </c>
      <c r="BF10" s="22">
        <v>0</v>
      </c>
      <c r="BG10" s="22">
        <v>0</v>
      </c>
      <c r="BH10" s="22"/>
      <c r="BI10" s="22"/>
      <c r="BJ10" s="32">
        <v>538.9977978515625</v>
      </c>
      <c r="BK10" s="32">
        <v>0</v>
      </c>
      <c r="BL10" s="28">
        <f t="shared" si="13"/>
        <v>0</v>
      </c>
      <c r="BM10" s="28">
        <f t="shared" si="14"/>
        <v>0</v>
      </c>
      <c r="BN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" s="28">
        <v>0</v>
      </c>
      <c r="BR10" s="28">
        <v>0</v>
      </c>
      <c r="BS10" s="28" t="s">
        <v>103</v>
      </c>
      <c r="BT10" s="28">
        <v>3</v>
      </c>
      <c r="BU10" s="28">
        <v>0</v>
      </c>
      <c r="BV10" s="28" t="s">
        <v>103</v>
      </c>
      <c r="BW10" s="28" t="s">
        <v>103</v>
      </c>
      <c r="BX10" s="28">
        <v>0</v>
      </c>
      <c r="BY10" s="28" t="s">
        <v>103</v>
      </c>
      <c r="BZ10" s="28" t="s">
        <v>103</v>
      </c>
      <c r="CA10" s="28" t="s">
        <v>103</v>
      </c>
      <c r="CB10" s="28" t="s">
        <v>103</v>
      </c>
      <c r="CC10" s="28">
        <v>0</v>
      </c>
      <c r="CD10" s="28" t="s">
        <v>103</v>
      </c>
      <c r="CE10" s="28">
        <v>0</v>
      </c>
      <c r="CF10" s="28" t="s">
        <v>103</v>
      </c>
      <c r="CG10" s="28">
        <v>2.31</v>
      </c>
      <c r="CH10" s="28">
        <v>3</v>
      </c>
      <c r="CI10" s="28">
        <v>0</v>
      </c>
      <c r="CJ10" s="28" t="s">
        <v>103</v>
      </c>
      <c r="CK10" s="28" t="s">
        <v>103</v>
      </c>
      <c r="CL10" s="28">
        <v>0</v>
      </c>
      <c r="CM10" s="28" t="s">
        <v>103</v>
      </c>
      <c r="CN10" s="28">
        <v>0</v>
      </c>
      <c r="CO10" s="28">
        <f t="shared" si="15"/>
        <v>0</v>
      </c>
      <c r="CP10" s="32">
        <f t="shared" si="3"/>
        <v>276.30739999999997</v>
      </c>
      <c r="CQ10" s="28">
        <v>0</v>
      </c>
      <c r="CR10" s="28" t="s">
        <v>103</v>
      </c>
      <c r="CS10" s="28">
        <f t="shared" si="16"/>
        <v>0</v>
      </c>
      <c r="CT10" s="28">
        <f t="shared" si="17"/>
        <v>0</v>
      </c>
      <c r="CU10" s="28">
        <f t="shared" si="4"/>
        <v>0</v>
      </c>
      <c r="CV10" s="28">
        <f t="shared" si="5"/>
        <v>823.62</v>
      </c>
      <c r="CW10" s="29">
        <f t="shared" si="6"/>
        <v>6176.38</v>
      </c>
    </row>
    <row r="11" spans="2:101" x14ac:dyDescent="0.2">
      <c r="B11" s="7">
        <v>201020</v>
      </c>
      <c r="C11" s="8">
        <v>29132</v>
      </c>
      <c r="D11" s="8" t="s">
        <v>104</v>
      </c>
      <c r="E11" s="8" t="s">
        <v>131</v>
      </c>
      <c r="F11" s="8">
        <v>0</v>
      </c>
      <c r="G11" s="8" t="s">
        <v>942</v>
      </c>
      <c r="H11" s="8" t="s">
        <v>106</v>
      </c>
      <c r="I11" s="8" t="s">
        <v>122</v>
      </c>
      <c r="J11" s="8" t="s">
        <v>122</v>
      </c>
      <c r="K11" s="8" t="s">
        <v>132</v>
      </c>
      <c r="L11" s="8" t="s">
        <v>124</v>
      </c>
      <c r="M11" s="9">
        <v>27903041401071</v>
      </c>
      <c r="N11" s="8" t="s">
        <v>133</v>
      </c>
      <c r="O11" s="8" t="s">
        <v>102</v>
      </c>
      <c r="P11" s="8">
        <v>919.47</v>
      </c>
      <c r="Q11" s="14">
        <v>1075.7799000000002</v>
      </c>
      <c r="R11" s="15">
        <v>0</v>
      </c>
      <c r="S11" s="15">
        <f t="shared" si="7"/>
        <v>1452.3</v>
      </c>
      <c r="T11" s="15">
        <f t="shared" si="8"/>
        <v>161.37</v>
      </c>
      <c r="U11" s="15">
        <v>0</v>
      </c>
      <c r="V11" s="15">
        <v>0</v>
      </c>
      <c r="W11" s="15">
        <v>0</v>
      </c>
      <c r="X11" s="15" t="s">
        <v>103</v>
      </c>
      <c r="Y11" s="14">
        <v>161.36698500000003</v>
      </c>
      <c r="Z11" s="15">
        <v>300</v>
      </c>
      <c r="AA11" s="15" t="s">
        <v>103</v>
      </c>
      <c r="AB11" s="15">
        <v>0</v>
      </c>
      <c r="AC11" s="15" t="s">
        <v>103</v>
      </c>
      <c r="AD11" s="15">
        <v>0</v>
      </c>
      <c r="AE11" s="15">
        <v>0</v>
      </c>
      <c r="AF11" s="19">
        <f t="shared" si="9"/>
        <v>461.37</v>
      </c>
      <c r="AG11" s="15">
        <v>0</v>
      </c>
      <c r="AH11" s="15">
        <v>0</v>
      </c>
      <c r="AI11" s="15">
        <v>0</v>
      </c>
      <c r="AJ11" s="15">
        <v>332.32</v>
      </c>
      <c r="AK11" s="15">
        <v>0</v>
      </c>
      <c r="AL11" s="15">
        <v>32.11</v>
      </c>
      <c r="AM11" s="15">
        <v>32.78</v>
      </c>
      <c r="AN11" s="15">
        <v>42.09</v>
      </c>
      <c r="AO11" s="15">
        <v>60.04</v>
      </c>
      <c r="AP11" s="15">
        <v>68.78</v>
      </c>
      <c r="AQ11" s="15">
        <v>107.91</v>
      </c>
      <c r="AR11" s="15" t="s">
        <v>103</v>
      </c>
      <c r="AS11" s="15">
        <v>58.052999999999997</v>
      </c>
      <c r="AT11" s="15">
        <v>600</v>
      </c>
      <c r="AU11" s="15">
        <v>10</v>
      </c>
      <c r="AV11" s="19">
        <f t="shared" si="10"/>
        <v>1344.08</v>
      </c>
      <c r="AW11" s="15">
        <v>10</v>
      </c>
      <c r="AX11" s="15">
        <v>0</v>
      </c>
      <c r="AY11" s="14">
        <v>193.57259999999999</v>
      </c>
      <c r="AZ11" s="15">
        <v>0</v>
      </c>
      <c r="BA11" s="15" t="s">
        <v>103</v>
      </c>
      <c r="BB11" s="15">
        <v>0</v>
      </c>
      <c r="BC11" s="24">
        <f t="shared" si="2"/>
        <v>4698.47</v>
      </c>
      <c r="BD11" s="19">
        <f t="shared" si="11"/>
        <v>2301.5299999999997</v>
      </c>
      <c r="BE11" s="19">
        <f t="shared" si="12"/>
        <v>7000</v>
      </c>
      <c r="BF11" s="22">
        <v>0</v>
      </c>
      <c r="BG11" s="22">
        <v>0</v>
      </c>
      <c r="BH11" s="22"/>
      <c r="BI11" s="22"/>
      <c r="BJ11" s="32">
        <v>523.40202148437504</v>
      </c>
      <c r="BK11" s="32">
        <v>0</v>
      </c>
      <c r="BL11" s="28">
        <f t="shared" si="13"/>
        <v>0</v>
      </c>
      <c r="BM11" s="28">
        <f t="shared" si="14"/>
        <v>0</v>
      </c>
      <c r="BN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" s="28">
        <v>0</v>
      </c>
      <c r="BR11" s="28">
        <v>0</v>
      </c>
      <c r="BS11" s="28" t="s">
        <v>103</v>
      </c>
      <c r="BT11" s="28">
        <v>3</v>
      </c>
      <c r="BU11" s="28">
        <v>0</v>
      </c>
      <c r="BV11" s="28" t="s">
        <v>103</v>
      </c>
      <c r="BW11" s="28" t="s">
        <v>103</v>
      </c>
      <c r="BX11" s="28">
        <v>0</v>
      </c>
      <c r="BY11" s="28" t="s">
        <v>103</v>
      </c>
      <c r="BZ11" s="28" t="s">
        <v>103</v>
      </c>
      <c r="CA11" s="28" t="s">
        <v>103</v>
      </c>
      <c r="CB11" s="28" t="s">
        <v>103</v>
      </c>
      <c r="CC11" s="28">
        <v>0</v>
      </c>
      <c r="CD11" s="28" t="s">
        <v>103</v>
      </c>
      <c r="CE11" s="28">
        <v>0</v>
      </c>
      <c r="CF11" s="28" t="s">
        <v>103</v>
      </c>
      <c r="CG11" s="28">
        <v>2.63</v>
      </c>
      <c r="CH11" s="28">
        <v>3</v>
      </c>
      <c r="CI11" s="28">
        <v>0</v>
      </c>
      <c r="CJ11" s="28" t="s">
        <v>103</v>
      </c>
      <c r="CK11" s="28" t="s">
        <v>103</v>
      </c>
      <c r="CL11" s="28">
        <v>0</v>
      </c>
      <c r="CM11" s="28" t="s">
        <v>103</v>
      </c>
      <c r="CN11" s="28">
        <v>0</v>
      </c>
      <c r="CO11" s="28">
        <f t="shared" si="15"/>
        <v>0</v>
      </c>
      <c r="CP11" s="32">
        <f t="shared" si="3"/>
        <v>193.57259999999999</v>
      </c>
      <c r="CQ11" s="28">
        <v>0</v>
      </c>
      <c r="CR11" s="28" t="s">
        <v>103</v>
      </c>
      <c r="CS11" s="28">
        <f t="shared" si="16"/>
        <v>0</v>
      </c>
      <c r="CT11" s="28">
        <f t="shared" si="17"/>
        <v>0</v>
      </c>
      <c r="CU11" s="28">
        <f t="shared" si="4"/>
        <v>0</v>
      </c>
      <c r="CV11" s="28">
        <f t="shared" si="5"/>
        <v>725.6</v>
      </c>
      <c r="CW11" s="29">
        <f t="shared" si="6"/>
        <v>6274.4</v>
      </c>
    </row>
    <row r="12" spans="2:101" x14ac:dyDescent="0.2">
      <c r="B12" s="7">
        <v>201021</v>
      </c>
      <c r="C12" s="8">
        <v>1161</v>
      </c>
      <c r="D12" s="8" t="s">
        <v>834</v>
      </c>
      <c r="E12" s="8" t="s">
        <v>134</v>
      </c>
      <c r="F12" s="8">
        <v>0</v>
      </c>
      <c r="G12" s="8" t="s">
        <v>942</v>
      </c>
      <c r="H12" s="8" t="s">
        <v>97</v>
      </c>
      <c r="I12" s="8" t="s">
        <v>98</v>
      </c>
      <c r="J12" s="8" t="s">
        <v>98</v>
      </c>
      <c r="K12" s="8" t="s">
        <v>135</v>
      </c>
      <c r="L12" s="8" t="s">
        <v>136</v>
      </c>
      <c r="M12" s="9">
        <v>27006050104079</v>
      </c>
      <c r="N12" s="8" t="s">
        <v>137</v>
      </c>
      <c r="O12" s="8" t="s">
        <v>102</v>
      </c>
      <c r="P12" s="8">
        <v>1053.8900000000001</v>
      </c>
      <c r="Q12" s="14">
        <v>1233.0513000000003</v>
      </c>
      <c r="R12" s="15">
        <v>0</v>
      </c>
      <c r="S12" s="15">
        <f t="shared" si="7"/>
        <v>1664.62</v>
      </c>
      <c r="T12" s="15">
        <f t="shared" si="8"/>
        <v>184.96</v>
      </c>
      <c r="U12" s="15">
        <v>0</v>
      </c>
      <c r="V12" s="15">
        <v>0</v>
      </c>
      <c r="W12" s="15">
        <v>0</v>
      </c>
      <c r="X12" s="15" t="s">
        <v>103</v>
      </c>
      <c r="Y12" s="14">
        <v>0</v>
      </c>
      <c r="Z12" s="15">
        <v>300</v>
      </c>
      <c r="AA12" s="15" t="s">
        <v>103</v>
      </c>
      <c r="AB12" s="15">
        <v>0</v>
      </c>
      <c r="AC12" s="15" t="s">
        <v>103</v>
      </c>
      <c r="AD12" s="15">
        <v>0</v>
      </c>
      <c r="AE12" s="15">
        <v>0</v>
      </c>
      <c r="AF12" s="19">
        <f t="shared" si="9"/>
        <v>300</v>
      </c>
      <c r="AG12" s="15">
        <v>37.42</v>
      </c>
      <c r="AH12" s="15">
        <v>41.54</v>
      </c>
      <c r="AI12" s="15">
        <v>65</v>
      </c>
      <c r="AJ12" s="15">
        <v>0</v>
      </c>
      <c r="AK12" s="15">
        <v>200</v>
      </c>
      <c r="AL12" s="15">
        <v>25.84</v>
      </c>
      <c r="AM12" s="15">
        <v>37.57</v>
      </c>
      <c r="AN12" s="15">
        <v>48.24</v>
      </c>
      <c r="AO12" s="15">
        <v>68.819999999999993</v>
      </c>
      <c r="AP12" s="15">
        <v>73.64</v>
      </c>
      <c r="AQ12" s="15">
        <v>81.05</v>
      </c>
      <c r="AR12" s="15" t="s">
        <v>103</v>
      </c>
      <c r="AS12" s="15">
        <v>52.694499999999998</v>
      </c>
      <c r="AT12" s="15">
        <v>600</v>
      </c>
      <c r="AU12" s="15">
        <v>8</v>
      </c>
      <c r="AV12" s="19">
        <f t="shared" si="10"/>
        <v>1339.81</v>
      </c>
      <c r="AW12" s="15">
        <v>10</v>
      </c>
      <c r="AX12" s="15">
        <v>0</v>
      </c>
      <c r="AY12" s="14">
        <v>222.48</v>
      </c>
      <c r="AZ12" s="15">
        <v>0</v>
      </c>
      <c r="BA12" s="15" t="s">
        <v>103</v>
      </c>
      <c r="BB12" s="15">
        <v>0</v>
      </c>
      <c r="BC12" s="24">
        <f t="shared" si="2"/>
        <v>4954.92</v>
      </c>
      <c r="BD12" s="19">
        <f t="shared" si="11"/>
        <v>2045.08</v>
      </c>
      <c r="BE12" s="19">
        <f t="shared" si="12"/>
        <v>7000</v>
      </c>
      <c r="BF12" s="22">
        <v>0</v>
      </c>
      <c r="BG12" s="22">
        <v>0</v>
      </c>
      <c r="BH12" s="22"/>
      <c r="BI12" s="22"/>
      <c r="BJ12" s="32">
        <v>570.59749999999997</v>
      </c>
      <c r="BK12" s="32">
        <v>0</v>
      </c>
      <c r="BL12" s="28">
        <f t="shared" si="13"/>
        <v>0</v>
      </c>
      <c r="BM12" s="28">
        <f t="shared" si="14"/>
        <v>0</v>
      </c>
      <c r="BN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" s="28">
        <v>0</v>
      </c>
      <c r="BR12" s="28">
        <v>0</v>
      </c>
      <c r="BS12" s="28" t="s">
        <v>103</v>
      </c>
      <c r="BT12" s="28">
        <v>3</v>
      </c>
      <c r="BU12" s="28">
        <v>0</v>
      </c>
      <c r="BV12" s="28" t="s">
        <v>103</v>
      </c>
      <c r="BW12" s="28" t="s">
        <v>103</v>
      </c>
      <c r="BX12" s="28">
        <v>0</v>
      </c>
      <c r="BY12" s="28" t="s">
        <v>103</v>
      </c>
      <c r="BZ12" s="28" t="s">
        <v>103</v>
      </c>
      <c r="CA12" s="28" t="s">
        <v>103</v>
      </c>
      <c r="CB12" s="28" t="s">
        <v>103</v>
      </c>
      <c r="CC12" s="28">
        <v>0</v>
      </c>
      <c r="CD12" s="28" t="s">
        <v>103</v>
      </c>
      <c r="CE12" s="28">
        <v>0</v>
      </c>
      <c r="CF12" s="28" t="s">
        <v>103</v>
      </c>
      <c r="CG12" s="28">
        <v>2.66</v>
      </c>
      <c r="CH12" s="28">
        <v>3</v>
      </c>
      <c r="CI12" s="28">
        <v>0</v>
      </c>
      <c r="CJ12" s="28" t="s">
        <v>103</v>
      </c>
      <c r="CK12" s="28" t="s">
        <v>103</v>
      </c>
      <c r="CL12" s="28">
        <v>0</v>
      </c>
      <c r="CM12" s="28" t="s">
        <v>103</v>
      </c>
      <c r="CN12" s="28">
        <v>0</v>
      </c>
      <c r="CO12" s="28">
        <f t="shared" si="15"/>
        <v>0</v>
      </c>
      <c r="CP12" s="32">
        <f t="shared" si="3"/>
        <v>222.48</v>
      </c>
      <c r="CQ12" s="28">
        <v>0</v>
      </c>
      <c r="CR12" s="28" t="s">
        <v>103</v>
      </c>
      <c r="CS12" s="28">
        <f t="shared" si="16"/>
        <v>0</v>
      </c>
      <c r="CT12" s="28">
        <f t="shared" si="17"/>
        <v>0</v>
      </c>
      <c r="CU12" s="28">
        <f t="shared" si="4"/>
        <v>0</v>
      </c>
      <c r="CV12" s="28">
        <f t="shared" si="5"/>
        <v>801.74</v>
      </c>
      <c r="CW12" s="29">
        <f t="shared" si="6"/>
        <v>6198.26</v>
      </c>
    </row>
    <row r="13" spans="2:101" x14ac:dyDescent="0.2">
      <c r="B13" s="7">
        <v>201031</v>
      </c>
      <c r="C13" s="8">
        <v>22251</v>
      </c>
      <c r="D13" s="8" t="s">
        <v>95</v>
      </c>
      <c r="E13" s="8" t="s">
        <v>138</v>
      </c>
      <c r="F13" s="8">
        <v>0</v>
      </c>
      <c r="G13" s="8" t="s">
        <v>942</v>
      </c>
      <c r="H13" s="8" t="s">
        <v>106</v>
      </c>
      <c r="I13" s="8" t="s">
        <v>129</v>
      </c>
      <c r="J13" s="8" t="s">
        <v>129</v>
      </c>
      <c r="K13" s="8" t="s">
        <v>139</v>
      </c>
      <c r="L13" s="8" t="s">
        <v>140</v>
      </c>
      <c r="M13" s="9">
        <v>27301220104879</v>
      </c>
      <c r="N13" s="8" t="s">
        <v>141</v>
      </c>
      <c r="O13" s="8" t="s">
        <v>102</v>
      </c>
      <c r="P13" s="8">
        <v>1301.289</v>
      </c>
      <c r="Q13" s="14">
        <v>1522.5081300000002</v>
      </c>
      <c r="R13" s="15">
        <v>0</v>
      </c>
      <c r="S13" s="15">
        <f t="shared" si="7"/>
        <v>2055.39</v>
      </c>
      <c r="T13" s="15">
        <f t="shared" si="8"/>
        <v>228.38</v>
      </c>
      <c r="U13" s="15">
        <v>0</v>
      </c>
      <c r="V13" s="15">
        <v>0</v>
      </c>
      <c r="W13" s="15">
        <v>0</v>
      </c>
      <c r="X13" s="15" t="s">
        <v>103</v>
      </c>
      <c r="Y13" s="14">
        <v>228.37621950000002</v>
      </c>
      <c r="Z13" s="15">
        <v>300</v>
      </c>
      <c r="AA13" s="15" t="s">
        <v>103</v>
      </c>
      <c r="AB13" s="15">
        <v>0</v>
      </c>
      <c r="AC13" s="15" t="s">
        <v>103</v>
      </c>
      <c r="AD13" s="15">
        <v>0</v>
      </c>
      <c r="AE13" s="15">
        <v>0</v>
      </c>
      <c r="AF13" s="19">
        <f t="shared" si="9"/>
        <v>528.38</v>
      </c>
      <c r="AG13" s="15">
        <v>45.56962</v>
      </c>
      <c r="AH13" s="15">
        <v>50.86204</v>
      </c>
      <c r="AI13" s="15">
        <v>65</v>
      </c>
      <c r="AJ13" s="15">
        <v>0</v>
      </c>
      <c r="AK13" s="15">
        <v>200</v>
      </c>
      <c r="AL13" s="15">
        <v>26.013110000000001</v>
      </c>
      <c r="AM13" s="15">
        <v>46.390050000000002</v>
      </c>
      <c r="AN13" s="15">
        <v>59.564830000000001</v>
      </c>
      <c r="AO13" s="15">
        <v>84.979159999999993</v>
      </c>
      <c r="AP13" s="15">
        <v>90.927700000000002</v>
      </c>
      <c r="AQ13" s="15">
        <v>97.292649999999995</v>
      </c>
      <c r="AR13" s="15" t="s">
        <v>103</v>
      </c>
      <c r="AS13" s="15">
        <v>65.064459999999997</v>
      </c>
      <c r="AT13" s="15">
        <v>600</v>
      </c>
      <c r="AU13" s="15">
        <v>8</v>
      </c>
      <c r="AV13" s="19">
        <f t="shared" si="10"/>
        <v>1439.66</v>
      </c>
      <c r="AW13" s="15">
        <v>10</v>
      </c>
      <c r="AX13" s="15">
        <v>0</v>
      </c>
      <c r="AY13" s="14">
        <v>273.9556</v>
      </c>
      <c r="AZ13" s="15">
        <v>0</v>
      </c>
      <c r="BA13" s="15" t="s">
        <v>103</v>
      </c>
      <c r="BB13" s="15">
        <v>0</v>
      </c>
      <c r="BC13" s="24">
        <f t="shared" si="2"/>
        <v>6058.27</v>
      </c>
      <c r="BD13" s="19">
        <f t="shared" si="11"/>
        <v>941.72999999999956</v>
      </c>
      <c r="BE13" s="19">
        <f t="shared" si="12"/>
        <v>7000</v>
      </c>
      <c r="BF13" s="22">
        <v>0</v>
      </c>
      <c r="BG13" s="22">
        <v>0</v>
      </c>
      <c r="BH13" s="22"/>
      <c r="BI13" s="22"/>
      <c r="BJ13" s="32">
        <v>542.06678710937501</v>
      </c>
      <c r="BK13" s="32">
        <v>0</v>
      </c>
      <c r="BL13" s="28">
        <f t="shared" si="13"/>
        <v>0</v>
      </c>
      <c r="BM13" s="28">
        <f t="shared" si="14"/>
        <v>0</v>
      </c>
      <c r="BN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" s="28">
        <v>0</v>
      </c>
      <c r="BR13" s="28">
        <v>7.5</v>
      </c>
      <c r="BS13" s="28" t="s">
        <v>103</v>
      </c>
      <c r="BT13" s="28">
        <v>3</v>
      </c>
      <c r="BU13" s="28">
        <v>0</v>
      </c>
      <c r="BV13" s="28" t="s">
        <v>103</v>
      </c>
      <c r="BW13" s="28" t="s">
        <v>103</v>
      </c>
      <c r="BX13" s="28">
        <v>0</v>
      </c>
      <c r="BY13" s="28" t="s">
        <v>103</v>
      </c>
      <c r="BZ13" s="28" t="s">
        <v>103</v>
      </c>
      <c r="CA13" s="28" t="s">
        <v>103</v>
      </c>
      <c r="CB13" s="28" t="s">
        <v>103</v>
      </c>
      <c r="CC13" s="28">
        <v>0</v>
      </c>
      <c r="CD13" s="28" t="s">
        <v>103</v>
      </c>
      <c r="CE13" s="28">
        <v>0</v>
      </c>
      <c r="CF13" s="28" t="s">
        <v>103</v>
      </c>
      <c r="CG13" s="28">
        <v>3.22</v>
      </c>
      <c r="CH13" s="28">
        <v>5</v>
      </c>
      <c r="CI13" s="28">
        <v>0</v>
      </c>
      <c r="CJ13" s="28" t="s">
        <v>103</v>
      </c>
      <c r="CK13" s="28" t="s">
        <v>103</v>
      </c>
      <c r="CL13" s="28">
        <v>0</v>
      </c>
      <c r="CM13" s="28" t="s">
        <v>103</v>
      </c>
      <c r="CN13" s="28">
        <v>0</v>
      </c>
      <c r="CO13" s="28">
        <f t="shared" si="15"/>
        <v>0</v>
      </c>
      <c r="CP13" s="32">
        <f t="shared" si="3"/>
        <v>273.9556</v>
      </c>
      <c r="CQ13" s="28">
        <v>0</v>
      </c>
      <c r="CR13" s="28" t="s">
        <v>103</v>
      </c>
      <c r="CS13" s="28">
        <f t="shared" si="16"/>
        <v>0</v>
      </c>
      <c r="CT13" s="28">
        <f t="shared" si="17"/>
        <v>0</v>
      </c>
      <c r="CU13" s="28">
        <f t="shared" si="4"/>
        <v>0</v>
      </c>
      <c r="CV13" s="28">
        <f t="shared" si="5"/>
        <v>834.74</v>
      </c>
      <c r="CW13" s="29">
        <f t="shared" si="6"/>
        <v>6165.26</v>
      </c>
    </row>
    <row r="14" spans="2:101" x14ac:dyDescent="0.2">
      <c r="B14" s="7">
        <v>201040</v>
      </c>
      <c r="C14" s="8">
        <v>44063</v>
      </c>
      <c r="D14" s="8" t="s">
        <v>95</v>
      </c>
      <c r="E14" s="8" t="s">
        <v>142</v>
      </c>
      <c r="F14" s="8">
        <v>0</v>
      </c>
      <c r="G14" s="8" t="s">
        <v>942</v>
      </c>
      <c r="H14" s="8" t="s">
        <v>106</v>
      </c>
      <c r="I14" s="8" t="s">
        <v>143</v>
      </c>
      <c r="J14" s="8" t="s">
        <v>103</v>
      </c>
      <c r="K14" s="8" t="s">
        <v>103</v>
      </c>
      <c r="L14" s="8" t="s">
        <v>103</v>
      </c>
      <c r="M14" s="9">
        <v>28409170104839</v>
      </c>
      <c r="N14" s="8" t="s">
        <v>144</v>
      </c>
      <c r="O14" s="8" t="s">
        <v>103</v>
      </c>
      <c r="P14" s="8">
        <v>410.26</v>
      </c>
      <c r="Q14" s="14">
        <v>410.26</v>
      </c>
      <c r="R14" s="15">
        <v>0</v>
      </c>
      <c r="S14" s="15">
        <f t="shared" si="7"/>
        <v>553.85</v>
      </c>
      <c r="T14" s="15">
        <f t="shared" si="8"/>
        <v>61.54</v>
      </c>
      <c r="U14" s="15">
        <v>0</v>
      </c>
      <c r="V14" s="15">
        <v>0</v>
      </c>
      <c r="W14" s="15">
        <v>0</v>
      </c>
      <c r="X14" s="15" t="s">
        <v>103</v>
      </c>
      <c r="Y14" s="14">
        <v>61.538999999999994</v>
      </c>
      <c r="Z14" s="15">
        <v>300</v>
      </c>
      <c r="AA14" s="15" t="s">
        <v>103</v>
      </c>
      <c r="AB14" s="15">
        <v>0</v>
      </c>
      <c r="AC14" s="15" t="s">
        <v>103</v>
      </c>
      <c r="AD14" s="15">
        <v>0</v>
      </c>
      <c r="AE14" s="15">
        <v>0</v>
      </c>
      <c r="AF14" s="19">
        <f t="shared" si="9"/>
        <v>361.54</v>
      </c>
      <c r="AG14" s="15">
        <v>0</v>
      </c>
      <c r="AH14" s="15">
        <v>0</v>
      </c>
      <c r="AI14" s="15">
        <v>0</v>
      </c>
      <c r="AJ14" s="15">
        <v>934.08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 t="s">
        <v>103</v>
      </c>
      <c r="AS14" s="15">
        <v>108.974</v>
      </c>
      <c r="AT14" s="15">
        <v>0</v>
      </c>
      <c r="AU14" s="15">
        <v>0</v>
      </c>
      <c r="AV14" s="19">
        <f t="shared" si="10"/>
        <v>1043.05</v>
      </c>
      <c r="AW14" s="15">
        <v>10</v>
      </c>
      <c r="AX14" s="15">
        <v>0</v>
      </c>
      <c r="AY14" s="14">
        <v>86.370530000000002</v>
      </c>
      <c r="AZ14" s="15">
        <v>0</v>
      </c>
      <c r="BA14" s="15" t="s">
        <v>103</v>
      </c>
      <c r="BB14" s="15">
        <v>0</v>
      </c>
      <c r="BC14" s="24">
        <f t="shared" si="2"/>
        <v>2526.61</v>
      </c>
      <c r="BD14" s="19">
        <f t="shared" si="11"/>
        <v>4473.3899999999994</v>
      </c>
      <c r="BE14" s="19">
        <f t="shared" si="12"/>
        <v>7000</v>
      </c>
      <c r="BF14" s="22">
        <v>0</v>
      </c>
      <c r="BG14" s="22">
        <v>0</v>
      </c>
      <c r="BH14" s="22"/>
      <c r="BI14" s="22"/>
      <c r="BJ14" s="32">
        <v>500.40761718750002</v>
      </c>
      <c r="BK14" s="32">
        <v>0</v>
      </c>
      <c r="BL14" s="28">
        <f t="shared" si="13"/>
        <v>0</v>
      </c>
      <c r="BM14" s="28">
        <f t="shared" si="14"/>
        <v>0</v>
      </c>
      <c r="BN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" s="28">
        <v>0</v>
      </c>
      <c r="BR14" s="28">
        <v>0</v>
      </c>
      <c r="BS14" s="28" t="s">
        <v>103</v>
      </c>
      <c r="BT14" s="28">
        <v>3</v>
      </c>
      <c r="BU14" s="28">
        <v>1700</v>
      </c>
      <c r="BV14" s="28" t="s">
        <v>103</v>
      </c>
      <c r="BW14" s="28" t="s">
        <v>103</v>
      </c>
      <c r="BX14" s="28">
        <v>0</v>
      </c>
      <c r="BY14" s="28" t="s">
        <v>103</v>
      </c>
      <c r="BZ14" s="28" t="s">
        <v>103</v>
      </c>
      <c r="CA14" s="28" t="s">
        <v>103</v>
      </c>
      <c r="CB14" s="28" t="s">
        <v>103</v>
      </c>
      <c r="CC14" s="28">
        <v>0</v>
      </c>
      <c r="CD14" s="28" t="s">
        <v>103</v>
      </c>
      <c r="CE14" s="28">
        <v>0</v>
      </c>
      <c r="CF14" s="28" t="s">
        <v>103</v>
      </c>
      <c r="CG14" s="28">
        <v>1.95</v>
      </c>
      <c r="CH14" s="28">
        <v>3</v>
      </c>
      <c r="CI14" s="28">
        <v>0</v>
      </c>
      <c r="CJ14" s="28" t="s">
        <v>103</v>
      </c>
      <c r="CK14" s="28" t="s">
        <v>103</v>
      </c>
      <c r="CL14" s="28">
        <v>0</v>
      </c>
      <c r="CM14" s="28" t="s">
        <v>103</v>
      </c>
      <c r="CN14" s="28">
        <v>0</v>
      </c>
      <c r="CO14" s="28">
        <f t="shared" si="15"/>
        <v>0</v>
      </c>
      <c r="CP14" s="32">
        <f t="shared" si="3"/>
        <v>86.370530000000002</v>
      </c>
      <c r="CQ14" s="28">
        <v>0</v>
      </c>
      <c r="CR14" s="28" t="s">
        <v>103</v>
      </c>
      <c r="CS14" s="28">
        <f t="shared" si="16"/>
        <v>0</v>
      </c>
      <c r="CT14" s="28">
        <f t="shared" si="17"/>
        <v>0</v>
      </c>
      <c r="CU14" s="28">
        <f t="shared" si="4"/>
        <v>0</v>
      </c>
      <c r="CV14" s="28">
        <f t="shared" si="5"/>
        <v>2294.73</v>
      </c>
      <c r="CW14" s="29">
        <f t="shared" si="6"/>
        <v>4705.2700000000004</v>
      </c>
    </row>
    <row r="15" spans="2:101" x14ac:dyDescent="0.2">
      <c r="B15" s="7">
        <v>201041</v>
      </c>
      <c r="C15" s="8">
        <v>3939</v>
      </c>
      <c r="D15" s="8" t="s">
        <v>95</v>
      </c>
      <c r="E15" s="8" t="s">
        <v>145</v>
      </c>
      <c r="F15" s="8">
        <v>0</v>
      </c>
      <c r="G15" s="8" t="s">
        <v>942</v>
      </c>
      <c r="H15" s="8" t="s">
        <v>106</v>
      </c>
      <c r="I15" s="8" t="s">
        <v>122</v>
      </c>
      <c r="J15" s="8" t="s">
        <v>103</v>
      </c>
      <c r="K15" s="8" t="s">
        <v>103</v>
      </c>
      <c r="L15" s="8" t="s">
        <v>103</v>
      </c>
      <c r="M15" s="9">
        <v>27203140103896</v>
      </c>
      <c r="N15" s="8" t="s">
        <v>146</v>
      </c>
      <c r="O15" s="8" t="s">
        <v>103</v>
      </c>
      <c r="P15" s="8">
        <v>735.53</v>
      </c>
      <c r="Q15" s="14">
        <v>860.57</v>
      </c>
      <c r="R15" s="15">
        <v>0</v>
      </c>
      <c r="S15" s="15">
        <f t="shared" si="7"/>
        <v>1161.77</v>
      </c>
      <c r="T15" s="15">
        <f t="shared" si="8"/>
        <v>129.09</v>
      </c>
      <c r="U15" s="15">
        <v>0</v>
      </c>
      <c r="V15" s="15">
        <v>0</v>
      </c>
      <c r="W15" s="15">
        <v>0</v>
      </c>
      <c r="X15" s="15" t="s">
        <v>103</v>
      </c>
      <c r="Y15" s="14">
        <v>129.0855</v>
      </c>
      <c r="Z15" s="15">
        <v>300</v>
      </c>
      <c r="AA15" s="15" t="s">
        <v>103</v>
      </c>
      <c r="AB15" s="15">
        <v>0</v>
      </c>
      <c r="AC15" s="15" t="s">
        <v>103</v>
      </c>
      <c r="AD15" s="15">
        <v>0</v>
      </c>
      <c r="AE15" s="15">
        <v>0</v>
      </c>
      <c r="AF15" s="19">
        <f t="shared" si="9"/>
        <v>429.09</v>
      </c>
      <c r="AG15" s="15">
        <v>0</v>
      </c>
      <c r="AH15" s="15">
        <v>0</v>
      </c>
      <c r="AI15" s="15">
        <v>0</v>
      </c>
      <c r="AJ15" s="15">
        <v>1281.4100000000001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 t="s">
        <v>103</v>
      </c>
      <c r="AS15" s="15">
        <v>76.447000000000003</v>
      </c>
      <c r="AT15" s="15">
        <v>0</v>
      </c>
      <c r="AU15" s="15">
        <v>0</v>
      </c>
      <c r="AV15" s="19">
        <f t="shared" si="10"/>
        <v>1357.86</v>
      </c>
      <c r="AW15" s="15">
        <v>10</v>
      </c>
      <c r="AX15" s="15">
        <v>0</v>
      </c>
      <c r="AY15" s="14">
        <v>154.8484</v>
      </c>
      <c r="AZ15" s="15">
        <v>0</v>
      </c>
      <c r="BA15" s="15" t="s">
        <v>103</v>
      </c>
      <c r="BB15" s="15">
        <v>0</v>
      </c>
      <c r="BC15" s="24">
        <f t="shared" si="2"/>
        <v>4103.2299999999996</v>
      </c>
      <c r="BD15" s="19">
        <f t="shared" si="11"/>
        <v>2896.7700000000004</v>
      </c>
      <c r="BE15" s="19">
        <f t="shared" si="12"/>
        <v>7000</v>
      </c>
      <c r="BF15" s="22">
        <v>0</v>
      </c>
      <c r="BG15" s="22">
        <v>0</v>
      </c>
      <c r="BH15" s="22"/>
      <c r="BI15" s="22"/>
      <c r="BJ15" s="32">
        <v>516.56880859374996</v>
      </c>
      <c r="BK15" s="32">
        <v>0</v>
      </c>
      <c r="BL15" s="28">
        <f t="shared" si="13"/>
        <v>0</v>
      </c>
      <c r="BM15" s="28">
        <f t="shared" si="14"/>
        <v>0</v>
      </c>
      <c r="BN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" s="28">
        <v>0</v>
      </c>
      <c r="BR15" s="28">
        <v>0</v>
      </c>
      <c r="BS15" s="28" t="s">
        <v>103</v>
      </c>
      <c r="BT15" s="28">
        <v>3</v>
      </c>
      <c r="BU15" s="28">
        <v>0</v>
      </c>
      <c r="BV15" s="28" t="s">
        <v>103</v>
      </c>
      <c r="BW15" s="28" t="s">
        <v>103</v>
      </c>
      <c r="BX15" s="28">
        <v>0</v>
      </c>
      <c r="BY15" s="28">
        <v>0</v>
      </c>
      <c r="BZ15" s="28" t="s">
        <v>103</v>
      </c>
      <c r="CA15" s="28" t="s">
        <v>103</v>
      </c>
      <c r="CB15" s="28" t="s">
        <v>103</v>
      </c>
      <c r="CC15" s="28">
        <v>0</v>
      </c>
      <c r="CD15" s="28" t="s">
        <v>103</v>
      </c>
      <c r="CE15" s="28">
        <v>0</v>
      </c>
      <c r="CF15" s="28" t="s">
        <v>103</v>
      </c>
      <c r="CG15" s="28">
        <v>2.67</v>
      </c>
      <c r="CH15" s="28">
        <v>3</v>
      </c>
      <c r="CI15" s="28">
        <v>0</v>
      </c>
      <c r="CJ15" s="28" t="s">
        <v>103</v>
      </c>
      <c r="CK15" s="28" t="s">
        <v>103</v>
      </c>
      <c r="CL15" s="28">
        <v>0</v>
      </c>
      <c r="CM15" s="28" t="s">
        <v>103</v>
      </c>
      <c r="CN15" s="28">
        <v>0</v>
      </c>
      <c r="CO15" s="28">
        <f t="shared" si="15"/>
        <v>0</v>
      </c>
      <c r="CP15" s="32">
        <f t="shared" si="3"/>
        <v>154.8484</v>
      </c>
      <c r="CQ15" s="28">
        <v>0</v>
      </c>
      <c r="CR15" s="28" t="s">
        <v>103</v>
      </c>
      <c r="CS15" s="28">
        <f t="shared" si="16"/>
        <v>0</v>
      </c>
      <c r="CT15" s="28">
        <f t="shared" si="17"/>
        <v>0</v>
      </c>
      <c r="CU15" s="28">
        <f t="shared" si="4"/>
        <v>0</v>
      </c>
      <c r="CV15" s="28">
        <f t="shared" si="5"/>
        <v>680.09</v>
      </c>
      <c r="CW15" s="29">
        <f t="shared" si="6"/>
        <v>6319.91</v>
      </c>
    </row>
    <row r="16" spans="2:101" x14ac:dyDescent="0.2">
      <c r="B16" s="7">
        <v>201042</v>
      </c>
      <c r="C16" s="8">
        <v>1109</v>
      </c>
      <c r="D16" s="8" t="s">
        <v>90</v>
      </c>
      <c r="E16" s="8" t="s">
        <v>147</v>
      </c>
      <c r="F16" s="8" t="s">
        <v>119</v>
      </c>
      <c r="G16" s="8" t="s">
        <v>90</v>
      </c>
      <c r="H16" s="8" t="s">
        <v>106</v>
      </c>
      <c r="I16" s="8" t="s">
        <v>114</v>
      </c>
      <c r="J16" s="8" t="s">
        <v>114</v>
      </c>
      <c r="K16" s="8" t="s">
        <v>148</v>
      </c>
      <c r="L16" s="8" t="s">
        <v>149</v>
      </c>
      <c r="M16" s="9">
        <v>27205070100552</v>
      </c>
      <c r="N16" s="8" t="s">
        <v>150</v>
      </c>
      <c r="O16" s="8" t="s">
        <v>102</v>
      </c>
      <c r="P16" s="8">
        <v>1879.01</v>
      </c>
      <c r="Q16" s="14">
        <v>2198.4417000000003</v>
      </c>
      <c r="R16" s="15">
        <v>0</v>
      </c>
      <c r="S16" s="15">
        <f t="shared" si="7"/>
        <v>2967.9</v>
      </c>
      <c r="T16" s="15">
        <f t="shared" si="8"/>
        <v>329.77</v>
      </c>
      <c r="U16" s="15">
        <v>0</v>
      </c>
      <c r="V16" s="15">
        <v>0</v>
      </c>
      <c r="W16" s="15">
        <v>0</v>
      </c>
      <c r="X16" s="15" t="s">
        <v>103</v>
      </c>
      <c r="Y16" s="14">
        <v>329.76625500000006</v>
      </c>
      <c r="Z16" s="15">
        <v>300</v>
      </c>
      <c r="AA16" s="15" t="s">
        <v>103</v>
      </c>
      <c r="AB16" s="15">
        <v>0</v>
      </c>
      <c r="AC16" s="15" t="s">
        <v>103</v>
      </c>
      <c r="AD16" s="15">
        <v>0</v>
      </c>
      <c r="AE16" s="15">
        <v>0</v>
      </c>
      <c r="AF16" s="19">
        <f t="shared" si="9"/>
        <v>629.77</v>
      </c>
      <c r="AG16" s="15">
        <v>62.21</v>
      </c>
      <c r="AH16" s="15">
        <v>69.28</v>
      </c>
      <c r="AI16" s="15">
        <v>83.14</v>
      </c>
      <c r="AJ16" s="15">
        <v>0</v>
      </c>
      <c r="AK16" s="15">
        <v>190</v>
      </c>
      <c r="AL16" s="15">
        <v>37.56</v>
      </c>
      <c r="AM16" s="15">
        <v>66.989999999999995</v>
      </c>
      <c r="AN16" s="15">
        <v>86.01</v>
      </c>
      <c r="AO16" s="15">
        <v>122.71</v>
      </c>
      <c r="AP16" s="15">
        <v>131.30000000000001</v>
      </c>
      <c r="AQ16" s="15">
        <v>140.49</v>
      </c>
      <c r="AR16" s="15" t="s">
        <v>103</v>
      </c>
      <c r="AS16" s="15">
        <v>93.950500000000005</v>
      </c>
      <c r="AT16" s="15">
        <v>600</v>
      </c>
      <c r="AU16" s="15">
        <v>10</v>
      </c>
      <c r="AV16" s="19">
        <f t="shared" si="10"/>
        <v>1693.64</v>
      </c>
      <c r="AW16" s="15">
        <v>10</v>
      </c>
      <c r="AX16" s="15">
        <v>0</v>
      </c>
      <c r="AY16" s="14">
        <v>395.58109999999999</v>
      </c>
      <c r="AZ16" s="15">
        <v>0</v>
      </c>
      <c r="BA16" s="15" t="s">
        <v>103</v>
      </c>
      <c r="BB16" s="15">
        <v>0</v>
      </c>
      <c r="BC16" s="24">
        <f t="shared" si="2"/>
        <v>8225.1</v>
      </c>
      <c r="BD16" s="19">
        <f t="shared" si="11"/>
        <v>0</v>
      </c>
      <c r="BE16" s="19">
        <f t="shared" si="12"/>
        <v>8225.1</v>
      </c>
      <c r="BF16" s="22">
        <v>0</v>
      </c>
      <c r="BG16" s="22">
        <v>0</v>
      </c>
      <c r="BH16" s="22"/>
      <c r="BI16" s="22"/>
      <c r="BJ16" s="32">
        <v>718.75208496093751</v>
      </c>
      <c r="BK16" s="32">
        <v>0</v>
      </c>
      <c r="BL16" s="28">
        <f t="shared" si="13"/>
        <v>0</v>
      </c>
      <c r="BM16" s="28">
        <f t="shared" si="14"/>
        <v>0</v>
      </c>
      <c r="BN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" s="28">
        <v>0</v>
      </c>
      <c r="BR16" s="28">
        <v>0</v>
      </c>
      <c r="BS16" s="28" t="s">
        <v>103</v>
      </c>
      <c r="BT16" s="28">
        <v>3</v>
      </c>
      <c r="BU16" s="28">
        <v>0</v>
      </c>
      <c r="BV16" s="28" t="s">
        <v>103</v>
      </c>
      <c r="BW16" s="28" t="s">
        <v>103</v>
      </c>
      <c r="BX16" s="28">
        <v>0</v>
      </c>
      <c r="BY16" s="28" t="s">
        <v>103</v>
      </c>
      <c r="BZ16" s="28" t="s">
        <v>103</v>
      </c>
      <c r="CA16" s="28" t="s">
        <v>103</v>
      </c>
      <c r="CB16" s="28" t="s">
        <v>103</v>
      </c>
      <c r="CC16" s="28">
        <v>0</v>
      </c>
      <c r="CD16" s="28" t="s">
        <v>103</v>
      </c>
      <c r="CE16" s="28">
        <v>0</v>
      </c>
      <c r="CF16" s="28" t="s">
        <v>103</v>
      </c>
      <c r="CG16" s="28">
        <v>3.14</v>
      </c>
      <c r="CH16" s="28">
        <v>3</v>
      </c>
      <c r="CI16" s="28">
        <v>0</v>
      </c>
      <c r="CJ16" s="28" t="s">
        <v>103</v>
      </c>
      <c r="CK16" s="28" t="s">
        <v>103</v>
      </c>
      <c r="CL16" s="28">
        <v>0</v>
      </c>
      <c r="CM16" s="28" t="s">
        <v>103</v>
      </c>
      <c r="CN16" s="28">
        <v>0</v>
      </c>
      <c r="CO16" s="28">
        <f t="shared" si="15"/>
        <v>0</v>
      </c>
      <c r="CP16" s="32">
        <f t="shared" si="3"/>
        <v>395.58109999999999</v>
      </c>
      <c r="CQ16" s="28">
        <v>0</v>
      </c>
      <c r="CR16" s="28" t="s">
        <v>103</v>
      </c>
      <c r="CS16" s="28">
        <f t="shared" si="16"/>
        <v>7101.63</v>
      </c>
      <c r="CT16" s="28">
        <f t="shared" si="17"/>
        <v>0</v>
      </c>
      <c r="CU16" s="28">
        <f t="shared" si="4"/>
        <v>0</v>
      </c>
      <c r="CV16" s="28">
        <f t="shared" si="5"/>
        <v>8225.1</v>
      </c>
      <c r="CW16" s="29">
        <f t="shared" si="6"/>
        <v>0</v>
      </c>
    </row>
    <row r="17" spans="2:101" x14ac:dyDescent="0.2">
      <c r="B17" s="7">
        <v>202001</v>
      </c>
      <c r="C17" s="8">
        <v>25178</v>
      </c>
      <c r="D17" s="8" t="s">
        <v>95</v>
      </c>
      <c r="E17" s="8" t="s">
        <v>151</v>
      </c>
      <c r="F17" s="8">
        <v>0</v>
      </c>
      <c r="G17" s="8" t="s">
        <v>942</v>
      </c>
      <c r="H17" s="8" t="s">
        <v>106</v>
      </c>
      <c r="I17" s="8" t="s">
        <v>107</v>
      </c>
      <c r="J17" s="8" t="s">
        <v>108</v>
      </c>
      <c r="K17" s="8" t="s">
        <v>152</v>
      </c>
      <c r="L17" s="8" t="s">
        <v>153</v>
      </c>
      <c r="M17" s="9">
        <v>26605282400054</v>
      </c>
      <c r="N17" s="8" t="s">
        <v>154</v>
      </c>
      <c r="O17" s="8" t="s">
        <v>102</v>
      </c>
      <c r="P17" s="8">
        <v>2380.7190000000001</v>
      </c>
      <c r="Q17" s="14">
        <v>2785.4412300000004</v>
      </c>
      <c r="R17" s="15">
        <v>0</v>
      </c>
      <c r="S17" s="15">
        <f t="shared" si="7"/>
        <v>3760.35</v>
      </c>
      <c r="T17" s="15">
        <f t="shared" si="8"/>
        <v>417.82</v>
      </c>
      <c r="U17" s="15">
        <v>0</v>
      </c>
      <c r="V17" s="15">
        <v>0</v>
      </c>
      <c r="W17" s="15">
        <v>0</v>
      </c>
      <c r="X17" s="15" t="s">
        <v>103</v>
      </c>
      <c r="Y17" s="14">
        <v>417.81618450000002</v>
      </c>
      <c r="Z17" s="15">
        <v>300</v>
      </c>
      <c r="AA17" s="15" t="s">
        <v>103</v>
      </c>
      <c r="AB17" s="15">
        <v>0</v>
      </c>
      <c r="AC17" s="15" t="s">
        <v>103</v>
      </c>
      <c r="AD17" s="15">
        <v>0</v>
      </c>
      <c r="AE17" s="15">
        <v>0</v>
      </c>
      <c r="AF17" s="19">
        <f t="shared" si="9"/>
        <v>717.82</v>
      </c>
      <c r="AG17" s="15">
        <v>83.04</v>
      </c>
      <c r="AH17" s="15">
        <v>92.73</v>
      </c>
      <c r="AI17" s="15">
        <v>110.85</v>
      </c>
      <c r="AJ17" s="15">
        <v>0</v>
      </c>
      <c r="AK17" s="15">
        <v>190</v>
      </c>
      <c r="AL17" s="15">
        <v>47.591209999999997</v>
      </c>
      <c r="AM17" s="15">
        <v>84.870990000000006</v>
      </c>
      <c r="AN17" s="15">
        <v>108.9744</v>
      </c>
      <c r="AO17" s="15">
        <v>155.4701</v>
      </c>
      <c r="AP17" s="15">
        <v>166.35300000000001</v>
      </c>
      <c r="AQ17" s="15">
        <v>177.99770000000001</v>
      </c>
      <c r="AR17" s="15" t="s">
        <v>103</v>
      </c>
      <c r="AS17" s="15">
        <v>119.036</v>
      </c>
      <c r="AT17" s="15">
        <v>600</v>
      </c>
      <c r="AU17" s="15">
        <v>10</v>
      </c>
      <c r="AV17" s="19">
        <f t="shared" si="10"/>
        <v>1946.91</v>
      </c>
      <c r="AW17" s="15">
        <v>10</v>
      </c>
      <c r="AX17" s="15">
        <v>0</v>
      </c>
      <c r="AY17" s="14">
        <v>501.20400000000001</v>
      </c>
      <c r="AZ17" s="15">
        <v>0</v>
      </c>
      <c r="BA17" s="15" t="s">
        <v>103</v>
      </c>
      <c r="BB17" s="15">
        <v>0</v>
      </c>
      <c r="BC17" s="24">
        <f t="shared" si="2"/>
        <v>10139.549999999999</v>
      </c>
      <c r="BD17" s="19">
        <f t="shared" si="11"/>
        <v>0</v>
      </c>
      <c r="BE17" s="19">
        <f t="shared" si="12"/>
        <v>10139.549999999999</v>
      </c>
      <c r="BF17" s="22">
        <v>0</v>
      </c>
      <c r="BG17" s="22">
        <v>0</v>
      </c>
      <c r="BH17" s="22"/>
      <c r="BI17" s="22"/>
      <c r="BJ17" s="32">
        <v>884.53202148437504</v>
      </c>
      <c r="BK17" s="32">
        <v>148.58000000000001</v>
      </c>
      <c r="BL17" s="28">
        <f t="shared" si="13"/>
        <v>0</v>
      </c>
      <c r="BM17" s="28">
        <f t="shared" si="14"/>
        <v>0</v>
      </c>
      <c r="BN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" s="28">
        <v>0</v>
      </c>
      <c r="BR17" s="28">
        <v>0</v>
      </c>
      <c r="BS17" s="28" t="s">
        <v>103</v>
      </c>
      <c r="BT17" s="28">
        <v>3</v>
      </c>
      <c r="BU17" s="28">
        <v>0</v>
      </c>
      <c r="BV17" s="28" t="s">
        <v>103</v>
      </c>
      <c r="BW17" s="28" t="s">
        <v>103</v>
      </c>
      <c r="BX17" s="28">
        <v>0</v>
      </c>
      <c r="BY17" s="28" t="s">
        <v>103</v>
      </c>
      <c r="BZ17" s="28" t="s">
        <v>103</v>
      </c>
      <c r="CA17" s="28" t="s">
        <v>103</v>
      </c>
      <c r="CB17" s="28" t="s">
        <v>103</v>
      </c>
      <c r="CC17" s="28">
        <v>0</v>
      </c>
      <c r="CD17" s="28" t="s">
        <v>103</v>
      </c>
      <c r="CE17" s="28">
        <v>0</v>
      </c>
      <c r="CF17" s="28" t="s">
        <v>103</v>
      </c>
      <c r="CG17" s="28">
        <v>4.17</v>
      </c>
      <c r="CH17" s="28">
        <v>5</v>
      </c>
      <c r="CI17" s="28">
        <v>0</v>
      </c>
      <c r="CJ17" s="28" t="s">
        <v>103</v>
      </c>
      <c r="CK17" s="28" t="s">
        <v>103</v>
      </c>
      <c r="CL17" s="28">
        <v>0</v>
      </c>
      <c r="CM17" s="28" t="s">
        <v>103</v>
      </c>
      <c r="CN17" s="28">
        <v>0</v>
      </c>
      <c r="CO17" s="28">
        <f t="shared" si="15"/>
        <v>0</v>
      </c>
      <c r="CP17" s="32">
        <f t="shared" si="3"/>
        <v>501.20400000000001</v>
      </c>
      <c r="CQ17" s="28">
        <v>0</v>
      </c>
      <c r="CR17" s="28" t="s">
        <v>103</v>
      </c>
      <c r="CS17" s="28">
        <f t="shared" si="16"/>
        <v>0</v>
      </c>
      <c r="CT17" s="28">
        <f t="shared" si="17"/>
        <v>0</v>
      </c>
      <c r="CU17" s="28">
        <f t="shared" si="4"/>
        <v>0</v>
      </c>
      <c r="CV17" s="28">
        <f t="shared" si="5"/>
        <v>1546.49</v>
      </c>
      <c r="CW17" s="29">
        <f t="shared" si="6"/>
        <v>8593.06</v>
      </c>
    </row>
    <row r="18" spans="2:101" x14ac:dyDescent="0.2">
      <c r="B18" s="7">
        <v>202002</v>
      </c>
      <c r="C18" s="8">
        <v>22259</v>
      </c>
      <c r="D18" s="8" t="s">
        <v>95</v>
      </c>
      <c r="E18" s="8" t="s">
        <v>155</v>
      </c>
      <c r="F18" s="8">
        <v>0</v>
      </c>
      <c r="G18" s="8" t="s">
        <v>942</v>
      </c>
      <c r="H18" s="8" t="s">
        <v>106</v>
      </c>
      <c r="I18" s="8" t="s">
        <v>114</v>
      </c>
      <c r="J18" s="8" t="s">
        <v>114</v>
      </c>
      <c r="K18" s="8" t="s">
        <v>156</v>
      </c>
      <c r="L18" s="8" t="s">
        <v>100</v>
      </c>
      <c r="M18" s="9">
        <v>27010061700711</v>
      </c>
      <c r="N18" s="8" t="s">
        <v>157</v>
      </c>
      <c r="O18" s="8" t="s">
        <v>102</v>
      </c>
      <c r="P18" s="8">
        <v>1397.4380000000001</v>
      </c>
      <c r="Q18" s="14">
        <v>1635.0024600000004</v>
      </c>
      <c r="R18" s="15">
        <v>0</v>
      </c>
      <c r="S18" s="15">
        <f t="shared" si="7"/>
        <v>2207.25</v>
      </c>
      <c r="T18" s="15">
        <f t="shared" si="8"/>
        <v>245.25</v>
      </c>
      <c r="U18" s="15">
        <v>0</v>
      </c>
      <c r="V18" s="15">
        <v>0</v>
      </c>
      <c r="W18" s="15">
        <v>0</v>
      </c>
      <c r="X18" s="15" t="s">
        <v>103</v>
      </c>
      <c r="Y18" s="14">
        <v>245.25036900000003</v>
      </c>
      <c r="Z18" s="15">
        <v>300</v>
      </c>
      <c r="AA18" s="15" t="s">
        <v>103</v>
      </c>
      <c r="AB18" s="15">
        <v>0</v>
      </c>
      <c r="AC18" s="15" t="s">
        <v>103</v>
      </c>
      <c r="AD18" s="15">
        <v>0</v>
      </c>
      <c r="AE18" s="15">
        <v>0</v>
      </c>
      <c r="AF18" s="19">
        <f t="shared" si="9"/>
        <v>545.25</v>
      </c>
      <c r="AG18" s="15">
        <v>48.993630000000003</v>
      </c>
      <c r="AH18" s="15">
        <v>54.585329999999999</v>
      </c>
      <c r="AI18" s="15">
        <v>65</v>
      </c>
      <c r="AJ18" s="15">
        <v>0</v>
      </c>
      <c r="AK18" s="15">
        <v>190</v>
      </c>
      <c r="AL18" s="15">
        <v>27.93515</v>
      </c>
      <c r="AM18" s="15">
        <v>49.817689999999999</v>
      </c>
      <c r="AN18" s="15">
        <v>63.965919999999997</v>
      </c>
      <c r="AO18" s="15">
        <v>91.258049999999997</v>
      </c>
      <c r="AP18" s="15">
        <v>97.646109999999993</v>
      </c>
      <c r="AQ18" s="15">
        <v>104.4813</v>
      </c>
      <c r="AR18" s="15" t="s">
        <v>103</v>
      </c>
      <c r="AS18" s="15">
        <v>69.871889999999993</v>
      </c>
      <c r="AT18" s="15">
        <v>600</v>
      </c>
      <c r="AU18" s="15">
        <v>10</v>
      </c>
      <c r="AV18" s="19">
        <f t="shared" si="10"/>
        <v>1473.56</v>
      </c>
      <c r="AW18" s="15">
        <v>10</v>
      </c>
      <c r="AX18" s="15">
        <v>0</v>
      </c>
      <c r="AY18" s="14">
        <v>294.19740000000002</v>
      </c>
      <c r="AZ18" s="15">
        <v>0</v>
      </c>
      <c r="BA18" s="15" t="s">
        <v>103</v>
      </c>
      <c r="BB18" s="15">
        <v>0</v>
      </c>
      <c r="BC18" s="24">
        <f t="shared" si="2"/>
        <v>6410.51</v>
      </c>
      <c r="BD18" s="19">
        <f t="shared" si="11"/>
        <v>589.48999999999978</v>
      </c>
      <c r="BE18" s="19">
        <f t="shared" si="12"/>
        <v>7000</v>
      </c>
      <c r="BF18" s="22">
        <v>0</v>
      </c>
      <c r="BG18" s="22">
        <v>0</v>
      </c>
      <c r="BH18" s="22"/>
      <c r="BI18" s="22"/>
      <c r="BJ18" s="32">
        <v>531.64321289062502</v>
      </c>
      <c r="BK18" s="32">
        <v>0</v>
      </c>
      <c r="BL18" s="28">
        <f t="shared" si="13"/>
        <v>0</v>
      </c>
      <c r="BM18" s="28">
        <f t="shared" si="14"/>
        <v>0</v>
      </c>
      <c r="BN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" s="28">
        <v>0</v>
      </c>
      <c r="BR18" s="28">
        <v>0</v>
      </c>
      <c r="BS18" s="28" t="s">
        <v>103</v>
      </c>
      <c r="BT18" s="28">
        <v>3</v>
      </c>
      <c r="BU18" s="28">
        <v>0</v>
      </c>
      <c r="BV18" s="28" t="s">
        <v>103</v>
      </c>
      <c r="BW18" s="28" t="s">
        <v>103</v>
      </c>
      <c r="BX18" s="28">
        <v>0</v>
      </c>
      <c r="BY18" s="28" t="s">
        <v>103</v>
      </c>
      <c r="BZ18" s="28" t="s">
        <v>103</v>
      </c>
      <c r="CA18" s="28" t="s">
        <v>103</v>
      </c>
      <c r="CB18" s="28" t="s">
        <v>103</v>
      </c>
      <c r="CC18" s="28">
        <v>0</v>
      </c>
      <c r="CD18" s="28" t="s">
        <v>103</v>
      </c>
      <c r="CE18" s="28">
        <v>0</v>
      </c>
      <c r="CF18" s="28" t="s">
        <v>103</v>
      </c>
      <c r="CG18" s="28">
        <v>3.25</v>
      </c>
      <c r="CH18" s="28">
        <v>5</v>
      </c>
      <c r="CI18" s="28">
        <v>0</v>
      </c>
      <c r="CJ18" s="28" t="s">
        <v>103</v>
      </c>
      <c r="CK18" s="28" t="s">
        <v>103</v>
      </c>
      <c r="CL18" s="28">
        <v>0</v>
      </c>
      <c r="CM18" s="28" t="s">
        <v>103</v>
      </c>
      <c r="CN18" s="28">
        <v>0</v>
      </c>
      <c r="CO18" s="28">
        <f t="shared" si="15"/>
        <v>0</v>
      </c>
      <c r="CP18" s="32">
        <f t="shared" si="3"/>
        <v>294.19740000000002</v>
      </c>
      <c r="CQ18" s="28">
        <v>0</v>
      </c>
      <c r="CR18" s="28" t="s">
        <v>103</v>
      </c>
      <c r="CS18" s="28">
        <f t="shared" si="16"/>
        <v>0</v>
      </c>
      <c r="CT18" s="28">
        <f t="shared" si="17"/>
        <v>0</v>
      </c>
      <c r="CU18" s="28">
        <f t="shared" si="4"/>
        <v>0</v>
      </c>
      <c r="CV18" s="28">
        <f t="shared" si="5"/>
        <v>837.09</v>
      </c>
      <c r="CW18" s="29">
        <f t="shared" si="6"/>
        <v>6162.91</v>
      </c>
    </row>
    <row r="19" spans="2:101" x14ac:dyDescent="0.2">
      <c r="B19" s="7">
        <v>202003</v>
      </c>
      <c r="C19" s="8">
        <v>22280</v>
      </c>
      <c r="D19" s="8" t="s">
        <v>95</v>
      </c>
      <c r="E19" s="8" t="s">
        <v>158</v>
      </c>
      <c r="F19" s="8">
        <v>0</v>
      </c>
      <c r="G19" s="8" t="s">
        <v>942</v>
      </c>
      <c r="H19" s="8" t="s">
        <v>106</v>
      </c>
      <c r="I19" s="8" t="s">
        <v>98</v>
      </c>
      <c r="J19" s="8" t="s">
        <v>98</v>
      </c>
      <c r="K19" s="8" t="s">
        <v>159</v>
      </c>
      <c r="L19" s="8" t="s">
        <v>136</v>
      </c>
      <c r="M19" s="9">
        <v>27710110100379</v>
      </c>
      <c r="N19" s="8" t="s">
        <v>160</v>
      </c>
      <c r="O19" s="8" t="s">
        <v>102</v>
      </c>
      <c r="P19" s="8">
        <v>1365.973</v>
      </c>
      <c r="Q19" s="14">
        <v>1598.1884100000002</v>
      </c>
      <c r="R19" s="15">
        <v>0</v>
      </c>
      <c r="S19" s="15">
        <f t="shared" si="7"/>
        <v>2157.5500000000002</v>
      </c>
      <c r="T19" s="15">
        <f t="shared" si="8"/>
        <v>239.73</v>
      </c>
      <c r="U19" s="15">
        <v>0</v>
      </c>
      <c r="V19" s="15">
        <v>0</v>
      </c>
      <c r="W19" s="15">
        <v>0</v>
      </c>
      <c r="X19" s="15" t="s">
        <v>103</v>
      </c>
      <c r="Y19" s="14">
        <v>239.72826150000003</v>
      </c>
      <c r="Z19" s="15">
        <v>300</v>
      </c>
      <c r="AA19" s="15" t="s">
        <v>103</v>
      </c>
      <c r="AB19" s="15">
        <v>0</v>
      </c>
      <c r="AC19" s="15" t="s">
        <v>103</v>
      </c>
      <c r="AD19" s="15">
        <v>0</v>
      </c>
      <c r="AE19" s="15">
        <v>0</v>
      </c>
      <c r="AF19" s="19">
        <f t="shared" si="9"/>
        <v>539.73</v>
      </c>
      <c r="AG19" s="15">
        <v>47.603029999999997</v>
      </c>
      <c r="AH19" s="15">
        <v>53.037790000000001</v>
      </c>
      <c r="AI19" s="15">
        <v>65</v>
      </c>
      <c r="AJ19" s="15">
        <v>0</v>
      </c>
      <c r="AK19" s="15">
        <v>200</v>
      </c>
      <c r="AL19" s="15">
        <v>27.306170000000002</v>
      </c>
      <c r="AM19" s="15">
        <v>48.695999999999998</v>
      </c>
      <c r="AN19" s="15">
        <v>62.525660000000002</v>
      </c>
      <c r="AO19" s="15">
        <v>89.203280000000007</v>
      </c>
      <c r="AP19" s="15">
        <v>95.447509999999994</v>
      </c>
      <c r="AQ19" s="15">
        <v>102.1288</v>
      </c>
      <c r="AR19" s="15" t="s">
        <v>103</v>
      </c>
      <c r="AS19" s="15">
        <v>68.298659999999998</v>
      </c>
      <c r="AT19" s="15">
        <v>600</v>
      </c>
      <c r="AU19" s="15">
        <v>10</v>
      </c>
      <c r="AV19" s="19">
        <f t="shared" si="10"/>
        <v>1469.25</v>
      </c>
      <c r="AW19" s="15">
        <v>10</v>
      </c>
      <c r="AX19" s="15">
        <v>0</v>
      </c>
      <c r="AY19" s="14">
        <v>287.57330000000002</v>
      </c>
      <c r="AZ19" s="15">
        <v>0</v>
      </c>
      <c r="BA19" s="15" t="s">
        <v>103</v>
      </c>
      <c r="BB19" s="15">
        <v>0</v>
      </c>
      <c r="BC19" s="24">
        <f t="shared" si="2"/>
        <v>6302.02</v>
      </c>
      <c r="BD19" s="19">
        <f t="shared" si="11"/>
        <v>697.97999999999956</v>
      </c>
      <c r="BE19" s="19">
        <f t="shared" si="12"/>
        <v>7000</v>
      </c>
      <c r="BF19" s="22">
        <v>0</v>
      </c>
      <c r="BG19" s="22">
        <v>0</v>
      </c>
      <c r="BH19" s="22"/>
      <c r="BI19" s="22"/>
      <c r="BJ19" s="32">
        <v>546.19511718750005</v>
      </c>
      <c r="BK19" s="32">
        <v>0</v>
      </c>
      <c r="BL19" s="28">
        <f t="shared" si="13"/>
        <v>0</v>
      </c>
      <c r="BM19" s="28">
        <f t="shared" si="14"/>
        <v>0</v>
      </c>
      <c r="BN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" s="28">
        <v>0</v>
      </c>
      <c r="BR19" s="28">
        <v>0</v>
      </c>
      <c r="BS19" s="28" t="s">
        <v>103</v>
      </c>
      <c r="BT19" s="28">
        <v>3</v>
      </c>
      <c r="BU19" s="28">
        <v>0</v>
      </c>
      <c r="BV19" s="28" t="s">
        <v>103</v>
      </c>
      <c r="BW19" s="28" t="s">
        <v>103</v>
      </c>
      <c r="BX19" s="28">
        <v>0</v>
      </c>
      <c r="BY19" s="28" t="s">
        <v>103</v>
      </c>
      <c r="BZ19" s="28">
        <v>187.5</v>
      </c>
      <c r="CA19" s="28" t="s">
        <v>103</v>
      </c>
      <c r="CB19" s="28" t="s">
        <v>103</v>
      </c>
      <c r="CC19" s="28">
        <v>0</v>
      </c>
      <c r="CD19" s="28" t="s">
        <v>103</v>
      </c>
      <c r="CE19" s="28">
        <v>0</v>
      </c>
      <c r="CF19" s="28" t="s">
        <v>103</v>
      </c>
      <c r="CG19" s="28">
        <v>3.23</v>
      </c>
      <c r="CH19" s="28">
        <v>5</v>
      </c>
      <c r="CI19" s="28">
        <v>0</v>
      </c>
      <c r="CJ19" s="28" t="s">
        <v>103</v>
      </c>
      <c r="CK19" s="28" t="s">
        <v>103</v>
      </c>
      <c r="CL19" s="28">
        <v>0</v>
      </c>
      <c r="CM19" s="28" t="s">
        <v>103</v>
      </c>
      <c r="CN19" s="28">
        <v>0</v>
      </c>
      <c r="CO19" s="28">
        <f t="shared" si="15"/>
        <v>0</v>
      </c>
      <c r="CP19" s="32">
        <f t="shared" si="3"/>
        <v>287.57330000000002</v>
      </c>
      <c r="CQ19" s="28">
        <v>0</v>
      </c>
      <c r="CR19" s="28" t="s">
        <v>103</v>
      </c>
      <c r="CS19" s="28">
        <f t="shared" si="16"/>
        <v>0</v>
      </c>
      <c r="CT19" s="28">
        <f t="shared" si="17"/>
        <v>0</v>
      </c>
      <c r="CU19" s="28">
        <f t="shared" si="4"/>
        <v>0</v>
      </c>
      <c r="CV19" s="28">
        <f t="shared" si="5"/>
        <v>1032.5</v>
      </c>
      <c r="CW19" s="29">
        <f t="shared" si="6"/>
        <v>5967.5</v>
      </c>
    </row>
    <row r="20" spans="2:101" x14ac:dyDescent="0.2">
      <c r="B20" s="7">
        <v>202004</v>
      </c>
      <c r="C20" s="8">
        <v>23294</v>
      </c>
      <c r="D20" s="8" t="s">
        <v>95</v>
      </c>
      <c r="E20" s="8" t="s">
        <v>161</v>
      </c>
      <c r="F20" s="8">
        <v>0</v>
      </c>
      <c r="G20" s="8" t="s">
        <v>942</v>
      </c>
      <c r="H20" s="8" t="s">
        <v>106</v>
      </c>
      <c r="I20" s="8" t="s">
        <v>114</v>
      </c>
      <c r="J20" s="8" t="s">
        <v>114</v>
      </c>
      <c r="K20" s="8" t="s">
        <v>162</v>
      </c>
      <c r="L20" s="8" t="s">
        <v>100</v>
      </c>
      <c r="M20" s="9">
        <v>28410150103214</v>
      </c>
      <c r="N20" s="8" t="s">
        <v>163</v>
      </c>
      <c r="O20" s="8" t="s">
        <v>102</v>
      </c>
      <c r="P20" s="8">
        <v>985.18280000000004</v>
      </c>
      <c r="Q20" s="14">
        <v>1152.6638760000001</v>
      </c>
      <c r="R20" s="15">
        <v>0</v>
      </c>
      <c r="S20" s="15">
        <f t="shared" si="7"/>
        <v>1556.1</v>
      </c>
      <c r="T20" s="15">
        <f t="shared" si="8"/>
        <v>172.9</v>
      </c>
      <c r="U20" s="15">
        <v>0</v>
      </c>
      <c r="V20" s="15">
        <v>0</v>
      </c>
      <c r="W20" s="15">
        <v>0</v>
      </c>
      <c r="X20" s="15" t="s">
        <v>103</v>
      </c>
      <c r="Y20" s="14">
        <v>172.89958140000002</v>
      </c>
      <c r="Z20" s="15">
        <v>300</v>
      </c>
      <c r="AA20" s="15" t="s">
        <v>103</v>
      </c>
      <c r="AB20" s="15">
        <v>0</v>
      </c>
      <c r="AC20" s="15" t="s">
        <v>103</v>
      </c>
      <c r="AD20" s="15">
        <v>0</v>
      </c>
      <c r="AE20" s="15">
        <v>0</v>
      </c>
      <c r="AF20" s="19">
        <f t="shared" si="9"/>
        <v>472.9</v>
      </c>
      <c r="AG20" s="15">
        <v>34.041679999999999</v>
      </c>
      <c r="AH20" s="15">
        <v>38.115839999999999</v>
      </c>
      <c r="AI20" s="15">
        <v>65</v>
      </c>
      <c r="AJ20" s="15">
        <v>0</v>
      </c>
      <c r="AK20" s="15">
        <v>190</v>
      </c>
      <c r="AL20" s="15">
        <v>29.047180000000001</v>
      </c>
      <c r="AM20" s="15">
        <v>35.121090000000002</v>
      </c>
      <c r="AN20" s="15">
        <v>45.095469999999999</v>
      </c>
      <c r="AO20" s="15">
        <v>64.336200000000005</v>
      </c>
      <c r="AP20" s="15">
        <v>68.839740000000006</v>
      </c>
      <c r="AQ20" s="15">
        <v>85.55</v>
      </c>
      <c r="AR20" s="15" t="s">
        <v>103</v>
      </c>
      <c r="AS20" s="15">
        <v>51.481720000000003</v>
      </c>
      <c r="AT20" s="15">
        <v>600</v>
      </c>
      <c r="AU20" s="15">
        <v>10</v>
      </c>
      <c r="AV20" s="19">
        <f t="shared" si="10"/>
        <v>1316.63</v>
      </c>
      <c r="AW20" s="15">
        <v>10</v>
      </c>
      <c r="AX20" s="15">
        <v>0</v>
      </c>
      <c r="AY20" s="14">
        <v>207.40690000000001</v>
      </c>
      <c r="AZ20" s="15">
        <v>0</v>
      </c>
      <c r="BA20" s="15" t="s">
        <v>103</v>
      </c>
      <c r="BB20" s="15">
        <v>0</v>
      </c>
      <c r="BC20" s="24">
        <f t="shared" si="2"/>
        <v>4888.6000000000004</v>
      </c>
      <c r="BD20" s="19">
        <f t="shared" si="11"/>
        <v>2111.3999999999996</v>
      </c>
      <c r="BE20" s="19">
        <f t="shared" si="12"/>
        <v>7000</v>
      </c>
      <c r="BF20" s="22">
        <v>0</v>
      </c>
      <c r="BG20" s="22">
        <v>0</v>
      </c>
      <c r="BH20" s="22"/>
      <c r="BI20" s="22"/>
      <c r="BJ20" s="32">
        <v>530.34738281249997</v>
      </c>
      <c r="BK20" s="32">
        <v>0</v>
      </c>
      <c r="BL20" s="28">
        <f t="shared" si="13"/>
        <v>0</v>
      </c>
      <c r="BM20" s="28">
        <f t="shared" si="14"/>
        <v>0</v>
      </c>
      <c r="BN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" s="28">
        <v>0</v>
      </c>
      <c r="BR20" s="28">
        <v>0</v>
      </c>
      <c r="BS20" s="28" t="s">
        <v>103</v>
      </c>
      <c r="BT20" s="28">
        <v>3</v>
      </c>
      <c r="BU20" s="28">
        <v>0</v>
      </c>
      <c r="BV20" s="28" t="s">
        <v>103</v>
      </c>
      <c r="BW20" s="28" t="s">
        <v>103</v>
      </c>
      <c r="BX20" s="28">
        <v>0</v>
      </c>
      <c r="BY20" s="28" t="s">
        <v>103</v>
      </c>
      <c r="BZ20" s="28" t="s">
        <v>103</v>
      </c>
      <c r="CA20" s="28" t="s">
        <v>103</v>
      </c>
      <c r="CB20" s="28" t="s">
        <v>103</v>
      </c>
      <c r="CC20" s="28">
        <v>0</v>
      </c>
      <c r="CD20" s="28" t="s">
        <v>103</v>
      </c>
      <c r="CE20" s="28">
        <v>0</v>
      </c>
      <c r="CF20" s="28" t="s">
        <v>103</v>
      </c>
      <c r="CG20" s="28">
        <v>3.19</v>
      </c>
      <c r="CH20" s="28">
        <v>5</v>
      </c>
      <c r="CI20" s="28">
        <v>0</v>
      </c>
      <c r="CJ20" s="28" t="s">
        <v>103</v>
      </c>
      <c r="CK20" s="28" t="s">
        <v>103</v>
      </c>
      <c r="CL20" s="28">
        <v>0</v>
      </c>
      <c r="CM20" s="28" t="s">
        <v>103</v>
      </c>
      <c r="CN20" s="28">
        <v>0</v>
      </c>
      <c r="CO20" s="28">
        <f t="shared" si="15"/>
        <v>0</v>
      </c>
      <c r="CP20" s="32">
        <f t="shared" si="3"/>
        <v>207.40690000000001</v>
      </c>
      <c r="CQ20" s="28">
        <v>0</v>
      </c>
      <c r="CR20" s="28" t="s">
        <v>103</v>
      </c>
      <c r="CS20" s="28">
        <f t="shared" si="16"/>
        <v>0</v>
      </c>
      <c r="CT20" s="28">
        <f t="shared" si="17"/>
        <v>0</v>
      </c>
      <c r="CU20" s="28">
        <f t="shared" si="4"/>
        <v>0</v>
      </c>
      <c r="CV20" s="28">
        <f t="shared" si="5"/>
        <v>748.94</v>
      </c>
      <c r="CW20" s="29">
        <f t="shared" si="6"/>
        <v>6251.0599999999995</v>
      </c>
    </row>
    <row r="21" spans="2:101" x14ac:dyDescent="0.2">
      <c r="B21" s="7">
        <v>202005</v>
      </c>
      <c r="C21" s="8">
        <v>23295</v>
      </c>
      <c r="D21" s="8" t="s">
        <v>95</v>
      </c>
      <c r="E21" s="8" t="s">
        <v>164</v>
      </c>
      <c r="F21" s="8" t="s">
        <v>119</v>
      </c>
      <c r="G21" s="8" t="s">
        <v>942</v>
      </c>
      <c r="H21" s="8" t="s">
        <v>106</v>
      </c>
      <c r="I21" s="8" t="s">
        <v>122</v>
      </c>
      <c r="J21" s="8" t="s">
        <v>122</v>
      </c>
      <c r="K21" s="8" t="s">
        <v>165</v>
      </c>
      <c r="L21" s="8" t="s">
        <v>100</v>
      </c>
      <c r="M21" s="9">
        <v>26804250102151</v>
      </c>
      <c r="N21" s="8" t="s">
        <v>166</v>
      </c>
      <c r="O21" s="8" t="s">
        <v>102</v>
      </c>
      <c r="P21" s="8">
        <v>1040.884</v>
      </c>
      <c r="Q21" s="14">
        <v>1217.83428</v>
      </c>
      <c r="R21" s="15">
        <v>0</v>
      </c>
      <c r="S21" s="15">
        <f t="shared" si="7"/>
        <v>1644.08</v>
      </c>
      <c r="T21" s="15">
        <f t="shared" si="8"/>
        <v>182.68</v>
      </c>
      <c r="U21" s="15">
        <v>0</v>
      </c>
      <c r="V21" s="15">
        <v>0</v>
      </c>
      <c r="W21" s="15">
        <v>0</v>
      </c>
      <c r="X21" s="15" t="s">
        <v>103</v>
      </c>
      <c r="Y21" s="14">
        <v>182.67514199999999</v>
      </c>
      <c r="Z21" s="15">
        <v>300</v>
      </c>
      <c r="AA21" s="15" t="s">
        <v>103</v>
      </c>
      <c r="AB21" s="15">
        <v>0</v>
      </c>
      <c r="AC21" s="15" t="s">
        <v>103</v>
      </c>
      <c r="AD21" s="15">
        <v>0</v>
      </c>
      <c r="AE21" s="15">
        <v>0</v>
      </c>
      <c r="AF21" s="19">
        <f t="shared" si="9"/>
        <v>482.68</v>
      </c>
      <c r="AG21" s="15">
        <v>36.754379999999998</v>
      </c>
      <c r="AH21" s="15">
        <v>40.884819999999998</v>
      </c>
      <c r="AI21" s="15">
        <v>65</v>
      </c>
      <c r="AJ21" s="15">
        <v>0</v>
      </c>
      <c r="AK21" s="15">
        <v>200</v>
      </c>
      <c r="AL21" s="15">
        <v>26.44905</v>
      </c>
      <c r="AM21" s="15">
        <v>37.1068</v>
      </c>
      <c r="AN21" s="15">
        <v>47.645130000000002</v>
      </c>
      <c r="AO21" s="15">
        <v>67.97372</v>
      </c>
      <c r="AP21" s="15">
        <v>72.731880000000004</v>
      </c>
      <c r="AQ21" s="15">
        <v>81.900000000000006</v>
      </c>
      <c r="AR21" s="15" t="s">
        <v>103</v>
      </c>
      <c r="AS21" s="15">
        <v>52.04421</v>
      </c>
      <c r="AT21" s="15">
        <v>600</v>
      </c>
      <c r="AU21" s="15">
        <v>10</v>
      </c>
      <c r="AV21" s="19">
        <f t="shared" si="10"/>
        <v>1338.49</v>
      </c>
      <c r="AW21" s="15">
        <v>10</v>
      </c>
      <c r="AX21" s="15">
        <v>0</v>
      </c>
      <c r="AY21" s="14">
        <v>219.1335</v>
      </c>
      <c r="AZ21" s="15">
        <v>0</v>
      </c>
      <c r="BA21" s="15" t="s">
        <v>103</v>
      </c>
      <c r="BB21" s="15">
        <v>0</v>
      </c>
      <c r="BC21" s="24">
        <f t="shared" si="2"/>
        <v>5094.8999999999996</v>
      </c>
      <c r="BD21" s="19">
        <f t="shared" si="11"/>
        <v>1905.1000000000004</v>
      </c>
      <c r="BE21" s="19">
        <f t="shared" si="12"/>
        <v>7000</v>
      </c>
      <c r="BF21" s="22">
        <v>0</v>
      </c>
      <c r="BG21" s="22">
        <v>0</v>
      </c>
      <c r="BH21" s="22"/>
      <c r="BI21" s="22"/>
      <c r="BJ21" s="32">
        <v>529.81940429687495</v>
      </c>
      <c r="BK21" s="32">
        <v>0</v>
      </c>
      <c r="BL21" s="28">
        <f t="shared" si="13"/>
        <v>0</v>
      </c>
      <c r="BM21" s="28">
        <f t="shared" si="14"/>
        <v>0</v>
      </c>
      <c r="BN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" s="28">
        <v>0</v>
      </c>
      <c r="BR21" s="28">
        <v>0</v>
      </c>
      <c r="BS21" s="28" t="s">
        <v>103</v>
      </c>
      <c r="BT21" s="28">
        <v>3</v>
      </c>
      <c r="BU21" s="28">
        <v>0</v>
      </c>
      <c r="BV21" s="28" t="s">
        <v>103</v>
      </c>
      <c r="BW21" s="28" t="s">
        <v>103</v>
      </c>
      <c r="BX21" s="28">
        <v>0</v>
      </c>
      <c r="BY21" s="28" t="s">
        <v>103</v>
      </c>
      <c r="BZ21" s="28" t="s">
        <v>103</v>
      </c>
      <c r="CA21" s="28" t="s">
        <v>103</v>
      </c>
      <c r="CB21" s="28" t="s">
        <v>103</v>
      </c>
      <c r="CC21" s="28">
        <v>0</v>
      </c>
      <c r="CD21" s="28" t="s">
        <v>103</v>
      </c>
      <c r="CE21" s="28">
        <v>0</v>
      </c>
      <c r="CF21" s="28" t="s">
        <v>103</v>
      </c>
      <c r="CG21" s="28">
        <v>3.2</v>
      </c>
      <c r="CH21" s="28">
        <v>5</v>
      </c>
      <c r="CI21" s="28">
        <v>0</v>
      </c>
      <c r="CJ21" s="28" t="s">
        <v>103</v>
      </c>
      <c r="CK21" s="28" t="s">
        <v>103</v>
      </c>
      <c r="CL21" s="28">
        <v>0</v>
      </c>
      <c r="CM21" s="28" t="s">
        <v>103</v>
      </c>
      <c r="CN21" s="28">
        <v>0</v>
      </c>
      <c r="CO21" s="28">
        <f t="shared" si="15"/>
        <v>0</v>
      </c>
      <c r="CP21" s="32">
        <f t="shared" si="3"/>
        <v>219.1335</v>
      </c>
      <c r="CQ21" s="28">
        <v>0</v>
      </c>
      <c r="CR21" s="28" t="s">
        <v>103</v>
      </c>
      <c r="CS21" s="28">
        <f t="shared" si="16"/>
        <v>0</v>
      </c>
      <c r="CT21" s="28">
        <f t="shared" si="17"/>
        <v>0</v>
      </c>
      <c r="CU21" s="28">
        <f t="shared" si="4"/>
        <v>0</v>
      </c>
      <c r="CV21" s="28">
        <f t="shared" si="5"/>
        <v>760.15</v>
      </c>
      <c r="CW21" s="29">
        <f t="shared" si="6"/>
        <v>6239.85</v>
      </c>
    </row>
    <row r="22" spans="2:101" x14ac:dyDescent="0.2">
      <c r="B22" s="7">
        <v>202007</v>
      </c>
      <c r="C22" s="8">
        <v>23321</v>
      </c>
      <c r="D22" s="8" t="s">
        <v>95</v>
      </c>
      <c r="E22" s="8" t="s">
        <v>167</v>
      </c>
      <c r="F22" s="8">
        <v>0</v>
      </c>
      <c r="G22" s="8" t="s">
        <v>942</v>
      </c>
      <c r="H22" s="8" t="s">
        <v>106</v>
      </c>
      <c r="I22" s="8" t="s">
        <v>114</v>
      </c>
      <c r="J22" s="8" t="s">
        <v>114</v>
      </c>
      <c r="K22" s="8" t="s">
        <v>115</v>
      </c>
      <c r="L22" s="8" t="s">
        <v>100</v>
      </c>
      <c r="M22" s="9">
        <v>26609292101671</v>
      </c>
      <c r="N22" s="8" t="s">
        <v>168</v>
      </c>
      <c r="O22" s="8" t="s">
        <v>102</v>
      </c>
      <c r="P22" s="8">
        <v>2464.1950000000002</v>
      </c>
      <c r="Q22" s="14">
        <v>2883.1081500000005</v>
      </c>
      <c r="R22" s="15">
        <v>0</v>
      </c>
      <c r="S22" s="15">
        <f t="shared" si="7"/>
        <v>3892.2</v>
      </c>
      <c r="T22" s="15">
        <f t="shared" si="8"/>
        <v>432.47</v>
      </c>
      <c r="U22" s="15">
        <v>0</v>
      </c>
      <c r="V22" s="15">
        <v>0</v>
      </c>
      <c r="W22" s="15">
        <v>0</v>
      </c>
      <c r="X22" s="15" t="s">
        <v>103</v>
      </c>
      <c r="Y22" s="14">
        <v>432.46622250000007</v>
      </c>
      <c r="Z22" s="15">
        <v>300</v>
      </c>
      <c r="AA22" s="15" t="s">
        <v>103</v>
      </c>
      <c r="AB22" s="15">
        <v>0</v>
      </c>
      <c r="AC22" s="15" t="s">
        <v>103</v>
      </c>
      <c r="AD22" s="15">
        <v>0</v>
      </c>
      <c r="AE22" s="15">
        <v>0</v>
      </c>
      <c r="AF22" s="19">
        <f t="shared" si="9"/>
        <v>732.47</v>
      </c>
      <c r="AG22" s="15">
        <v>85.385670000000005</v>
      </c>
      <c r="AH22" s="15">
        <v>95.371960000000001</v>
      </c>
      <c r="AI22" s="15">
        <v>114.8779</v>
      </c>
      <c r="AJ22" s="15">
        <v>0</v>
      </c>
      <c r="AK22" s="15">
        <v>190</v>
      </c>
      <c r="AL22" s="15">
        <v>49.259909999999998</v>
      </c>
      <c r="AM22" s="15">
        <v>87.846850000000003</v>
      </c>
      <c r="AN22" s="15">
        <v>112.7953</v>
      </c>
      <c r="AO22" s="15">
        <v>160.92140000000001</v>
      </c>
      <c r="AP22" s="15">
        <v>172.1859</v>
      </c>
      <c r="AQ22" s="15">
        <v>184.2389</v>
      </c>
      <c r="AR22" s="15" t="s">
        <v>103</v>
      </c>
      <c r="AS22" s="15">
        <v>123.2097</v>
      </c>
      <c r="AT22" s="15">
        <v>600</v>
      </c>
      <c r="AU22" s="15">
        <v>8</v>
      </c>
      <c r="AV22" s="19">
        <f t="shared" si="10"/>
        <v>1984.09</v>
      </c>
      <c r="AW22" s="15">
        <v>10</v>
      </c>
      <c r="AX22" s="15">
        <v>0</v>
      </c>
      <c r="AY22" s="14">
        <v>518.77779999999996</v>
      </c>
      <c r="AZ22" s="15">
        <v>0</v>
      </c>
      <c r="BA22" s="15" t="s">
        <v>103</v>
      </c>
      <c r="BB22" s="15">
        <v>0</v>
      </c>
      <c r="BC22" s="24">
        <f t="shared" si="2"/>
        <v>10453.120000000001</v>
      </c>
      <c r="BD22" s="19">
        <f t="shared" si="11"/>
        <v>0</v>
      </c>
      <c r="BE22" s="19">
        <f t="shared" si="12"/>
        <v>10453.120000000001</v>
      </c>
      <c r="BF22" s="22">
        <v>0</v>
      </c>
      <c r="BG22" s="22">
        <v>0</v>
      </c>
      <c r="BH22" s="22"/>
      <c r="BI22" s="22"/>
      <c r="BJ22" s="32">
        <v>912.12773437500005</v>
      </c>
      <c r="BK22" s="32">
        <v>191.62</v>
      </c>
      <c r="BL22" s="28">
        <f t="shared" si="13"/>
        <v>0</v>
      </c>
      <c r="BM22" s="28">
        <f t="shared" si="14"/>
        <v>0</v>
      </c>
      <c r="BN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" s="28">
        <v>0</v>
      </c>
      <c r="BR22" s="28">
        <v>0</v>
      </c>
      <c r="BS22" s="28" t="s">
        <v>103</v>
      </c>
      <c r="BT22" s="28">
        <v>3</v>
      </c>
      <c r="BU22" s="28">
        <v>0</v>
      </c>
      <c r="BV22" s="28" t="s">
        <v>103</v>
      </c>
      <c r="BW22" s="28" t="s">
        <v>103</v>
      </c>
      <c r="BX22" s="28">
        <v>0</v>
      </c>
      <c r="BY22" s="28" t="s">
        <v>103</v>
      </c>
      <c r="BZ22" s="28" t="s">
        <v>103</v>
      </c>
      <c r="CA22" s="28" t="s">
        <v>103</v>
      </c>
      <c r="CB22" s="28" t="s">
        <v>103</v>
      </c>
      <c r="CC22" s="28">
        <v>0</v>
      </c>
      <c r="CD22" s="28" t="s">
        <v>103</v>
      </c>
      <c r="CE22" s="28">
        <v>0</v>
      </c>
      <c r="CF22" s="28" t="s">
        <v>103</v>
      </c>
      <c r="CG22" s="28">
        <v>4.29</v>
      </c>
      <c r="CH22" s="28">
        <v>5</v>
      </c>
      <c r="CI22" s="28">
        <v>0</v>
      </c>
      <c r="CJ22" s="28" t="s">
        <v>103</v>
      </c>
      <c r="CK22" s="28" t="s">
        <v>103</v>
      </c>
      <c r="CL22" s="28">
        <v>0</v>
      </c>
      <c r="CM22" s="28" t="s">
        <v>103</v>
      </c>
      <c r="CN22" s="28">
        <v>0</v>
      </c>
      <c r="CO22" s="28">
        <f t="shared" si="15"/>
        <v>0</v>
      </c>
      <c r="CP22" s="32">
        <f t="shared" si="3"/>
        <v>518.77779999999996</v>
      </c>
      <c r="CQ22" s="28">
        <v>0</v>
      </c>
      <c r="CR22" s="28" t="s">
        <v>103</v>
      </c>
      <c r="CS22" s="28">
        <f t="shared" si="16"/>
        <v>0</v>
      </c>
      <c r="CT22" s="28">
        <f t="shared" si="17"/>
        <v>0</v>
      </c>
      <c r="CU22" s="28">
        <f t="shared" si="4"/>
        <v>0</v>
      </c>
      <c r="CV22" s="28">
        <f t="shared" si="5"/>
        <v>1634.82</v>
      </c>
      <c r="CW22" s="29">
        <f t="shared" si="6"/>
        <v>8818.3000000000011</v>
      </c>
    </row>
    <row r="23" spans="2:101" x14ac:dyDescent="0.2">
      <c r="B23" s="7">
        <v>202008</v>
      </c>
      <c r="C23" s="8">
        <v>23327</v>
      </c>
      <c r="D23" s="8" t="s">
        <v>95</v>
      </c>
      <c r="E23" s="8" t="s">
        <v>169</v>
      </c>
      <c r="F23" s="8">
        <v>0</v>
      </c>
      <c r="G23" s="8" t="s">
        <v>942</v>
      </c>
      <c r="H23" s="8" t="s">
        <v>106</v>
      </c>
      <c r="I23" s="8" t="s">
        <v>107</v>
      </c>
      <c r="J23" s="8" t="s">
        <v>108</v>
      </c>
      <c r="K23" s="8" t="s">
        <v>170</v>
      </c>
      <c r="L23" s="8" t="s">
        <v>153</v>
      </c>
      <c r="M23" s="9">
        <v>26603230103318</v>
      </c>
      <c r="N23" s="8" t="s">
        <v>171</v>
      </c>
      <c r="O23" s="8" t="s">
        <v>102</v>
      </c>
      <c r="P23" s="8">
        <v>2390.4690000000001</v>
      </c>
      <c r="Q23" s="14">
        <v>2796.8487300000002</v>
      </c>
      <c r="R23" s="15">
        <v>0</v>
      </c>
      <c r="S23" s="15">
        <f t="shared" si="7"/>
        <v>3775.75</v>
      </c>
      <c r="T23" s="15">
        <f t="shared" si="8"/>
        <v>419.53</v>
      </c>
      <c r="U23" s="15">
        <v>0</v>
      </c>
      <c r="V23" s="15">
        <v>0</v>
      </c>
      <c r="W23" s="15">
        <v>0</v>
      </c>
      <c r="X23" s="15" t="s">
        <v>103</v>
      </c>
      <c r="Y23" s="14">
        <v>419.5273095</v>
      </c>
      <c r="Z23" s="15">
        <v>300</v>
      </c>
      <c r="AA23" s="15" t="s">
        <v>103</v>
      </c>
      <c r="AB23" s="15">
        <v>0</v>
      </c>
      <c r="AC23" s="15" t="s">
        <v>103</v>
      </c>
      <c r="AD23" s="15">
        <v>0</v>
      </c>
      <c r="AE23" s="15">
        <v>0</v>
      </c>
      <c r="AF23" s="19">
        <f t="shared" si="9"/>
        <v>719.53</v>
      </c>
      <c r="AG23" s="15">
        <v>83.396900000000002</v>
      </c>
      <c r="AH23" s="15">
        <v>93.124939999999995</v>
      </c>
      <c r="AI23" s="15">
        <v>111.3261</v>
      </c>
      <c r="AJ23" s="15">
        <v>0</v>
      </c>
      <c r="AK23" s="15">
        <v>190</v>
      </c>
      <c r="AL23" s="15">
        <v>47.786119999999997</v>
      </c>
      <c r="AM23" s="15">
        <v>85.218580000000003</v>
      </c>
      <c r="AN23" s="15">
        <v>109.4207</v>
      </c>
      <c r="AO23" s="15">
        <v>156.10679999999999</v>
      </c>
      <c r="AP23" s="15">
        <v>167.0343</v>
      </c>
      <c r="AQ23" s="15">
        <v>178.72669999999999</v>
      </c>
      <c r="AR23" s="15" t="s">
        <v>103</v>
      </c>
      <c r="AS23" s="15">
        <v>119.5235</v>
      </c>
      <c r="AT23" s="15">
        <v>600</v>
      </c>
      <c r="AU23" s="15">
        <v>6</v>
      </c>
      <c r="AV23" s="19">
        <f t="shared" si="10"/>
        <v>1947.66</v>
      </c>
      <c r="AW23" s="15">
        <v>10</v>
      </c>
      <c r="AX23" s="15">
        <v>0</v>
      </c>
      <c r="AY23" s="14">
        <v>503.25670000000002</v>
      </c>
      <c r="AZ23" s="15">
        <v>0</v>
      </c>
      <c r="BA23" s="15" t="s">
        <v>103</v>
      </c>
      <c r="BB23" s="15">
        <v>0</v>
      </c>
      <c r="BC23" s="24">
        <f t="shared" si="2"/>
        <v>10172.58</v>
      </c>
      <c r="BD23" s="19">
        <f t="shared" si="11"/>
        <v>0</v>
      </c>
      <c r="BE23" s="19">
        <f t="shared" si="12"/>
        <v>10172.58</v>
      </c>
      <c r="BF23" s="22">
        <v>0</v>
      </c>
      <c r="BG23" s="22">
        <v>0</v>
      </c>
      <c r="BH23" s="22"/>
      <c r="BI23" s="22"/>
      <c r="BJ23" s="32">
        <v>887.32708496093755</v>
      </c>
      <c r="BK23" s="32">
        <v>150.41999999999999</v>
      </c>
      <c r="BL23" s="28">
        <f t="shared" si="13"/>
        <v>0</v>
      </c>
      <c r="BM23" s="28">
        <f t="shared" si="14"/>
        <v>0</v>
      </c>
      <c r="BN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" s="28">
        <v>0</v>
      </c>
      <c r="BR23" s="28">
        <v>0</v>
      </c>
      <c r="BS23" s="28" t="s">
        <v>103</v>
      </c>
      <c r="BT23" s="28">
        <v>3</v>
      </c>
      <c r="BU23" s="28">
        <v>0</v>
      </c>
      <c r="BV23" s="28" t="s">
        <v>103</v>
      </c>
      <c r="BW23" s="28" t="s">
        <v>103</v>
      </c>
      <c r="BX23" s="28">
        <v>0</v>
      </c>
      <c r="BY23" s="28" t="s">
        <v>103</v>
      </c>
      <c r="BZ23" s="28" t="s">
        <v>103</v>
      </c>
      <c r="CA23" s="28" t="s">
        <v>103</v>
      </c>
      <c r="CB23" s="28" t="s">
        <v>103</v>
      </c>
      <c r="CC23" s="28">
        <v>0</v>
      </c>
      <c r="CD23" s="28" t="s">
        <v>103</v>
      </c>
      <c r="CE23" s="28">
        <v>0</v>
      </c>
      <c r="CF23" s="28" t="s">
        <v>103</v>
      </c>
      <c r="CG23" s="28">
        <v>4.18</v>
      </c>
      <c r="CH23" s="28">
        <v>5</v>
      </c>
      <c r="CI23" s="28">
        <v>0</v>
      </c>
      <c r="CJ23" s="28" t="s">
        <v>103</v>
      </c>
      <c r="CK23" s="28" t="s">
        <v>103</v>
      </c>
      <c r="CL23" s="28">
        <v>0</v>
      </c>
      <c r="CM23" s="28" t="s">
        <v>103</v>
      </c>
      <c r="CN23" s="28">
        <v>0</v>
      </c>
      <c r="CO23" s="28">
        <f t="shared" si="15"/>
        <v>0</v>
      </c>
      <c r="CP23" s="32">
        <f t="shared" si="3"/>
        <v>503.25670000000002</v>
      </c>
      <c r="CQ23" s="28">
        <v>0</v>
      </c>
      <c r="CR23" s="28" t="s">
        <v>103</v>
      </c>
      <c r="CS23" s="28">
        <f t="shared" si="16"/>
        <v>0</v>
      </c>
      <c r="CT23" s="28">
        <f t="shared" si="17"/>
        <v>0</v>
      </c>
      <c r="CU23" s="28">
        <f t="shared" si="4"/>
        <v>0</v>
      </c>
      <c r="CV23" s="28">
        <f t="shared" si="5"/>
        <v>1553.18</v>
      </c>
      <c r="CW23" s="29">
        <f t="shared" si="6"/>
        <v>8619.4</v>
      </c>
    </row>
    <row r="24" spans="2:101" x14ac:dyDescent="0.2">
      <c r="B24" s="7">
        <v>202010</v>
      </c>
      <c r="C24" s="8">
        <v>23354</v>
      </c>
      <c r="D24" s="8" t="s">
        <v>95</v>
      </c>
      <c r="E24" s="8" t="s">
        <v>172</v>
      </c>
      <c r="F24" s="8">
        <v>0</v>
      </c>
      <c r="G24" s="8" t="s">
        <v>942</v>
      </c>
      <c r="H24" s="8" t="s">
        <v>106</v>
      </c>
      <c r="I24" s="8" t="s">
        <v>107</v>
      </c>
      <c r="J24" s="8" t="s">
        <v>108</v>
      </c>
      <c r="K24" s="8" t="s">
        <v>170</v>
      </c>
      <c r="L24" s="8" t="s">
        <v>153</v>
      </c>
      <c r="M24" s="9">
        <v>26805310101091</v>
      </c>
      <c r="N24" s="8" t="s">
        <v>173</v>
      </c>
      <c r="O24" s="8" t="s">
        <v>102</v>
      </c>
      <c r="P24" s="8">
        <v>2235.1819999999998</v>
      </c>
      <c r="Q24" s="14">
        <v>2615.1629399999997</v>
      </c>
      <c r="R24" s="15">
        <v>0</v>
      </c>
      <c r="S24" s="15">
        <f t="shared" si="7"/>
        <v>3530.47</v>
      </c>
      <c r="T24" s="15">
        <f t="shared" si="8"/>
        <v>392.27</v>
      </c>
      <c r="U24" s="15">
        <v>0</v>
      </c>
      <c r="V24" s="15">
        <v>0</v>
      </c>
      <c r="W24" s="15">
        <v>0</v>
      </c>
      <c r="X24" s="15" t="s">
        <v>103</v>
      </c>
      <c r="Y24" s="14">
        <v>392.27444099999997</v>
      </c>
      <c r="Z24" s="15">
        <v>300</v>
      </c>
      <c r="AA24" s="15" t="s">
        <v>103</v>
      </c>
      <c r="AB24" s="15">
        <v>0</v>
      </c>
      <c r="AC24" s="15" t="s">
        <v>103</v>
      </c>
      <c r="AD24" s="15">
        <v>0</v>
      </c>
      <c r="AE24" s="15">
        <v>0</v>
      </c>
      <c r="AF24" s="19">
        <f t="shared" si="9"/>
        <v>692.27</v>
      </c>
      <c r="AG24" s="15">
        <v>78.012439999999998</v>
      </c>
      <c r="AH24" s="15">
        <v>87.098399999999998</v>
      </c>
      <c r="AI24" s="15">
        <v>104.0814</v>
      </c>
      <c r="AJ24" s="15">
        <v>0</v>
      </c>
      <c r="AK24" s="15">
        <v>190</v>
      </c>
      <c r="AL24" s="15">
        <v>44.68188</v>
      </c>
      <c r="AM24" s="15">
        <v>79.682689999999994</v>
      </c>
      <c r="AN24" s="15">
        <v>102.3126</v>
      </c>
      <c r="AO24" s="15">
        <v>145.9659</v>
      </c>
      <c r="AP24" s="15">
        <v>156.18350000000001</v>
      </c>
      <c r="AQ24" s="15">
        <v>167.1164</v>
      </c>
      <c r="AR24" s="15" t="s">
        <v>103</v>
      </c>
      <c r="AS24" s="15">
        <v>111.7591</v>
      </c>
      <c r="AT24" s="15">
        <v>600</v>
      </c>
      <c r="AU24" s="15">
        <v>4</v>
      </c>
      <c r="AV24" s="19">
        <f t="shared" si="10"/>
        <v>1870.89</v>
      </c>
      <c r="AW24" s="15">
        <v>10</v>
      </c>
      <c r="AX24" s="15">
        <v>0</v>
      </c>
      <c r="AY24" s="14">
        <v>470.56459999999998</v>
      </c>
      <c r="AZ24" s="15">
        <v>0</v>
      </c>
      <c r="BA24" s="15" t="s">
        <v>103</v>
      </c>
      <c r="BB24" s="15">
        <v>0</v>
      </c>
      <c r="BC24" s="24">
        <f t="shared" si="2"/>
        <v>9581.6299999999992</v>
      </c>
      <c r="BD24" s="19">
        <f t="shared" si="11"/>
        <v>0</v>
      </c>
      <c r="BE24" s="19">
        <f t="shared" si="12"/>
        <v>9581.6299999999992</v>
      </c>
      <c r="BF24" s="22">
        <v>0</v>
      </c>
      <c r="BG24" s="22">
        <v>0</v>
      </c>
      <c r="BH24" s="22"/>
      <c r="BI24" s="22"/>
      <c r="BJ24" s="32">
        <v>835.18928710937496</v>
      </c>
      <c r="BK24" s="32">
        <v>113.25</v>
      </c>
      <c r="BL24" s="28">
        <f t="shared" si="13"/>
        <v>0</v>
      </c>
      <c r="BM24" s="28">
        <f t="shared" si="14"/>
        <v>0</v>
      </c>
      <c r="BN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" s="28">
        <v>0</v>
      </c>
      <c r="BR24" s="28">
        <v>0</v>
      </c>
      <c r="BS24" s="28" t="s">
        <v>103</v>
      </c>
      <c r="BT24" s="28">
        <v>3</v>
      </c>
      <c r="BU24" s="28">
        <v>0</v>
      </c>
      <c r="BV24" s="28" t="s">
        <v>103</v>
      </c>
      <c r="BW24" s="28" t="s">
        <v>103</v>
      </c>
      <c r="BX24" s="28">
        <v>0</v>
      </c>
      <c r="BY24" s="28" t="s">
        <v>103</v>
      </c>
      <c r="BZ24" s="28" t="s">
        <v>103</v>
      </c>
      <c r="CA24" s="28" t="s">
        <v>103</v>
      </c>
      <c r="CB24" s="28" t="s">
        <v>103</v>
      </c>
      <c r="CC24" s="28">
        <v>0</v>
      </c>
      <c r="CD24" s="28" t="s">
        <v>103</v>
      </c>
      <c r="CE24" s="28">
        <v>0</v>
      </c>
      <c r="CF24" s="28" t="s">
        <v>103</v>
      </c>
      <c r="CG24" s="28">
        <v>3.94</v>
      </c>
      <c r="CH24" s="28">
        <v>5</v>
      </c>
      <c r="CI24" s="28">
        <v>0</v>
      </c>
      <c r="CJ24" s="28" t="s">
        <v>103</v>
      </c>
      <c r="CK24" s="28" t="s">
        <v>103</v>
      </c>
      <c r="CL24" s="28">
        <v>0</v>
      </c>
      <c r="CM24" s="28" t="s">
        <v>103</v>
      </c>
      <c r="CN24" s="28">
        <v>0</v>
      </c>
      <c r="CO24" s="28">
        <f t="shared" si="15"/>
        <v>0</v>
      </c>
      <c r="CP24" s="32">
        <f t="shared" si="3"/>
        <v>470.56459999999998</v>
      </c>
      <c r="CQ24" s="28">
        <v>0</v>
      </c>
      <c r="CR24" s="28" t="s">
        <v>103</v>
      </c>
      <c r="CS24" s="28">
        <f t="shared" si="16"/>
        <v>0</v>
      </c>
      <c r="CT24" s="28">
        <f t="shared" si="17"/>
        <v>0</v>
      </c>
      <c r="CU24" s="28">
        <f t="shared" si="4"/>
        <v>0</v>
      </c>
      <c r="CV24" s="28">
        <f t="shared" si="5"/>
        <v>1430.94</v>
      </c>
      <c r="CW24" s="29">
        <f t="shared" si="6"/>
        <v>8150.6899999999987</v>
      </c>
    </row>
    <row r="25" spans="2:101" x14ac:dyDescent="0.2">
      <c r="B25" s="7">
        <v>202011</v>
      </c>
      <c r="C25" s="8">
        <v>23364</v>
      </c>
      <c r="D25" s="8" t="s">
        <v>90</v>
      </c>
      <c r="E25" s="8" t="s">
        <v>174</v>
      </c>
      <c r="F25" s="8" t="s">
        <v>119</v>
      </c>
      <c r="G25" s="8" t="s">
        <v>90</v>
      </c>
      <c r="H25" s="8" t="s">
        <v>106</v>
      </c>
      <c r="I25" s="8" t="s">
        <v>107</v>
      </c>
      <c r="J25" s="8" t="s">
        <v>108</v>
      </c>
      <c r="K25" s="8" t="s">
        <v>175</v>
      </c>
      <c r="L25" s="8" t="s">
        <v>153</v>
      </c>
      <c r="M25" s="9">
        <v>26709060101571</v>
      </c>
      <c r="N25" s="8" t="s">
        <v>176</v>
      </c>
      <c r="O25" s="8" t="s">
        <v>102</v>
      </c>
      <c r="P25" s="8">
        <v>2171.5549999999998</v>
      </c>
      <c r="Q25" s="14">
        <v>2540.7193500000003</v>
      </c>
      <c r="R25" s="15">
        <v>0</v>
      </c>
      <c r="S25" s="15">
        <f t="shared" si="7"/>
        <v>3429.97</v>
      </c>
      <c r="T25" s="15">
        <f t="shared" si="8"/>
        <v>381.11</v>
      </c>
      <c r="U25" s="15">
        <v>0</v>
      </c>
      <c r="V25" s="15">
        <v>0</v>
      </c>
      <c r="W25" s="15">
        <v>0</v>
      </c>
      <c r="X25" s="15" t="s">
        <v>103</v>
      </c>
      <c r="Y25" s="14">
        <v>381.10790250000002</v>
      </c>
      <c r="Z25" s="15">
        <v>300</v>
      </c>
      <c r="AA25" s="15" t="s">
        <v>103</v>
      </c>
      <c r="AB25" s="15">
        <v>0</v>
      </c>
      <c r="AC25" s="15" t="s">
        <v>103</v>
      </c>
      <c r="AD25" s="15">
        <v>0</v>
      </c>
      <c r="AE25" s="15">
        <v>0</v>
      </c>
      <c r="AF25" s="19">
        <f t="shared" si="9"/>
        <v>681.11</v>
      </c>
      <c r="AG25" s="15">
        <v>75.309460000000001</v>
      </c>
      <c r="AH25" s="15">
        <v>84.09178</v>
      </c>
      <c r="AI25" s="15">
        <v>101.2115</v>
      </c>
      <c r="AJ25" s="15">
        <v>0</v>
      </c>
      <c r="AK25" s="15">
        <v>190</v>
      </c>
      <c r="AL25" s="15">
        <v>43.409959999999998</v>
      </c>
      <c r="AM25" s="15">
        <v>77.414429999999996</v>
      </c>
      <c r="AN25" s="15">
        <v>99.400130000000004</v>
      </c>
      <c r="AO25" s="15">
        <v>141.8109</v>
      </c>
      <c r="AP25" s="15">
        <v>151.73759999999999</v>
      </c>
      <c r="AQ25" s="15">
        <v>162.35919999999999</v>
      </c>
      <c r="AR25" s="15" t="s">
        <v>103</v>
      </c>
      <c r="AS25" s="15">
        <v>108.57769999999999</v>
      </c>
      <c r="AT25" s="15">
        <v>600</v>
      </c>
      <c r="AU25" s="15">
        <v>10</v>
      </c>
      <c r="AV25" s="19">
        <f t="shared" si="10"/>
        <v>1845.32</v>
      </c>
      <c r="AW25" s="15">
        <v>10</v>
      </c>
      <c r="AX25" s="15">
        <v>0</v>
      </c>
      <c r="AY25" s="14">
        <v>457.1694</v>
      </c>
      <c r="AZ25" s="15">
        <v>0</v>
      </c>
      <c r="BA25" s="15" t="s">
        <v>103</v>
      </c>
      <c r="BB25" s="15">
        <v>0</v>
      </c>
      <c r="BC25" s="24">
        <f t="shared" si="2"/>
        <v>9345.4</v>
      </c>
      <c r="BD25" s="19">
        <f t="shared" si="11"/>
        <v>0</v>
      </c>
      <c r="BE25" s="19">
        <f t="shared" si="12"/>
        <v>9345.4</v>
      </c>
      <c r="BF25" s="22">
        <v>0</v>
      </c>
      <c r="BG25" s="22">
        <v>0</v>
      </c>
      <c r="BH25" s="22"/>
      <c r="BI25" s="22"/>
      <c r="BJ25" s="32">
        <v>814.45869140624995</v>
      </c>
      <c r="BK25" s="32">
        <v>0</v>
      </c>
      <c r="BL25" s="28">
        <f t="shared" si="13"/>
        <v>0</v>
      </c>
      <c r="BM25" s="28">
        <f t="shared" si="14"/>
        <v>0</v>
      </c>
      <c r="BN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" s="28">
        <v>0</v>
      </c>
      <c r="BR25" s="28">
        <v>5.0999999999999996</v>
      </c>
      <c r="BS25" s="28" t="s">
        <v>103</v>
      </c>
      <c r="BT25" s="28">
        <v>3</v>
      </c>
      <c r="BU25" s="28">
        <v>0</v>
      </c>
      <c r="BV25" s="28" t="s">
        <v>103</v>
      </c>
      <c r="BW25" s="28" t="s">
        <v>103</v>
      </c>
      <c r="BX25" s="28">
        <v>0</v>
      </c>
      <c r="BY25" s="28" t="s">
        <v>103</v>
      </c>
      <c r="BZ25" s="28" t="s">
        <v>103</v>
      </c>
      <c r="CA25" s="28" t="s">
        <v>103</v>
      </c>
      <c r="CB25" s="28" t="s">
        <v>103</v>
      </c>
      <c r="CC25" s="28">
        <v>0</v>
      </c>
      <c r="CD25" s="28" t="s">
        <v>103</v>
      </c>
      <c r="CE25" s="28">
        <v>0</v>
      </c>
      <c r="CF25" s="28" t="s">
        <v>103</v>
      </c>
      <c r="CG25" s="28">
        <v>3.84</v>
      </c>
      <c r="CH25" s="28">
        <v>5</v>
      </c>
      <c r="CI25" s="28">
        <v>0</v>
      </c>
      <c r="CJ25" s="28" t="s">
        <v>103</v>
      </c>
      <c r="CK25" s="28" t="s">
        <v>103</v>
      </c>
      <c r="CL25" s="28">
        <v>0</v>
      </c>
      <c r="CM25" s="28" t="s">
        <v>103</v>
      </c>
      <c r="CN25" s="28">
        <v>0</v>
      </c>
      <c r="CO25" s="28">
        <f t="shared" si="15"/>
        <v>0</v>
      </c>
      <c r="CP25" s="32">
        <f t="shared" si="3"/>
        <v>457.1694</v>
      </c>
      <c r="CQ25" s="28">
        <v>0</v>
      </c>
      <c r="CR25" s="28" t="s">
        <v>103</v>
      </c>
      <c r="CS25" s="28">
        <f t="shared" si="16"/>
        <v>8056.83</v>
      </c>
      <c r="CT25" s="28">
        <f t="shared" si="17"/>
        <v>0</v>
      </c>
      <c r="CU25" s="28">
        <f t="shared" si="4"/>
        <v>0</v>
      </c>
      <c r="CV25" s="28">
        <f t="shared" si="5"/>
        <v>9345.4</v>
      </c>
      <c r="CW25" s="29">
        <f t="shared" si="6"/>
        <v>0</v>
      </c>
    </row>
    <row r="26" spans="2:101" x14ac:dyDescent="0.2">
      <c r="B26" s="7">
        <v>202012</v>
      </c>
      <c r="C26" s="8">
        <v>23388</v>
      </c>
      <c r="D26" s="8" t="s">
        <v>95</v>
      </c>
      <c r="E26" s="8" t="s">
        <v>177</v>
      </c>
      <c r="F26" s="8">
        <v>0</v>
      </c>
      <c r="G26" s="8" t="s">
        <v>942</v>
      </c>
      <c r="H26" s="8" t="s">
        <v>106</v>
      </c>
      <c r="I26" s="8" t="s">
        <v>107</v>
      </c>
      <c r="J26" s="8" t="s">
        <v>108</v>
      </c>
      <c r="K26" s="8" t="s">
        <v>178</v>
      </c>
      <c r="L26" s="8" t="s">
        <v>153</v>
      </c>
      <c r="M26" s="9">
        <v>26610171700613</v>
      </c>
      <c r="N26" s="8" t="s">
        <v>179</v>
      </c>
      <c r="O26" s="8" t="s">
        <v>102</v>
      </c>
      <c r="P26" s="8">
        <v>2219.6579999999999</v>
      </c>
      <c r="Q26" s="14">
        <v>2596.9998600000004</v>
      </c>
      <c r="R26" s="15">
        <v>0</v>
      </c>
      <c r="S26" s="15">
        <f t="shared" si="7"/>
        <v>3505.95</v>
      </c>
      <c r="T26" s="15">
        <f t="shared" si="8"/>
        <v>389.55</v>
      </c>
      <c r="U26" s="15">
        <v>0</v>
      </c>
      <c r="V26" s="15">
        <v>0</v>
      </c>
      <c r="W26" s="15">
        <v>0</v>
      </c>
      <c r="X26" s="15" t="s">
        <v>103</v>
      </c>
      <c r="Y26" s="14">
        <v>389.54997900000006</v>
      </c>
      <c r="Z26" s="15">
        <v>300</v>
      </c>
      <c r="AA26" s="15" t="s">
        <v>103</v>
      </c>
      <c r="AB26" s="15">
        <v>0</v>
      </c>
      <c r="AC26" s="15" t="s">
        <v>103</v>
      </c>
      <c r="AD26" s="15">
        <v>0</v>
      </c>
      <c r="AE26" s="15">
        <v>0</v>
      </c>
      <c r="AF26" s="19">
        <f t="shared" si="9"/>
        <v>689.55</v>
      </c>
      <c r="AG26" s="15">
        <v>76.964609999999993</v>
      </c>
      <c r="AH26" s="15">
        <v>85.944130000000001</v>
      </c>
      <c r="AI26" s="15">
        <v>103.4571</v>
      </c>
      <c r="AJ26" s="15">
        <v>0</v>
      </c>
      <c r="AK26" s="15">
        <v>190</v>
      </c>
      <c r="AL26" s="15">
        <v>44.371560000000002</v>
      </c>
      <c r="AM26" s="15">
        <v>79.129289999999997</v>
      </c>
      <c r="AN26" s="15">
        <v>101.602</v>
      </c>
      <c r="AO26" s="15">
        <v>144.9522</v>
      </c>
      <c r="AP26" s="15">
        <v>155.09880000000001</v>
      </c>
      <c r="AQ26" s="15">
        <v>165.95580000000001</v>
      </c>
      <c r="AR26" s="15" t="s">
        <v>103</v>
      </c>
      <c r="AS26" s="15">
        <v>110.9829</v>
      </c>
      <c r="AT26" s="15">
        <v>600</v>
      </c>
      <c r="AU26" s="15">
        <v>10</v>
      </c>
      <c r="AV26" s="19">
        <f t="shared" si="10"/>
        <v>1868.46</v>
      </c>
      <c r="AW26" s="15">
        <v>10</v>
      </c>
      <c r="AX26" s="15">
        <v>0</v>
      </c>
      <c r="AY26" s="14">
        <v>467.29649999999998</v>
      </c>
      <c r="AZ26" s="15">
        <v>0</v>
      </c>
      <c r="BA26" s="15" t="s">
        <v>103</v>
      </c>
      <c r="BB26" s="15">
        <v>0</v>
      </c>
      <c r="BC26" s="24">
        <f t="shared" si="2"/>
        <v>9527.81</v>
      </c>
      <c r="BD26" s="19">
        <f t="shared" si="11"/>
        <v>0</v>
      </c>
      <c r="BE26" s="19">
        <f t="shared" si="12"/>
        <v>9527.81</v>
      </c>
      <c r="BF26" s="22">
        <v>0</v>
      </c>
      <c r="BG26" s="22">
        <v>0</v>
      </c>
      <c r="BH26" s="22"/>
      <c r="BI26" s="22"/>
      <c r="BJ26" s="32">
        <v>830.54952148437496</v>
      </c>
      <c r="BK26" s="32">
        <v>109.25</v>
      </c>
      <c r="BL26" s="28">
        <f t="shared" si="13"/>
        <v>0</v>
      </c>
      <c r="BM26" s="28">
        <f t="shared" si="14"/>
        <v>0</v>
      </c>
      <c r="BN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" s="28">
        <v>0</v>
      </c>
      <c r="BR26" s="28">
        <v>0</v>
      </c>
      <c r="BS26" s="28" t="s">
        <v>103</v>
      </c>
      <c r="BT26" s="28">
        <v>3</v>
      </c>
      <c r="BU26" s="28">
        <v>0</v>
      </c>
      <c r="BV26" s="28" t="s">
        <v>103</v>
      </c>
      <c r="BW26" s="28" t="s">
        <v>103</v>
      </c>
      <c r="BX26" s="28">
        <v>0</v>
      </c>
      <c r="BY26" s="28" t="s">
        <v>103</v>
      </c>
      <c r="BZ26" s="28" t="s">
        <v>103</v>
      </c>
      <c r="CA26" s="28" t="s">
        <v>103</v>
      </c>
      <c r="CB26" s="28" t="s">
        <v>103</v>
      </c>
      <c r="CC26" s="28">
        <v>0</v>
      </c>
      <c r="CD26" s="28" t="s">
        <v>103</v>
      </c>
      <c r="CE26" s="28">
        <v>0</v>
      </c>
      <c r="CF26" s="28" t="s">
        <v>103</v>
      </c>
      <c r="CG26" s="28">
        <v>3.92</v>
      </c>
      <c r="CH26" s="28">
        <v>5</v>
      </c>
      <c r="CI26" s="28">
        <v>0</v>
      </c>
      <c r="CJ26" s="28" t="s">
        <v>103</v>
      </c>
      <c r="CK26" s="28" t="s">
        <v>103</v>
      </c>
      <c r="CL26" s="28">
        <v>0</v>
      </c>
      <c r="CM26" s="28" t="s">
        <v>103</v>
      </c>
      <c r="CN26" s="28">
        <v>0</v>
      </c>
      <c r="CO26" s="28">
        <f t="shared" si="15"/>
        <v>0</v>
      </c>
      <c r="CP26" s="32">
        <f t="shared" si="3"/>
        <v>467.29649999999998</v>
      </c>
      <c r="CQ26" s="28">
        <v>0</v>
      </c>
      <c r="CR26" s="28" t="s">
        <v>103</v>
      </c>
      <c r="CS26" s="28">
        <f t="shared" si="16"/>
        <v>0</v>
      </c>
      <c r="CT26" s="28">
        <f t="shared" si="17"/>
        <v>0</v>
      </c>
      <c r="CU26" s="28">
        <f t="shared" si="4"/>
        <v>0</v>
      </c>
      <c r="CV26" s="28">
        <f t="shared" si="5"/>
        <v>1419.02</v>
      </c>
      <c r="CW26" s="29">
        <f t="shared" si="6"/>
        <v>8108.7899999999991</v>
      </c>
    </row>
    <row r="27" spans="2:101" x14ac:dyDescent="0.2">
      <c r="B27" s="7">
        <v>202013</v>
      </c>
      <c r="C27" s="8">
        <v>23404</v>
      </c>
      <c r="D27" s="8" t="s">
        <v>95</v>
      </c>
      <c r="E27" s="8" t="s">
        <v>180</v>
      </c>
      <c r="F27" s="8">
        <v>0</v>
      </c>
      <c r="G27" s="8" t="s">
        <v>942</v>
      </c>
      <c r="H27" s="8" t="s">
        <v>106</v>
      </c>
      <c r="I27" s="8" t="s">
        <v>98</v>
      </c>
      <c r="J27" s="8" t="s">
        <v>98</v>
      </c>
      <c r="K27" s="8" t="s">
        <v>181</v>
      </c>
      <c r="L27" s="8" t="s">
        <v>182</v>
      </c>
      <c r="M27" s="9">
        <v>27012241400654</v>
      </c>
      <c r="N27" s="8" t="s">
        <v>183</v>
      </c>
      <c r="O27" s="8" t="s">
        <v>102</v>
      </c>
      <c r="P27" s="8">
        <v>1999.7660000000001</v>
      </c>
      <c r="Q27" s="14">
        <v>2339.72622</v>
      </c>
      <c r="R27" s="15">
        <v>0</v>
      </c>
      <c r="S27" s="15">
        <f t="shared" si="7"/>
        <v>3158.63</v>
      </c>
      <c r="T27" s="15">
        <f t="shared" si="8"/>
        <v>350.96</v>
      </c>
      <c r="U27" s="15">
        <v>0</v>
      </c>
      <c r="V27" s="15">
        <v>0</v>
      </c>
      <c r="W27" s="15">
        <v>0</v>
      </c>
      <c r="X27" s="15" t="s">
        <v>103</v>
      </c>
      <c r="Y27" s="14">
        <v>350.958933</v>
      </c>
      <c r="Z27" s="15">
        <v>300</v>
      </c>
      <c r="AA27" s="15" t="s">
        <v>103</v>
      </c>
      <c r="AB27" s="15">
        <v>0</v>
      </c>
      <c r="AC27" s="15" t="s">
        <v>103</v>
      </c>
      <c r="AD27" s="15">
        <v>0</v>
      </c>
      <c r="AE27" s="15">
        <v>0</v>
      </c>
      <c r="AF27" s="19">
        <f t="shared" si="9"/>
        <v>650.96</v>
      </c>
      <c r="AG27" s="15">
        <v>69.938590000000005</v>
      </c>
      <c r="AH27" s="15">
        <v>78.029589999999999</v>
      </c>
      <c r="AI27" s="15">
        <v>93.118870000000001</v>
      </c>
      <c r="AJ27" s="15">
        <v>0</v>
      </c>
      <c r="AK27" s="15">
        <v>200</v>
      </c>
      <c r="AL27" s="15">
        <v>39.975850000000001</v>
      </c>
      <c r="AM27" s="15">
        <v>71.290260000000004</v>
      </c>
      <c r="AN27" s="15">
        <v>91.536699999999996</v>
      </c>
      <c r="AO27" s="15">
        <v>130.59229999999999</v>
      </c>
      <c r="AP27" s="15">
        <v>139.7338</v>
      </c>
      <c r="AQ27" s="15">
        <v>149.51519999999999</v>
      </c>
      <c r="AR27" s="15" t="s">
        <v>103</v>
      </c>
      <c r="AS27" s="15">
        <v>99.988280000000003</v>
      </c>
      <c r="AT27" s="15">
        <v>600</v>
      </c>
      <c r="AU27" s="15">
        <v>10</v>
      </c>
      <c r="AV27" s="19">
        <f t="shared" si="10"/>
        <v>1773.72</v>
      </c>
      <c r="AW27" s="15">
        <v>10</v>
      </c>
      <c r="AX27" s="15">
        <v>0</v>
      </c>
      <c r="AY27" s="14">
        <v>421.00330000000002</v>
      </c>
      <c r="AZ27" s="15">
        <v>0</v>
      </c>
      <c r="BA27" s="15" t="s">
        <v>103</v>
      </c>
      <c r="BB27" s="15">
        <v>0</v>
      </c>
      <c r="BC27" s="24">
        <f t="shared" si="2"/>
        <v>8705</v>
      </c>
      <c r="BD27" s="19">
        <f t="shared" si="11"/>
        <v>0</v>
      </c>
      <c r="BE27" s="19">
        <f t="shared" si="12"/>
        <v>8705</v>
      </c>
      <c r="BF27" s="22">
        <v>0</v>
      </c>
      <c r="BG27" s="22">
        <v>0</v>
      </c>
      <c r="BH27" s="22"/>
      <c r="BI27" s="22"/>
      <c r="BJ27" s="32">
        <v>758.21018066406248</v>
      </c>
      <c r="BK27" s="32">
        <v>58.33</v>
      </c>
      <c r="BL27" s="28">
        <f t="shared" si="13"/>
        <v>0</v>
      </c>
      <c r="BM27" s="28">
        <f t="shared" si="14"/>
        <v>0</v>
      </c>
      <c r="BN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" s="28">
        <v>0</v>
      </c>
      <c r="BR27" s="28">
        <v>0</v>
      </c>
      <c r="BS27" s="28" t="s">
        <v>103</v>
      </c>
      <c r="BT27" s="28">
        <v>3</v>
      </c>
      <c r="BU27" s="28">
        <v>0</v>
      </c>
      <c r="BV27" s="28" t="s">
        <v>103</v>
      </c>
      <c r="BW27" s="28" t="s">
        <v>103</v>
      </c>
      <c r="BX27" s="28">
        <v>0</v>
      </c>
      <c r="BY27" s="28" t="s">
        <v>103</v>
      </c>
      <c r="BZ27" s="28" t="s">
        <v>103</v>
      </c>
      <c r="CA27" s="28" t="s">
        <v>103</v>
      </c>
      <c r="CB27" s="28" t="s">
        <v>103</v>
      </c>
      <c r="CC27" s="28">
        <v>0</v>
      </c>
      <c r="CD27" s="28" t="s">
        <v>103</v>
      </c>
      <c r="CE27" s="28">
        <v>0</v>
      </c>
      <c r="CF27" s="28" t="s">
        <v>103</v>
      </c>
      <c r="CG27" s="28">
        <v>3.59</v>
      </c>
      <c r="CH27" s="28">
        <v>5</v>
      </c>
      <c r="CI27" s="28">
        <v>0</v>
      </c>
      <c r="CJ27" s="28" t="s">
        <v>103</v>
      </c>
      <c r="CK27" s="28" t="s">
        <v>103</v>
      </c>
      <c r="CL27" s="28">
        <v>0</v>
      </c>
      <c r="CM27" s="28" t="s">
        <v>103</v>
      </c>
      <c r="CN27" s="28">
        <v>0</v>
      </c>
      <c r="CO27" s="28">
        <f t="shared" si="15"/>
        <v>0</v>
      </c>
      <c r="CP27" s="32">
        <f t="shared" si="3"/>
        <v>421.00330000000002</v>
      </c>
      <c r="CQ27" s="28">
        <v>0</v>
      </c>
      <c r="CR27" s="28" t="s">
        <v>103</v>
      </c>
      <c r="CS27" s="28">
        <f t="shared" si="16"/>
        <v>0</v>
      </c>
      <c r="CT27" s="28">
        <f t="shared" si="17"/>
        <v>0</v>
      </c>
      <c r="CU27" s="28">
        <f t="shared" si="4"/>
        <v>0</v>
      </c>
      <c r="CV27" s="28">
        <f t="shared" si="5"/>
        <v>1249.1300000000001</v>
      </c>
      <c r="CW27" s="29">
        <f t="shared" si="6"/>
        <v>7455.87</v>
      </c>
    </row>
    <row r="28" spans="2:101" x14ac:dyDescent="0.2">
      <c r="B28" s="7">
        <v>202014</v>
      </c>
      <c r="C28" s="8">
        <v>23429</v>
      </c>
      <c r="D28" s="8" t="s">
        <v>95</v>
      </c>
      <c r="E28" s="8" t="s">
        <v>184</v>
      </c>
      <c r="F28" s="8">
        <v>0</v>
      </c>
      <c r="G28" s="8" t="s">
        <v>942</v>
      </c>
      <c r="H28" s="8" t="s">
        <v>106</v>
      </c>
      <c r="I28" s="8" t="s">
        <v>107</v>
      </c>
      <c r="J28" s="8" t="s">
        <v>108</v>
      </c>
      <c r="K28" s="8" t="s">
        <v>185</v>
      </c>
      <c r="L28" s="8" t="s">
        <v>153</v>
      </c>
      <c r="M28" s="9">
        <v>27108051301355</v>
      </c>
      <c r="N28" s="8" t="s">
        <v>186</v>
      </c>
      <c r="O28" s="8" t="s">
        <v>102</v>
      </c>
      <c r="P28" s="8">
        <v>2106.5590000000002</v>
      </c>
      <c r="Q28" s="14">
        <v>2464.6740300000006</v>
      </c>
      <c r="R28" s="15">
        <v>0</v>
      </c>
      <c r="S28" s="15">
        <f t="shared" si="7"/>
        <v>3327.31</v>
      </c>
      <c r="T28" s="15">
        <f t="shared" si="8"/>
        <v>369.7</v>
      </c>
      <c r="U28" s="15">
        <v>0</v>
      </c>
      <c r="V28" s="15">
        <v>0</v>
      </c>
      <c r="W28" s="15">
        <v>0</v>
      </c>
      <c r="X28" s="15" t="s">
        <v>103</v>
      </c>
      <c r="Y28" s="14">
        <v>369.7011045000001</v>
      </c>
      <c r="Z28" s="15">
        <v>300</v>
      </c>
      <c r="AA28" s="15" t="s">
        <v>103</v>
      </c>
      <c r="AB28" s="15">
        <v>0</v>
      </c>
      <c r="AC28" s="15" t="s">
        <v>103</v>
      </c>
      <c r="AD28" s="15">
        <v>0</v>
      </c>
      <c r="AE28" s="15">
        <v>0</v>
      </c>
      <c r="AF28" s="19">
        <f t="shared" si="9"/>
        <v>669.7</v>
      </c>
      <c r="AG28" s="15">
        <v>73.561419999999998</v>
      </c>
      <c r="AH28" s="15">
        <v>82.110950000000003</v>
      </c>
      <c r="AI28" s="15">
        <v>98.080920000000006</v>
      </c>
      <c r="AJ28" s="15">
        <v>0</v>
      </c>
      <c r="AK28" s="15">
        <v>190</v>
      </c>
      <c r="AL28" s="15">
        <v>42.110680000000002</v>
      </c>
      <c r="AM28" s="15">
        <v>75.097390000000004</v>
      </c>
      <c r="AN28" s="15">
        <v>96.425049999999999</v>
      </c>
      <c r="AO28" s="15">
        <v>137.56639999999999</v>
      </c>
      <c r="AP28" s="15">
        <v>147.196</v>
      </c>
      <c r="AQ28" s="15">
        <v>157.49979999999999</v>
      </c>
      <c r="AR28" s="15" t="s">
        <v>103</v>
      </c>
      <c r="AS28" s="15">
        <v>105.328</v>
      </c>
      <c r="AT28" s="15">
        <v>600</v>
      </c>
      <c r="AU28" s="15">
        <v>10</v>
      </c>
      <c r="AV28" s="19">
        <f t="shared" si="10"/>
        <v>1814.98</v>
      </c>
      <c r="AW28" s="15">
        <v>10</v>
      </c>
      <c r="AX28" s="15">
        <v>0</v>
      </c>
      <c r="AY28" s="14">
        <v>443.4862</v>
      </c>
      <c r="AZ28" s="15">
        <v>0</v>
      </c>
      <c r="BA28" s="15" t="s">
        <v>103</v>
      </c>
      <c r="BB28" s="15">
        <v>0</v>
      </c>
      <c r="BC28" s="24">
        <f t="shared" si="2"/>
        <v>9099.85</v>
      </c>
      <c r="BD28" s="19">
        <f t="shared" si="11"/>
        <v>0</v>
      </c>
      <c r="BE28" s="19">
        <f t="shared" si="12"/>
        <v>9099.85</v>
      </c>
      <c r="BF28" s="22">
        <v>0</v>
      </c>
      <c r="BG28" s="22">
        <v>0</v>
      </c>
      <c r="BH28" s="22"/>
      <c r="BI28" s="22"/>
      <c r="BJ28" s="32">
        <v>792.82059570312504</v>
      </c>
      <c r="BK28" s="32">
        <v>82.42</v>
      </c>
      <c r="BL28" s="28">
        <f t="shared" si="13"/>
        <v>0</v>
      </c>
      <c r="BM28" s="28">
        <f t="shared" si="14"/>
        <v>0</v>
      </c>
      <c r="BN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" s="28">
        <v>0</v>
      </c>
      <c r="BR28" s="28">
        <v>0</v>
      </c>
      <c r="BS28" s="28" t="s">
        <v>103</v>
      </c>
      <c r="BT28" s="28">
        <v>3</v>
      </c>
      <c r="BU28" s="28">
        <v>0</v>
      </c>
      <c r="BV28" s="28" t="s">
        <v>103</v>
      </c>
      <c r="BW28" s="28" t="s">
        <v>103</v>
      </c>
      <c r="BX28" s="28">
        <v>0</v>
      </c>
      <c r="BY28" s="28" t="s">
        <v>103</v>
      </c>
      <c r="BZ28" s="28" t="s">
        <v>103</v>
      </c>
      <c r="CA28" s="28" t="s">
        <v>103</v>
      </c>
      <c r="CB28" s="28" t="s">
        <v>103</v>
      </c>
      <c r="CC28" s="28">
        <v>0</v>
      </c>
      <c r="CD28" s="28" t="s">
        <v>103</v>
      </c>
      <c r="CE28" s="28">
        <v>0</v>
      </c>
      <c r="CF28" s="28" t="s">
        <v>103</v>
      </c>
      <c r="CG28" s="28">
        <v>3.75</v>
      </c>
      <c r="CH28" s="28">
        <v>5</v>
      </c>
      <c r="CI28" s="28">
        <v>0</v>
      </c>
      <c r="CJ28" s="28" t="s">
        <v>103</v>
      </c>
      <c r="CK28" s="28" t="s">
        <v>103</v>
      </c>
      <c r="CL28" s="28">
        <v>0</v>
      </c>
      <c r="CM28" s="28" t="s">
        <v>103</v>
      </c>
      <c r="CN28" s="28">
        <v>0</v>
      </c>
      <c r="CO28" s="28">
        <f t="shared" si="15"/>
        <v>0</v>
      </c>
      <c r="CP28" s="32">
        <f t="shared" si="3"/>
        <v>443.4862</v>
      </c>
      <c r="CQ28" s="28">
        <v>0</v>
      </c>
      <c r="CR28" s="28" t="s">
        <v>103</v>
      </c>
      <c r="CS28" s="28">
        <f t="shared" si="16"/>
        <v>0</v>
      </c>
      <c r="CT28" s="28">
        <f t="shared" si="17"/>
        <v>0</v>
      </c>
      <c r="CU28" s="28">
        <f t="shared" si="4"/>
        <v>0</v>
      </c>
      <c r="CV28" s="28">
        <f t="shared" si="5"/>
        <v>1330.48</v>
      </c>
      <c r="CW28" s="29">
        <f t="shared" si="6"/>
        <v>7769.3700000000008</v>
      </c>
    </row>
    <row r="29" spans="2:101" x14ac:dyDescent="0.2">
      <c r="B29" s="7">
        <v>202015</v>
      </c>
      <c r="C29" s="8">
        <v>23756</v>
      </c>
      <c r="D29" s="8" t="s">
        <v>95</v>
      </c>
      <c r="E29" s="8" t="s">
        <v>187</v>
      </c>
      <c r="F29" s="8">
        <v>0</v>
      </c>
      <c r="G29" s="8" t="s">
        <v>942</v>
      </c>
      <c r="H29" s="8" t="s">
        <v>106</v>
      </c>
      <c r="I29" s="8" t="s">
        <v>129</v>
      </c>
      <c r="J29" s="8" t="s">
        <v>129</v>
      </c>
      <c r="K29" s="8" t="s">
        <v>188</v>
      </c>
      <c r="L29" s="8" t="s">
        <v>100</v>
      </c>
      <c r="M29" s="9">
        <v>27612090101916</v>
      </c>
      <c r="N29" s="8" t="s">
        <v>189</v>
      </c>
      <c r="O29" s="8" t="s">
        <v>102</v>
      </c>
      <c r="P29" s="8">
        <v>1011.144</v>
      </c>
      <c r="Q29" s="14">
        <v>1183.0384800000002</v>
      </c>
      <c r="R29" s="15">
        <v>0</v>
      </c>
      <c r="S29" s="15">
        <f t="shared" si="7"/>
        <v>1597.1</v>
      </c>
      <c r="T29" s="15">
        <f t="shared" si="8"/>
        <v>177.46</v>
      </c>
      <c r="U29" s="15">
        <v>0</v>
      </c>
      <c r="V29" s="15">
        <v>0</v>
      </c>
      <c r="W29" s="15">
        <v>0</v>
      </c>
      <c r="X29" s="15" t="s">
        <v>103</v>
      </c>
      <c r="Y29" s="14">
        <v>177.45577200000002</v>
      </c>
      <c r="Z29" s="15">
        <v>300</v>
      </c>
      <c r="AA29" s="15" t="s">
        <v>103</v>
      </c>
      <c r="AB29" s="15">
        <v>0</v>
      </c>
      <c r="AC29" s="15" t="s">
        <v>103</v>
      </c>
      <c r="AD29" s="15">
        <v>0</v>
      </c>
      <c r="AE29" s="15">
        <v>0</v>
      </c>
      <c r="AF29" s="19">
        <f t="shared" si="9"/>
        <v>477.46</v>
      </c>
      <c r="AG29" s="15">
        <v>35.326039999999999</v>
      </c>
      <c r="AH29" s="15">
        <v>39.356780000000001</v>
      </c>
      <c r="AI29" s="15">
        <v>65</v>
      </c>
      <c r="AJ29" s="15">
        <v>0</v>
      </c>
      <c r="AK29" s="15">
        <v>200</v>
      </c>
      <c r="AL29" s="15">
        <v>27.83623</v>
      </c>
      <c r="AM29" s="15">
        <v>36.046590000000002</v>
      </c>
      <c r="AN29" s="15">
        <v>46.283819999999999</v>
      </c>
      <c r="AO29" s="15">
        <v>66.031589999999994</v>
      </c>
      <c r="AP29" s="15">
        <v>70.653800000000004</v>
      </c>
      <c r="AQ29" s="15">
        <v>83.85</v>
      </c>
      <c r="AR29" s="15" t="s">
        <v>103</v>
      </c>
      <c r="AS29" s="15">
        <v>50.557209999999998</v>
      </c>
      <c r="AT29" s="15">
        <v>600</v>
      </c>
      <c r="AU29" s="15">
        <v>8</v>
      </c>
      <c r="AV29" s="19">
        <f t="shared" si="10"/>
        <v>1328.94</v>
      </c>
      <c r="AW29" s="15">
        <v>10</v>
      </c>
      <c r="AX29" s="15">
        <v>0</v>
      </c>
      <c r="AY29" s="14">
        <v>212.8725</v>
      </c>
      <c r="AZ29" s="15">
        <v>0</v>
      </c>
      <c r="BA29" s="15" t="s">
        <v>103</v>
      </c>
      <c r="BB29" s="15">
        <v>0</v>
      </c>
      <c r="BC29" s="24">
        <f t="shared" si="2"/>
        <v>4986.87</v>
      </c>
      <c r="BD29" s="19">
        <f t="shared" si="11"/>
        <v>2013.13</v>
      </c>
      <c r="BE29" s="19">
        <f t="shared" si="12"/>
        <v>7000</v>
      </c>
      <c r="BF29" s="22">
        <v>0</v>
      </c>
      <c r="BG29" s="22">
        <v>0</v>
      </c>
      <c r="BH29" s="22"/>
      <c r="BI29" s="22"/>
      <c r="BJ29" s="32">
        <v>530.04928710937497</v>
      </c>
      <c r="BK29" s="32">
        <v>0</v>
      </c>
      <c r="BL29" s="28">
        <f t="shared" si="13"/>
        <v>0</v>
      </c>
      <c r="BM29" s="28">
        <f t="shared" si="14"/>
        <v>0</v>
      </c>
      <c r="BN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" s="28">
        <v>0</v>
      </c>
      <c r="BR29" s="28">
        <v>0</v>
      </c>
      <c r="BS29" s="28" t="s">
        <v>103</v>
      </c>
      <c r="BT29" s="28">
        <v>3</v>
      </c>
      <c r="BU29" s="28">
        <v>0</v>
      </c>
      <c r="BV29" s="28" t="s">
        <v>103</v>
      </c>
      <c r="BW29" s="28" t="s">
        <v>103</v>
      </c>
      <c r="BX29" s="28">
        <v>0</v>
      </c>
      <c r="BY29" s="28" t="s">
        <v>103</v>
      </c>
      <c r="BZ29" s="28" t="s">
        <v>103</v>
      </c>
      <c r="CA29" s="28" t="s">
        <v>103</v>
      </c>
      <c r="CB29" s="28" t="s">
        <v>103</v>
      </c>
      <c r="CC29" s="28">
        <v>0</v>
      </c>
      <c r="CD29" s="28" t="s">
        <v>103</v>
      </c>
      <c r="CE29" s="28">
        <v>0</v>
      </c>
      <c r="CF29" s="28" t="s">
        <v>103</v>
      </c>
      <c r="CG29" s="28">
        <v>2.69</v>
      </c>
      <c r="CH29" s="28">
        <v>5</v>
      </c>
      <c r="CI29" s="28">
        <v>0</v>
      </c>
      <c r="CJ29" s="28" t="s">
        <v>103</v>
      </c>
      <c r="CK29" s="28" t="s">
        <v>103</v>
      </c>
      <c r="CL29" s="28">
        <v>0</v>
      </c>
      <c r="CM29" s="28" t="s">
        <v>103</v>
      </c>
      <c r="CN29" s="28">
        <v>0</v>
      </c>
      <c r="CO29" s="28">
        <f t="shared" si="15"/>
        <v>0</v>
      </c>
      <c r="CP29" s="32">
        <f t="shared" si="3"/>
        <v>212.8725</v>
      </c>
      <c r="CQ29" s="28">
        <v>0</v>
      </c>
      <c r="CR29" s="28" t="s">
        <v>103</v>
      </c>
      <c r="CS29" s="28">
        <f t="shared" si="16"/>
        <v>0</v>
      </c>
      <c r="CT29" s="28">
        <f t="shared" si="17"/>
        <v>0</v>
      </c>
      <c r="CU29" s="28">
        <f t="shared" si="4"/>
        <v>0</v>
      </c>
      <c r="CV29" s="28">
        <f t="shared" si="5"/>
        <v>753.61</v>
      </c>
      <c r="CW29" s="29">
        <f t="shared" si="6"/>
        <v>6246.39</v>
      </c>
    </row>
    <row r="30" spans="2:101" x14ac:dyDescent="0.2">
      <c r="B30" s="7">
        <v>202016</v>
      </c>
      <c r="C30" s="8">
        <v>23759</v>
      </c>
      <c r="D30" s="8" t="s">
        <v>95</v>
      </c>
      <c r="E30" s="8" t="s">
        <v>190</v>
      </c>
      <c r="F30" s="8">
        <v>0</v>
      </c>
      <c r="G30" s="8" t="s">
        <v>942</v>
      </c>
      <c r="H30" s="8" t="s">
        <v>106</v>
      </c>
      <c r="I30" s="8" t="s">
        <v>98</v>
      </c>
      <c r="J30" s="8" t="s">
        <v>98</v>
      </c>
      <c r="K30" s="8" t="s">
        <v>191</v>
      </c>
      <c r="L30" s="8" t="s">
        <v>192</v>
      </c>
      <c r="M30" s="9">
        <v>27005240101835</v>
      </c>
      <c r="N30" s="8" t="s">
        <v>193</v>
      </c>
      <c r="O30" s="8" t="s">
        <v>102</v>
      </c>
      <c r="P30" s="8">
        <v>1019.221</v>
      </c>
      <c r="Q30" s="14">
        <v>1192.48857</v>
      </c>
      <c r="R30" s="15">
        <v>0</v>
      </c>
      <c r="S30" s="15">
        <f t="shared" si="7"/>
        <v>1609.86</v>
      </c>
      <c r="T30" s="15">
        <f t="shared" si="8"/>
        <v>178.87</v>
      </c>
      <c r="U30" s="15">
        <v>0</v>
      </c>
      <c r="V30" s="15">
        <v>0</v>
      </c>
      <c r="W30" s="15">
        <v>0</v>
      </c>
      <c r="X30" s="15" t="s">
        <v>103</v>
      </c>
      <c r="Y30" s="14">
        <v>178.87328549999998</v>
      </c>
      <c r="Z30" s="15">
        <v>300</v>
      </c>
      <c r="AA30" s="15" t="s">
        <v>103</v>
      </c>
      <c r="AB30" s="15">
        <v>0</v>
      </c>
      <c r="AC30" s="15" t="s">
        <v>103</v>
      </c>
      <c r="AD30" s="15">
        <v>0</v>
      </c>
      <c r="AE30" s="15">
        <v>0</v>
      </c>
      <c r="AF30" s="19">
        <f t="shared" si="9"/>
        <v>478.87</v>
      </c>
      <c r="AG30" s="15">
        <v>33.729999999999997</v>
      </c>
      <c r="AH30" s="15">
        <v>40.28387</v>
      </c>
      <c r="AI30" s="15">
        <v>65</v>
      </c>
      <c r="AJ30" s="15">
        <v>0</v>
      </c>
      <c r="AK30" s="15">
        <v>200</v>
      </c>
      <c r="AL30" s="15">
        <v>27.459510000000002</v>
      </c>
      <c r="AM30" s="15">
        <v>36.334510000000002</v>
      </c>
      <c r="AN30" s="15">
        <v>46.65352</v>
      </c>
      <c r="AO30" s="15">
        <v>66.559020000000004</v>
      </c>
      <c r="AP30" s="15">
        <v>71.218149999999994</v>
      </c>
      <c r="AQ30" s="15">
        <v>83.32</v>
      </c>
      <c r="AR30" s="15" t="s">
        <v>103</v>
      </c>
      <c r="AS30" s="15">
        <v>50.961039999999997</v>
      </c>
      <c r="AT30" s="15">
        <v>600</v>
      </c>
      <c r="AU30" s="15">
        <v>10</v>
      </c>
      <c r="AV30" s="19">
        <f t="shared" si="10"/>
        <v>1331.52</v>
      </c>
      <c r="AW30" s="15">
        <v>10</v>
      </c>
      <c r="AX30" s="15">
        <v>0</v>
      </c>
      <c r="AY30" s="14">
        <v>214.5728</v>
      </c>
      <c r="AZ30" s="15">
        <v>0</v>
      </c>
      <c r="BA30" s="15" t="s">
        <v>103</v>
      </c>
      <c r="BB30" s="15">
        <v>30</v>
      </c>
      <c r="BC30" s="24">
        <f t="shared" si="2"/>
        <v>5016.18</v>
      </c>
      <c r="BD30" s="19">
        <f t="shared" si="11"/>
        <v>1983.8199999999997</v>
      </c>
      <c r="BE30" s="19">
        <f t="shared" si="12"/>
        <v>7030</v>
      </c>
      <c r="BF30" s="22">
        <v>0</v>
      </c>
      <c r="BG30" s="22">
        <v>0</v>
      </c>
      <c r="BH30" s="22"/>
      <c r="BI30" s="22"/>
      <c r="BJ30" s="32">
        <v>529.96571289062501</v>
      </c>
      <c r="BK30" s="32">
        <v>0</v>
      </c>
      <c r="BL30" s="28">
        <f t="shared" si="13"/>
        <v>0</v>
      </c>
      <c r="BM30" s="28">
        <f t="shared" si="14"/>
        <v>0</v>
      </c>
      <c r="BN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" s="28">
        <v>0</v>
      </c>
      <c r="BR30" s="28">
        <v>13.41</v>
      </c>
      <c r="BS30" s="28" t="s">
        <v>103</v>
      </c>
      <c r="BT30" s="28">
        <v>3</v>
      </c>
      <c r="BU30" s="28">
        <v>0</v>
      </c>
      <c r="BV30" s="28" t="s">
        <v>103</v>
      </c>
      <c r="BW30" s="28" t="s">
        <v>103</v>
      </c>
      <c r="BX30" s="28">
        <v>0</v>
      </c>
      <c r="BY30" s="28" t="s">
        <v>103</v>
      </c>
      <c r="BZ30" s="28" t="s">
        <v>103</v>
      </c>
      <c r="CA30" s="28" t="s">
        <v>103</v>
      </c>
      <c r="CB30" s="28" t="s">
        <v>103</v>
      </c>
      <c r="CC30" s="28">
        <v>0</v>
      </c>
      <c r="CD30" s="28" t="s">
        <v>103</v>
      </c>
      <c r="CE30" s="28">
        <v>0</v>
      </c>
      <c r="CF30" s="28" t="s">
        <v>103</v>
      </c>
      <c r="CG30" s="28">
        <v>2.69</v>
      </c>
      <c r="CH30" s="28">
        <v>5</v>
      </c>
      <c r="CI30" s="28">
        <v>0</v>
      </c>
      <c r="CJ30" s="28" t="s">
        <v>103</v>
      </c>
      <c r="CK30" s="28" t="s">
        <v>103</v>
      </c>
      <c r="CL30" s="28">
        <v>0</v>
      </c>
      <c r="CM30" s="28" t="s">
        <v>103</v>
      </c>
      <c r="CN30" s="28">
        <v>0</v>
      </c>
      <c r="CO30" s="28">
        <f t="shared" si="15"/>
        <v>0</v>
      </c>
      <c r="CP30" s="32">
        <f t="shared" si="3"/>
        <v>214.5728</v>
      </c>
      <c r="CQ30" s="28">
        <v>0</v>
      </c>
      <c r="CR30" s="28" t="s">
        <v>103</v>
      </c>
      <c r="CS30" s="28">
        <f t="shared" si="16"/>
        <v>0</v>
      </c>
      <c r="CT30" s="28">
        <f t="shared" si="17"/>
        <v>0</v>
      </c>
      <c r="CU30" s="28">
        <f t="shared" si="4"/>
        <v>0</v>
      </c>
      <c r="CV30" s="28">
        <f t="shared" si="5"/>
        <v>768.64</v>
      </c>
      <c r="CW30" s="29">
        <f t="shared" si="6"/>
        <v>6261.36</v>
      </c>
    </row>
    <row r="31" spans="2:101" x14ac:dyDescent="0.2">
      <c r="B31" s="7">
        <v>202017</v>
      </c>
      <c r="C31" s="8">
        <v>29330</v>
      </c>
      <c r="D31" s="8" t="s">
        <v>104</v>
      </c>
      <c r="E31" s="8" t="s">
        <v>194</v>
      </c>
      <c r="F31" s="8">
        <v>0</v>
      </c>
      <c r="G31" s="8" t="s">
        <v>942</v>
      </c>
      <c r="H31" s="8" t="s">
        <v>106</v>
      </c>
      <c r="I31" s="8" t="s">
        <v>98</v>
      </c>
      <c r="J31" s="8" t="s">
        <v>98</v>
      </c>
      <c r="K31" s="8" t="s">
        <v>195</v>
      </c>
      <c r="L31" s="8" t="s">
        <v>196</v>
      </c>
      <c r="M31" s="9">
        <v>27510300103456</v>
      </c>
      <c r="N31" s="8" t="s">
        <v>197</v>
      </c>
      <c r="O31" s="8" t="s">
        <v>102</v>
      </c>
      <c r="P31" s="8">
        <v>740.21</v>
      </c>
      <c r="Q31" s="14">
        <v>866.04570000000012</v>
      </c>
      <c r="R31" s="15">
        <v>0</v>
      </c>
      <c r="S31" s="15">
        <f t="shared" si="7"/>
        <v>1169.1600000000001</v>
      </c>
      <c r="T31" s="15">
        <f t="shared" si="8"/>
        <v>129.91</v>
      </c>
      <c r="U31" s="15">
        <v>0</v>
      </c>
      <c r="V31" s="15">
        <v>0</v>
      </c>
      <c r="W31" s="15">
        <v>0</v>
      </c>
      <c r="X31" s="15" t="s">
        <v>103</v>
      </c>
      <c r="Y31" s="14">
        <v>129.90685500000001</v>
      </c>
      <c r="Z31" s="15">
        <v>300</v>
      </c>
      <c r="AA31" s="15" t="s">
        <v>103</v>
      </c>
      <c r="AB31" s="15">
        <v>0</v>
      </c>
      <c r="AC31" s="15" t="s">
        <v>103</v>
      </c>
      <c r="AD31" s="15">
        <v>0</v>
      </c>
      <c r="AE31" s="15">
        <v>0</v>
      </c>
      <c r="AF31" s="19">
        <f t="shared" si="9"/>
        <v>429.91</v>
      </c>
      <c r="AG31" s="15">
        <v>0</v>
      </c>
      <c r="AH31" s="15">
        <v>0</v>
      </c>
      <c r="AI31" s="15">
        <v>0</v>
      </c>
      <c r="AJ31" s="15">
        <v>1289.6600000000001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 t="s">
        <v>103</v>
      </c>
      <c r="AS31" s="15">
        <v>75.978999999999999</v>
      </c>
      <c r="AT31" s="15">
        <v>0</v>
      </c>
      <c r="AU31" s="15">
        <v>10</v>
      </c>
      <c r="AV31" s="19">
        <f t="shared" si="10"/>
        <v>1375.64</v>
      </c>
      <c r="AW31" s="15">
        <v>10</v>
      </c>
      <c r="AX31" s="15">
        <v>0</v>
      </c>
      <c r="AY31" s="14">
        <v>155.83369999999999</v>
      </c>
      <c r="AZ31" s="15">
        <v>0</v>
      </c>
      <c r="BA31" s="15" t="s">
        <v>103</v>
      </c>
      <c r="BB31" s="15">
        <v>180</v>
      </c>
      <c r="BC31" s="24">
        <f t="shared" si="2"/>
        <v>4136.5</v>
      </c>
      <c r="BD31" s="19">
        <f t="shared" si="11"/>
        <v>2863.5</v>
      </c>
      <c r="BE31" s="19">
        <f t="shared" si="12"/>
        <v>7180</v>
      </c>
      <c r="BF31" s="22">
        <v>0</v>
      </c>
      <c r="BG31" s="22">
        <v>0</v>
      </c>
      <c r="BH31" s="22"/>
      <c r="BI31" s="22"/>
      <c r="BJ31" s="32">
        <v>516.84047851562502</v>
      </c>
      <c r="BK31" s="32" t="s">
        <v>103</v>
      </c>
      <c r="BL31" s="28">
        <f t="shared" si="13"/>
        <v>0</v>
      </c>
      <c r="BM31" s="28">
        <f t="shared" si="14"/>
        <v>0</v>
      </c>
      <c r="BN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" s="28">
        <v>0</v>
      </c>
      <c r="BR31" s="28">
        <v>0</v>
      </c>
      <c r="BS31" s="28" t="s">
        <v>103</v>
      </c>
      <c r="BT31" s="28">
        <v>3</v>
      </c>
      <c r="BU31" s="28">
        <v>0</v>
      </c>
      <c r="BV31" s="28" t="s">
        <v>103</v>
      </c>
      <c r="BW31" s="28" t="s">
        <v>103</v>
      </c>
      <c r="BX31" s="28">
        <v>0</v>
      </c>
      <c r="BY31" s="28" t="s">
        <v>103</v>
      </c>
      <c r="BZ31" s="28" t="s">
        <v>103</v>
      </c>
      <c r="CA31" s="28" t="s">
        <v>103</v>
      </c>
      <c r="CB31" s="28" t="s">
        <v>103</v>
      </c>
      <c r="CC31" s="28">
        <v>0</v>
      </c>
      <c r="CD31" s="28" t="s">
        <v>103</v>
      </c>
      <c r="CE31" s="28">
        <v>0</v>
      </c>
      <c r="CF31" s="28" t="s">
        <v>103</v>
      </c>
      <c r="CG31" s="28">
        <v>0</v>
      </c>
      <c r="CH31" s="28">
        <v>3</v>
      </c>
      <c r="CI31" s="28">
        <v>0</v>
      </c>
      <c r="CJ31" s="28" t="s">
        <v>103</v>
      </c>
      <c r="CK31" s="28" t="s">
        <v>103</v>
      </c>
      <c r="CL31" s="28">
        <v>0</v>
      </c>
      <c r="CM31" s="28" t="s">
        <v>103</v>
      </c>
      <c r="CN31" s="28">
        <v>0</v>
      </c>
      <c r="CO31" s="28">
        <f t="shared" si="15"/>
        <v>0</v>
      </c>
      <c r="CP31" s="32">
        <f t="shared" si="3"/>
        <v>155.83369999999999</v>
      </c>
      <c r="CQ31" s="28">
        <v>0</v>
      </c>
      <c r="CR31" s="28" t="s">
        <v>103</v>
      </c>
      <c r="CS31" s="28">
        <f t="shared" si="16"/>
        <v>0</v>
      </c>
      <c r="CT31" s="28">
        <f t="shared" si="17"/>
        <v>0</v>
      </c>
      <c r="CU31" s="28">
        <f t="shared" si="4"/>
        <v>0</v>
      </c>
      <c r="CV31" s="28">
        <f t="shared" si="5"/>
        <v>678.67</v>
      </c>
      <c r="CW31" s="29">
        <f t="shared" si="6"/>
        <v>6501.33</v>
      </c>
    </row>
    <row r="32" spans="2:101" x14ac:dyDescent="0.2">
      <c r="B32" s="7">
        <v>202018</v>
      </c>
      <c r="C32" s="8">
        <v>4367</v>
      </c>
      <c r="D32" s="8" t="s">
        <v>95</v>
      </c>
      <c r="E32" s="8" t="s">
        <v>198</v>
      </c>
      <c r="F32" s="8">
        <v>0</v>
      </c>
      <c r="G32" s="8" t="s">
        <v>942</v>
      </c>
      <c r="H32" s="8" t="s">
        <v>106</v>
      </c>
      <c r="I32" s="8" t="s">
        <v>98</v>
      </c>
      <c r="J32" s="8" t="s">
        <v>98</v>
      </c>
      <c r="K32" s="8" t="s">
        <v>199</v>
      </c>
      <c r="L32" s="8" t="s">
        <v>200</v>
      </c>
      <c r="M32" s="9">
        <v>27012251300976</v>
      </c>
      <c r="N32" s="8" t="s">
        <v>201</v>
      </c>
      <c r="O32" s="8" t="s">
        <v>102</v>
      </c>
      <c r="P32" s="8">
        <v>1395.3</v>
      </c>
      <c r="Q32" s="14">
        <v>1632.5010000000002</v>
      </c>
      <c r="R32" s="15">
        <v>0</v>
      </c>
      <c r="S32" s="15">
        <f t="shared" si="7"/>
        <v>2203.88</v>
      </c>
      <c r="T32" s="15">
        <f t="shared" si="8"/>
        <v>244.88</v>
      </c>
      <c r="U32" s="15">
        <v>0</v>
      </c>
      <c r="V32" s="15">
        <v>0</v>
      </c>
      <c r="W32" s="15">
        <v>0</v>
      </c>
      <c r="X32" s="15" t="s">
        <v>103</v>
      </c>
      <c r="Y32" s="14">
        <v>244.87515000000002</v>
      </c>
      <c r="Z32" s="15">
        <v>300</v>
      </c>
      <c r="AA32" s="15" t="s">
        <v>103</v>
      </c>
      <c r="AB32" s="15">
        <v>0</v>
      </c>
      <c r="AC32" s="15" t="s">
        <v>103</v>
      </c>
      <c r="AD32" s="15">
        <v>0</v>
      </c>
      <c r="AE32" s="15">
        <v>0</v>
      </c>
      <c r="AF32" s="19">
        <f t="shared" si="9"/>
        <v>544.88</v>
      </c>
      <c r="AG32" s="15">
        <v>0</v>
      </c>
      <c r="AH32" s="15">
        <v>0</v>
      </c>
      <c r="AI32" s="15">
        <v>0</v>
      </c>
      <c r="AJ32" s="15">
        <v>362.5</v>
      </c>
      <c r="AK32" s="15">
        <v>0</v>
      </c>
      <c r="AL32" s="15">
        <v>27.89</v>
      </c>
      <c r="AM32" s="15">
        <v>49.74</v>
      </c>
      <c r="AN32" s="15">
        <v>63.87</v>
      </c>
      <c r="AO32" s="15">
        <v>91.12</v>
      </c>
      <c r="AP32" s="15">
        <v>97.5</v>
      </c>
      <c r="AQ32" s="15">
        <v>104.32</v>
      </c>
      <c r="AR32" s="15" t="s">
        <v>103</v>
      </c>
      <c r="AS32" s="15">
        <v>69.765000000000001</v>
      </c>
      <c r="AT32" s="15">
        <v>600</v>
      </c>
      <c r="AU32" s="15">
        <v>10</v>
      </c>
      <c r="AV32" s="19">
        <f t="shared" si="10"/>
        <v>1476.71</v>
      </c>
      <c r="AW32" s="15">
        <v>10</v>
      </c>
      <c r="AX32" s="15">
        <v>0</v>
      </c>
      <c r="AY32" s="14">
        <v>293.74740000000003</v>
      </c>
      <c r="AZ32" s="15">
        <v>0</v>
      </c>
      <c r="BA32" s="15" t="s">
        <v>103</v>
      </c>
      <c r="BB32" s="15">
        <v>300</v>
      </c>
      <c r="BC32" s="24">
        <f t="shared" si="2"/>
        <v>6406.6</v>
      </c>
      <c r="BD32" s="19">
        <f t="shared" si="11"/>
        <v>593.39999999999964</v>
      </c>
      <c r="BE32" s="19">
        <f t="shared" si="12"/>
        <v>7300</v>
      </c>
      <c r="BF32" s="22">
        <v>0</v>
      </c>
      <c r="BG32" s="22">
        <v>0</v>
      </c>
      <c r="BH32" s="22"/>
      <c r="BI32" s="22"/>
      <c r="BJ32" s="32">
        <v>563.26380859375001</v>
      </c>
      <c r="BK32" s="32">
        <v>0</v>
      </c>
      <c r="BL32" s="28">
        <f t="shared" si="13"/>
        <v>0</v>
      </c>
      <c r="BM32" s="28">
        <f t="shared" si="14"/>
        <v>0</v>
      </c>
      <c r="BN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" s="28">
        <v>0</v>
      </c>
      <c r="BR32" s="28">
        <v>0</v>
      </c>
      <c r="BS32" s="28" t="s">
        <v>103</v>
      </c>
      <c r="BT32" s="28">
        <v>3</v>
      </c>
      <c r="BU32" s="28">
        <v>0</v>
      </c>
      <c r="BV32" s="28" t="s">
        <v>103</v>
      </c>
      <c r="BW32" s="28" t="s">
        <v>103</v>
      </c>
      <c r="BX32" s="28">
        <v>0</v>
      </c>
      <c r="BY32" s="28" t="s">
        <v>103</v>
      </c>
      <c r="BZ32" s="28" t="s">
        <v>103</v>
      </c>
      <c r="CA32" s="28" t="s">
        <v>103</v>
      </c>
      <c r="CB32" s="28" t="s">
        <v>103</v>
      </c>
      <c r="CC32" s="28">
        <v>0</v>
      </c>
      <c r="CD32" s="28" t="s">
        <v>103</v>
      </c>
      <c r="CE32" s="28">
        <v>0</v>
      </c>
      <c r="CF32" s="28" t="s">
        <v>103</v>
      </c>
      <c r="CG32" s="28">
        <v>2.67</v>
      </c>
      <c r="CH32" s="28">
        <v>3</v>
      </c>
      <c r="CI32" s="28">
        <v>0</v>
      </c>
      <c r="CJ32" s="28" t="s">
        <v>103</v>
      </c>
      <c r="CK32" s="28" t="s">
        <v>103</v>
      </c>
      <c r="CL32" s="28">
        <v>0</v>
      </c>
      <c r="CM32" s="28" t="s">
        <v>103</v>
      </c>
      <c r="CN32" s="28">
        <v>0</v>
      </c>
      <c r="CO32" s="28">
        <f t="shared" si="15"/>
        <v>0</v>
      </c>
      <c r="CP32" s="32">
        <f t="shared" si="3"/>
        <v>293.74740000000003</v>
      </c>
      <c r="CQ32" s="28">
        <v>0</v>
      </c>
      <c r="CR32" s="28" t="s">
        <v>103</v>
      </c>
      <c r="CS32" s="28">
        <f t="shared" si="16"/>
        <v>0</v>
      </c>
      <c r="CT32" s="28">
        <f t="shared" si="17"/>
        <v>0</v>
      </c>
      <c r="CU32" s="28">
        <f t="shared" si="4"/>
        <v>0</v>
      </c>
      <c r="CV32" s="28">
        <f t="shared" si="5"/>
        <v>865.68</v>
      </c>
      <c r="CW32" s="29">
        <f t="shared" si="6"/>
        <v>6434.32</v>
      </c>
    </row>
    <row r="33" spans="2:101" x14ac:dyDescent="0.2">
      <c r="B33" s="7">
        <v>202019</v>
      </c>
      <c r="C33" s="8">
        <v>29119</v>
      </c>
      <c r="D33" s="8" t="s">
        <v>104</v>
      </c>
      <c r="E33" s="8" t="s">
        <v>836</v>
      </c>
      <c r="F33" s="8">
        <v>0</v>
      </c>
      <c r="G33" s="8" t="s">
        <v>942</v>
      </c>
      <c r="H33" s="8" t="s">
        <v>106</v>
      </c>
      <c r="I33" s="8" t="s">
        <v>98</v>
      </c>
      <c r="J33" s="8" t="s">
        <v>98</v>
      </c>
      <c r="K33" s="8" t="s">
        <v>202</v>
      </c>
      <c r="L33" s="8" t="s">
        <v>192</v>
      </c>
      <c r="M33" s="9">
        <v>28505211400935</v>
      </c>
      <c r="N33" s="8" t="s">
        <v>203</v>
      </c>
      <c r="O33" s="8" t="s">
        <v>102</v>
      </c>
      <c r="P33" s="8">
        <v>974.25</v>
      </c>
      <c r="Q33" s="14">
        <v>1139.8725000000002</v>
      </c>
      <c r="R33" s="15">
        <v>0</v>
      </c>
      <c r="S33" s="15">
        <f t="shared" si="7"/>
        <v>1538.83</v>
      </c>
      <c r="T33" s="15">
        <f t="shared" si="8"/>
        <v>170.98</v>
      </c>
      <c r="U33" s="15">
        <v>0</v>
      </c>
      <c r="V33" s="15">
        <v>0</v>
      </c>
      <c r="W33" s="15">
        <v>0</v>
      </c>
      <c r="X33" s="15" t="s">
        <v>103</v>
      </c>
      <c r="Y33" s="14">
        <v>170.98087500000003</v>
      </c>
      <c r="Z33" s="15">
        <v>300</v>
      </c>
      <c r="AA33" s="15" t="s">
        <v>103</v>
      </c>
      <c r="AB33" s="15">
        <v>0</v>
      </c>
      <c r="AC33" s="15" t="s">
        <v>103</v>
      </c>
      <c r="AD33" s="15">
        <v>0</v>
      </c>
      <c r="AE33" s="15">
        <v>0</v>
      </c>
      <c r="AF33" s="19">
        <f t="shared" si="9"/>
        <v>470.98</v>
      </c>
      <c r="AG33" s="15">
        <v>0</v>
      </c>
      <c r="AH33" s="15">
        <v>0</v>
      </c>
      <c r="AI33" s="15">
        <v>0</v>
      </c>
      <c r="AJ33" s="15">
        <v>336.73</v>
      </c>
      <c r="AK33" s="15">
        <v>0</v>
      </c>
      <c r="AL33" s="15">
        <v>29.56</v>
      </c>
      <c r="AM33" s="15">
        <v>34.729999999999997</v>
      </c>
      <c r="AN33" s="15">
        <v>44.6</v>
      </c>
      <c r="AO33" s="15">
        <v>63.62</v>
      </c>
      <c r="AP33" s="15">
        <v>68.08</v>
      </c>
      <c r="AQ33" s="15">
        <v>86.26</v>
      </c>
      <c r="AR33" s="15" t="s">
        <v>103</v>
      </c>
      <c r="AS33" s="15">
        <v>52.575000000000003</v>
      </c>
      <c r="AT33" s="15">
        <v>600</v>
      </c>
      <c r="AU33" s="15">
        <v>4</v>
      </c>
      <c r="AV33" s="19">
        <f t="shared" si="10"/>
        <v>1320.16</v>
      </c>
      <c r="AW33" s="15">
        <v>10</v>
      </c>
      <c r="AX33" s="15">
        <v>0</v>
      </c>
      <c r="AY33" s="14">
        <v>205.1053</v>
      </c>
      <c r="AZ33" s="15">
        <v>0</v>
      </c>
      <c r="BA33" s="15" t="s">
        <v>103</v>
      </c>
      <c r="BB33" s="15">
        <v>90</v>
      </c>
      <c r="BC33" s="24">
        <f t="shared" si="2"/>
        <v>4855.93</v>
      </c>
      <c r="BD33" s="19">
        <f t="shared" si="11"/>
        <v>2144.0699999999997</v>
      </c>
      <c r="BE33" s="19">
        <f t="shared" si="12"/>
        <v>7090</v>
      </c>
      <c r="BF33" s="22">
        <v>0</v>
      </c>
      <c r="BG33" s="22">
        <v>0</v>
      </c>
      <c r="BH33" s="22"/>
      <c r="BI33" s="22"/>
      <c r="BJ33" s="32">
        <v>525.19827636718753</v>
      </c>
      <c r="BK33" s="32">
        <v>0</v>
      </c>
      <c r="BL33" s="28">
        <f t="shared" si="13"/>
        <v>0</v>
      </c>
      <c r="BM33" s="28">
        <f t="shared" si="14"/>
        <v>0</v>
      </c>
      <c r="BN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" s="28">
        <v>0</v>
      </c>
      <c r="BR33" s="28">
        <v>0</v>
      </c>
      <c r="BS33" s="28" t="s">
        <v>103</v>
      </c>
      <c r="BT33" s="28">
        <v>3</v>
      </c>
      <c r="BU33" s="28">
        <v>0</v>
      </c>
      <c r="BV33" s="28" t="s">
        <v>103</v>
      </c>
      <c r="BW33" s="28" t="s">
        <v>103</v>
      </c>
      <c r="BX33" s="28">
        <v>0</v>
      </c>
      <c r="BY33" s="28" t="s">
        <v>103</v>
      </c>
      <c r="BZ33" s="28" t="s">
        <v>103</v>
      </c>
      <c r="CA33" s="28" t="s">
        <v>103</v>
      </c>
      <c r="CB33" s="28" t="s">
        <v>103</v>
      </c>
      <c r="CC33" s="28">
        <v>0</v>
      </c>
      <c r="CD33" s="28" t="s">
        <v>103</v>
      </c>
      <c r="CE33" s="28">
        <v>0</v>
      </c>
      <c r="CF33" s="28" t="s">
        <v>103</v>
      </c>
      <c r="CG33" s="28">
        <v>2.62</v>
      </c>
      <c r="CH33" s="28">
        <v>3</v>
      </c>
      <c r="CI33" s="28">
        <v>0</v>
      </c>
      <c r="CJ33" s="28" t="s">
        <v>103</v>
      </c>
      <c r="CK33" s="28" t="s">
        <v>103</v>
      </c>
      <c r="CL33" s="28">
        <v>0</v>
      </c>
      <c r="CM33" s="28" t="s">
        <v>103</v>
      </c>
      <c r="CN33" s="28">
        <v>0</v>
      </c>
      <c r="CO33" s="28">
        <f t="shared" si="15"/>
        <v>0</v>
      </c>
      <c r="CP33" s="32">
        <f t="shared" si="3"/>
        <v>205.1053</v>
      </c>
      <c r="CQ33" s="28">
        <v>0</v>
      </c>
      <c r="CR33" s="28" t="s">
        <v>103</v>
      </c>
      <c r="CS33" s="28">
        <f t="shared" si="16"/>
        <v>0</v>
      </c>
      <c r="CT33" s="28">
        <f t="shared" si="17"/>
        <v>0</v>
      </c>
      <c r="CU33" s="28">
        <f t="shared" si="4"/>
        <v>0</v>
      </c>
      <c r="CV33" s="28">
        <f t="shared" si="5"/>
        <v>738.92</v>
      </c>
      <c r="CW33" s="29">
        <f t="shared" si="6"/>
        <v>6351.08</v>
      </c>
    </row>
    <row r="34" spans="2:101" x14ac:dyDescent="0.2">
      <c r="B34" s="7">
        <v>202020</v>
      </c>
      <c r="C34" s="8">
        <v>30015</v>
      </c>
      <c r="D34" s="8" t="s">
        <v>104</v>
      </c>
      <c r="E34" s="8" t="s">
        <v>837</v>
      </c>
      <c r="F34" s="8">
        <v>0</v>
      </c>
      <c r="G34" s="8" t="s">
        <v>942</v>
      </c>
      <c r="H34" s="8" t="s">
        <v>106</v>
      </c>
      <c r="I34" s="8" t="s">
        <v>129</v>
      </c>
      <c r="J34" s="8" t="s">
        <v>103</v>
      </c>
      <c r="K34" s="8" t="s">
        <v>103</v>
      </c>
      <c r="L34" s="8" t="s">
        <v>103</v>
      </c>
      <c r="M34" s="9">
        <v>26604200101732</v>
      </c>
      <c r="N34" s="8" t="s">
        <v>204</v>
      </c>
      <c r="O34" s="8" t="s">
        <v>103</v>
      </c>
      <c r="P34" s="8">
        <v>974.25</v>
      </c>
      <c r="Q34" s="14">
        <v>1139.8699999999999</v>
      </c>
      <c r="R34" s="15">
        <v>0</v>
      </c>
      <c r="S34" s="15">
        <f t="shared" si="7"/>
        <v>1538.82</v>
      </c>
      <c r="T34" s="15">
        <f t="shared" si="8"/>
        <v>170.98</v>
      </c>
      <c r="U34" s="15">
        <v>0</v>
      </c>
      <c r="V34" s="15">
        <v>0</v>
      </c>
      <c r="W34" s="15">
        <v>0</v>
      </c>
      <c r="X34" s="15" t="s">
        <v>103</v>
      </c>
      <c r="Y34" s="14">
        <v>170.98049999999998</v>
      </c>
      <c r="Z34" s="15">
        <v>300</v>
      </c>
      <c r="AA34" s="15" t="s">
        <v>103</v>
      </c>
      <c r="AB34" s="15">
        <v>0</v>
      </c>
      <c r="AC34" s="15" t="s">
        <v>103</v>
      </c>
      <c r="AD34" s="15">
        <v>0</v>
      </c>
      <c r="AE34" s="15">
        <v>0</v>
      </c>
      <c r="AF34" s="19">
        <f t="shared" si="9"/>
        <v>470.98</v>
      </c>
      <c r="AG34" s="15">
        <v>0</v>
      </c>
      <c r="AH34" s="15">
        <v>0</v>
      </c>
      <c r="AI34" s="15">
        <v>0</v>
      </c>
      <c r="AJ34" s="15">
        <v>332.32</v>
      </c>
      <c r="AK34" s="15">
        <v>0</v>
      </c>
      <c r="AL34" s="15">
        <v>29.57</v>
      </c>
      <c r="AM34" s="15">
        <v>34.72</v>
      </c>
      <c r="AN34" s="15">
        <v>44.58</v>
      </c>
      <c r="AO34" s="15">
        <v>63.6</v>
      </c>
      <c r="AP34" s="15">
        <v>68.05</v>
      </c>
      <c r="AQ34" s="15">
        <v>86.26</v>
      </c>
      <c r="AR34" s="15" t="s">
        <v>103</v>
      </c>
      <c r="AS34" s="15">
        <v>52.575000000000003</v>
      </c>
      <c r="AT34" s="15">
        <v>600</v>
      </c>
      <c r="AU34" s="15">
        <v>10</v>
      </c>
      <c r="AV34" s="19">
        <f t="shared" si="10"/>
        <v>1321.68</v>
      </c>
      <c r="AW34" s="15">
        <v>10</v>
      </c>
      <c r="AX34" s="15">
        <v>0</v>
      </c>
      <c r="AY34" s="14">
        <v>205.1053</v>
      </c>
      <c r="AZ34" s="15">
        <v>0</v>
      </c>
      <c r="BA34" s="15" t="s">
        <v>103</v>
      </c>
      <c r="BB34" s="15">
        <v>0</v>
      </c>
      <c r="BC34" s="24">
        <f t="shared" si="2"/>
        <v>4857.4399999999996</v>
      </c>
      <c r="BD34" s="19">
        <f t="shared" si="11"/>
        <v>2142.5600000000004</v>
      </c>
      <c r="BE34" s="19">
        <f t="shared" si="12"/>
        <v>7000</v>
      </c>
      <c r="BF34" s="22">
        <v>0</v>
      </c>
      <c r="BG34" s="22">
        <v>0</v>
      </c>
      <c r="BH34" s="22"/>
      <c r="BI34" s="22"/>
      <c r="BJ34" s="32">
        <v>525.21589355468745</v>
      </c>
      <c r="BK34" s="32">
        <v>0</v>
      </c>
      <c r="BL34" s="28">
        <f t="shared" si="13"/>
        <v>0</v>
      </c>
      <c r="BM34" s="28">
        <f t="shared" si="14"/>
        <v>0</v>
      </c>
      <c r="BN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4" s="28">
        <v>0</v>
      </c>
      <c r="BR34" s="28">
        <v>0</v>
      </c>
      <c r="BS34" s="28" t="s">
        <v>103</v>
      </c>
      <c r="BT34" s="28">
        <v>3</v>
      </c>
      <c r="BU34" s="28">
        <v>0</v>
      </c>
      <c r="BV34" s="28" t="s">
        <v>103</v>
      </c>
      <c r="BW34" s="28" t="s">
        <v>103</v>
      </c>
      <c r="BX34" s="28">
        <v>0</v>
      </c>
      <c r="BY34" s="28" t="s">
        <v>103</v>
      </c>
      <c r="BZ34" s="28" t="s">
        <v>103</v>
      </c>
      <c r="CA34" s="28" t="s">
        <v>103</v>
      </c>
      <c r="CB34" s="28" t="s">
        <v>103</v>
      </c>
      <c r="CC34" s="28">
        <v>0</v>
      </c>
      <c r="CD34" s="28" t="s">
        <v>103</v>
      </c>
      <c r="CE34" s="28">
        <v>0</v>
      </c>
      <c r="CF34" s="28" t="s">
        <v>103</v>
      </c>
      <c r="CG34" s="28">
        <v>2.56</v>
      </c>
      <c r="CH34" s="28">
        <v>3</v>
      </c>
      <c r="CI34" s="28">
        <v>0</v>
      </c>
      <c r="CJ34" s="28" t="s">
        <v>103</v>
      </c>
      <c r="CK34" s="28" t="s">
        <v>103</v>
      </c>
      <c r="CL34" s="28">
        <v>0</v>
      </c>
      <c r="CM34" s="28" t="s">
        <v>103</v>
      </c>
      <c r="CN34" s="28">
        <v>0</v>
      </c>
      <c r="CO34" s="28">
        <f t="shared" si="15"/>
        <v>0</v>
      </c>
      <c r="CP34" s="32">
        <f t="shared" si="3"/>
        <v>205.1053</v>
      </c>
      <c r="CQ34" s="28">
        <v>0</v>
      </c>
      <c r="CR34" s="28" t="s">
        <v>103</v>
      </c>
      <c r="CS34" s="28">
        <f t="shared" si="16"/>
        <v>0</v>
      </c>
      <c r="CT34" s="28">
        <f t="shared" si="17"/>
        <v>0</v>
      </c>
      <c r="CU34" s="28">
        <f t="shared" si="4"/>
        <v>0</v>
      </c>
      <c r="CV34" s="28">
        <f t="shared" si="5"/>
        <v>738.88</v>
      </c>
      <c r="CW34" s="29">
        <f t="shared" si="6"/>
        <v>6261.12</v>
      </c>
    </row>
    <row r="35" spans="2:101" x14ac:dyDescent="0.2">
      <c r="B35" s="7">
        <v>202021</v>
      </c>
      <c r="C35" s="8">
        <v>29050</v>
      </c>
      <c r="D35" s="8" t="s">
        <v>104</v>
      </c>
      <c r="E35" s="8" t="s">
        <v>838</v>
      </c>
      <c r="F35" s="8">
        <v>0</v>
      </c>
      <c r="G35" s="8" t="s">
        <v>942</v>
      </c>
      <c r="H35" s="8" t="s">
        <v>106</v>
      </c>
      <c r="I35" s="8" t="s">
        <v>129</v>
      </c>
      <c r="J35" s="8" t="s">
        <v>129</v>
      </c>
      <c r="K35" s="8" t="s">
        <v>178</v>
      </c>
      <c r="L35" s="8" t="s">
        <v>100</v>
      </c>
      <c r="M35" s="9">
        <v>26803160104094</v>
      </c>
      <c r="N35" s="8" t="s">
        <v>205</v>
      </c>
      <c r="O35" s="8" t="s">
        <v>102</v>
      </c>
      <c r="P35" s="8">
        <v>1209.77</v>
      </c>
      <c r="Q35" s="14">
        <v>1415.4309000000001</v>
      </c>
      <c r="R35" s="15">
        <v>0</v>
      </c>
      <c r="S35" s="15">
        <f t="shared" si="7"/>
        <v>1910.83</v>
      </c>
      <c r="T35" s="15">
        <f t="shared" si="8"/>
        <v>212.31</v>
      </c>
      <c r="U35" s="15">
        <v>0</v>
      </c>
      <c r="V35" s="15">
        <v>0</v>
      </c>
      <c r="W35" s="15">
        <v>0</v>
      </c>
      <c r="X35" s="15" t="s">
        <v>103</v>
      </c>
      <c r="Y35" s="14">
        <v>212.31463500000001</v>
      </c>
      <c r="Z35" s="15">
        <v>300</v>
      </c>
      <c r="AA35" s="15" t="s">
        <v>103</v>
      </c>
      <c r="AB35" s="15">
        <v>0</v>
      </c>
      <c r="AC35" s="15" t="s">
        <v>103</v>
      </c>
      <c r="AD35" s="15">
        <v>0</v>
      </c>
      <c r="AE35" s="15">
        <v>0</v>
      </c>
      <c r="AF35" s="19">
        <f t="shared" si="9"/>
        <v>512.30999999999995</v>
      </c>
      <c r="AG35" s="15">
        <v>0</v>
      </c>
      <c r="AH35" s="15">
        <v>0</v>
      </c>
      <c r="AI35" s="15">
        <v>0</v>
      </c>
      <c r="AJ35" s="15">
        <v>355.84</v>
      </c>
      <c r="AK35" s="15">
        <v>0</v>
      </c>
      <c r="AL35" s="15">
        <v>24.18</v>
      </c>
      <c r="AM35" s="15">
        <v>43.13</v>
      </c>
      <c r="AN35" s="15">
        <v>55.38</v>
      </c>
      <c r="AO35" s="15">
        <v>79</v>
      </c>
      <c r="AP35" s="15">
        <v>84.53</v>
      </c>
      <c r="AQ35" s="15">
        <v>90.45</v>
      </c>
      <c r="AR35" s="15" t="s">
        <v>103</v>
      </c>
      <c r="AS35" s="15">
        <v>60.488500000000002</v>
      </c>
      <c r="AT35" s="15">
        <v>600</v>
      </c>
      <c r="AU35" s="15">
        <v>10</v>
      </c>
      <c r="AV35" s="19">
        <f t="shared" si="10"/>
        <v>1403</v>
      </c>
      <c r="AW35" s="15">
        <v>10</v>
      </c>
      <c r="AX35" s="15">
        <v>0</v>
      </c>
      <c r="AY35" s="14">
        <v>254.6884</v>
      </c>
      <c r="AZ35" s="15">
        <v>0</v>
      </c>
      <c r="BA35" s="15" t="s">
        <v>103</v>
      </c>
      <c r="BB35" s="15">
        <v>270</v>
      </c>
      <c r="BC35" s="24">
        <f t="shared" si="2"/>
        <v>5718.57</v>
      </c>
      <c r="BD35" s="19">
        <f t="shared" si="11"/>
        <v>1281.4300000000003</v>
      </c>
      <c r="BE35" s="19">
        <f t="shared" si="12"/>
        <v>7270</v>
      </c>
      <c r="BF35" s="22">
        <v>0</v>
      </c>
      <c r="BG35" s="22">
        <v>0</v>
      </c>
      <c r="BH35" s="22"/>
      <c r="BI35" s="22"/>
      <c r="BJ35" s="32">
        <v>534.77708496093749</v>
      </c>
      <c r="BK35" s="32">
        <v>0</v>
      </c>
      <c r="BL35" s="28">
        <f t="shared" si="13"/>
        <v>0</v>
      </c>
      <c r="BM35" s="28">
        <f t="shared" si="14"/>
        <v>0</v>
      </c>
      <c r="BN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5" s="28">
        <v>0</v>
      </c>
      <c r="BR35" s="28">
        <v>0</v>
      </c>
      <c r="BS35" s="28" t="s">
        <v>103</v>
      </c>
      <c r="BT35" s="28">
        <v>3</v>
      </c>
      <c r="BU35" s="28">
        <v>0</v>
      </c>
      <c r="BV35" s="28" t="s">
        <v>103</v>
      </c>
      <c r="BW35" s="28" t="s">
        <v>103</v>
      </c>
      <c r="BX35" s="28">
        <v>0</v>
      </c>
      <c r="BY35" s="28" t="s">
        <v>103</v>
      </c>
      <c r="BZ35" s="28" t="s">
        <v>103</v>
      </c>
      <c r="CA35" s="28" t="s">
        <v>103</v>
      </c>
      <c r="CB35" s="28" t="s">
        <v>103</v>
      </c>
      <c r="CC35" s="28">
        <v>0</v>
      </c>
      <c r="CD35" s="28" t="s">
        <v>103</v>
      </c>
      <c r="CE35" s="28">
        <v>0</v>
      </c>
      <c r="CF35" s="28" t="s">
        <v>103</v>
      </c>
      <c r="CG35" s="28">
        <v>2.56</v>
      </c>
      <c r="CH35" s="28">
        <v>3</v>
      </c>
      <c r="CI35" s="28">
        <v>0</v>
      </c>
      <c r="CJ35" s="28" t="s">
        <v>103</v>
      </c>
      <c r="CK35" s="28" t="s">
        <v>103</v>
      </c>
      <c r="CL35" s="28">
        <v>0</v>
      </c>
      <c r="CM35" s="28" t="s">
        <v>103</v>
      </c>
      <c r="CN35" s="28">
        <v>0</v>
      </c>
      <c r="CO35" s="28">
        <f t="shared" si="15"/>
        <v>0</v>
      </c>
      <c r="CP35" s="32">
        <f t="shared" si="3"/>
        <v>254.6884</v>
      </c>
      <c r="CQ35" s="28">
        <v>0</v>
      </c>
      <c r="CR35" s="28" t="s">
        <v>103</v>
      </c>
      <c r="CS35" s="28">
        <f t="shared" si="16"/>
        <v>0</v>
      </c>
      <c r="CT35" s="28">
        <f t="shared" si="17"/>
        <v>0</v>
      </c>
      <c r="CU35" s="28">
        <f t="shared" si="4"/>
        <v>0</v>
      </c>
      <c r="CV35" s="28">
        <f t="shared" si="5"/>
        <v>798.03</v>
      </c>
      <c r="CW35" s="29">
        <f t="shared" si="6"/>
        <v>6471.97</v>
      </c>
    </row>
    <row r="36" spans="2:101" x14ac:dyDescent="0.2">
      <c r="B36" s="7">
        <v>202023</v>
      </c>
      <c r="C36" s="8">
        <v>44005</v>
      </c>
      <c r="D36" s="8" t="s">
        <v>95</v>
      </c>
      <c r="E36" s="8" t="s">
        <v>206</v>
      </c>
      <c r="F36" s="8">
        <v>0</v>
      </c>
      <c r="G36" s="8" t="s">
        <v>942</v>
      </c>
      <c r="H36" s="8" t="s">
        <v>106</v>
      </c>
      <c r="I36" s="8" t="s">
        <v>143</v>
      </c>
      <c r="J36" s="8" t="s">
        <v>103</v>
      </c>
      <c r="K36" s="8" t="s">
        <v>103</v>
      </c>
      <c r="L36" s="8" t="s">
        <v>103</v>
      </c>
      <c r="M36" s="9">
        <v>29211051701917</v>
      </c>
      <c r="N36" s="8" t="s">
        <v>207</v>
      </c>
      <c r="O36" s="8" t="s">
        <v>103</v>
      </c>
      <c r="P36" s="8">
        <v>518.44000000000005</v>
      </c>
      <c r="Q36" s="14">
        <v>518.44000000000005</v>
      </c>
      <c r="R36" s="15">
        <v>0</v>
      </c>
      <c r="S36" s="15">
        <f t="shared" si="7"/>
        <v>699.89</v>
      </c>
      <c r="T36" s="15">
        <f t="shared" si="8"/>
        <v>77.77</v>
      </c>
      <c r="U36" s="15">
        <v>0</v>
      </c>
      <c r="V36" s="15">
        <v>0</v>
      </c>
      <c r="W36" s="15">
        <v>0</v>
      </c>
      <c r="X36" s="15" t="s">
        <v>103</v>
      </c>
      <c r="Y36" s="14">
        <v>77.766000000000005</v>
      </c>
      <c r="Z36" s="15">
        <v>300</v>
      </c>
      <c r="AA36" s="15" t="s">
        <v>103</v>
      </c>
      <c r="AB36" s="15">
        <v>0</v>
      </c>
      <c r="AC36" s="15" t="s">
        <v>103</v>
      </c>
      <c r="AD36" s="15">
        <v>0</v>
      </c>
      <c r="AE36" s="15">
        <v>0</v>
      </c>
      <c r="AF36" s="19">
        <f t="shared" si="9"/>
        <v>377.77</v>
      </c>
      <c r="AG36" s="15">
        <v>0</v>
      </c>
      <c r="AH36" s="15">
        <v>0</v>
      </c>
      <c r="AI36" s="15">
        <v>0</v>
      </c>
      <c r="AJ36" s="15">
        <v>333.58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 t="s">
        <v>103</v>
      </c>
      <c r="AS36" s="15">
        <v>98.156000000000006</v>
      </c>
      <c r="AT36" s="15">
        <v>600</v>
      </c>
      <c r="AU36" s="15">
        <v>4</v>
      </c>
      <c r="AV36" s="19">
        <f t="shared" si="10"/>
        <v>1035.74</v>
      </c>
      <c r="AW36" s="15">
        <v>10</v>
      </c>
      <c r="AX36" s="15">
        <v>0</v>
      </c>
      <c r="AY36" s="14">
        <v>109.14530000000001</v>
      </c>
      <c r="AZ36" s="15">
        <v>0</v>
      </c>
      <c r="BA36" s="15" t="s">
        <v>103</v>
      </c>
      <c r="BB36" s="15">
        <v>0</v>
      </c>
      <c r="BC36" s="24">
        <f t="shared" si="2"/>
        <v>2828.76</v>
      </c>
      <c r="BD36" s="19">
        <f t="shared" si="11"/>
        <v>4171.24</v>
      </c>
      <c r="BE36" s="19">
        <f t="shared" si="12"/>
        <v>7000</v>
      </c>
      <c r="BF36" s="22">
        <v>0</v>
      </c>
      <c r="BG36" s="22">
        <v>0</v>
      </c>
      <c r="BH36" s="22"/>
      <c r="BI36" s="22"/>
      <c r="BJ36" s="32">
        <v>504.61619140624998</v>
      </c>
      <c r="BK36" s="32">
        <v>0</v>
      </c>
      <c r="BL36" s="28">
        <f t="shared" si="13"/>
        <v>0</v>
      </c>
      <c r="BM36" s="28">
        <f t="shared" si="14"/>
        <v>0</v>
      </c>
      <c r="BN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6" s="28">
        <v>0</v>
      </c>
      <c r="BR36" s="28">
        <v>0</v>
      </c>
      <c r="BS36" s="28" t="s">
        <v>103</v>
      </c>
      <c r="BT36" s="28">
        <v>3</v>
      </c>
      <c r="BU36" s="28">
        <v>0</v>
      </c>
      <c r="BV36" s="28" t="s">
        <v>103</v>
      </c>
      <c r="BW36" s="28" t="s">
        <v>103</v>
      </c>
      <c r="BX36" s="28">
        <v>0</v>
      </c>
      <c r="BY36" s="28" t="s">
        <v>103</v>
      </c>
      <c r="BZ36" s="28" t="s">
        <v>103</v>
      </c>
      <c r="CA36" s="28" t="s">
        <v>103</v>
      </c>
      <c r="CB36" s="28" t="s">
        <v>103</v>
      </c>
      <c r="CC36" s="28">
        <v>0</v>
      </c>
      <c r="CD36" s="28" t="s">
        <v>103</v>
      </c>
      <c r="CE36" s="28">
        <v>0</v>
      </c>
      <c r="CF36" s="28" t="s">
        <v>103</v>
      </c>
      <c r="CG36" s="28">
        <v>1.99</v>
      </c>
      <c r="CH36" s="28">
        <v>3</v>
      </c>
      <c r="CI36" s="28">
        <v>0</v>
      </c>
      <c r="CJ36" s="28" t="s">
        <v>103</v>
      </c>
      <c r="CK36" s="28" t="s">
        <v>103</v>
      </c>
      <c r="CL36" s="28">
        <v>0</v>
      </c>
      <c r="CM36" s="28" t="s">
        <v>103</v>
      </c>
      <c r="CN36" s="28">
        <v>0</v>
      </c>
      <c r="CO36" s="28">
        <f t="shared" si="15"/>
        <v>0</v>
      </c>
      <c r="CP36" s="32">
        <f t="shared" si="3"/>
        <v>109.14530000000001</v>
      </c>
      <c r="CQ36" s="28">
        <v>0</v>
      </c>
      <c r="CR36" s="28" t="s">
        <v>103</v>
      </c>
      <c r="CS36" s="28">
        <f t="shared" si="16"/>
        <v>0</v>
      </c>
      <c r="CT36" s="28">
        <f t="shared" si="17"/>
        <v>0</v>
      </c>
      <c r="CU36" s="28">
        <f t="shared" si="4"/>
        <v>0</v>
      </c>
      <c r="CV36" s="28">
        <f t="shared" si="5"/>
        <v>621.75</v>
      </c>
      <c r="CW36" s="29">
        <f t="shared" si="6"/>
        <v>6378.25</v>
      </c>
    </row>
    <row r="37" spans="2:101" x14ac:dyDescent="0.2">
      <c r="B37" s="7">
        <v>202024</v>
      </c>
      <c r="C37" s="8">
        <v>35375</v>
      </c>
      <c r="D37" s="8" t="s">
        <v>104</v>
      </c>
      <c r="E37" s="8" t="s">
        <v>208</v>
      </c>
      <c r="F37" s="8">
        <v>0</v>
      </c>
      <c r="G37" s="8" t="s">
        <v>942</v>
      </c>
      <c r="H37" s="8" t="s">
        <v>106</v>
      </c>
      <c r="I37" s="8" t="s">
        <v>114</v>
      </c>
      <c r="J37" s="8" t="s">
        <v>114</v>
      </c>
      <c r="K37" s="8" t="s">
        <v>209</v>
      </c>
      <c r="L37" s="8" t="s">
        <v>210</v>
      </c>
      <c r="M37" s="9">
        <v>27805050101631</v>
      </c>
      <c r="N37" s="8" t="s">
        <v>211</v>
      </c>
      <c r="O37" s="8" t="s">
        <v>102</v>
      </c>
      <c r="P37" s="8">
        <v>1402.84</v>
      </c>
      <c r="Q37" s="14">
        <v>1641.3227999999999</v>
      </c>
      <c r="R37" s="15">
        <v>0</v>
      </c>
      <c r="S37" s="15">
        <f t="shared" si="7"/>
        <v>2215.79</v>
      </c>
      <c r="T37" s="15">
        <f t="shared" si="8"/>
        <v>246.2</v>
      </c>
      <c r="U37" s="15">
        <v>0</v>
      </c>
      <c r="V37" s="15">
        <v>0</v>
      </c>
      <c r="W37" s="15">
        <v>0</v>
      </c>
      <c r="X37" s="15" t="s">
        <v>103</v>
      </c>
      <c r="Y37" s="14">
        <v>246.19841999999997</v>
      </c>
      <c r="Z37" s="15">
        <v>300</v>
      </c>
      <c r="AA37" s="15" t="s">
        <v>103</v>
      </c>
      <c r="AB37" s="15">
        <v>0</v>
      </c>
      <c r="AC37" s="15" t="s">
        <v>103</v>
      </c>
      <c r="AD37" s="15">
        <v>0</v>
      </c>
      <c r="AE37" s="15">
        <v>0</v>
      </c>
      <c r="AF37" s="19">
        <f t="shared" si="9"/>
        <v>546.20000000000005</v>
      </c>
      <c r="AG37" s="15">
        <v>0</v>
      </c>
      <c r="AH37" s="15">
        <v>0</v>
      </c>
      <c r="AI37" s="15">
        <v>0</v>
      </c>
      <c r="AJ37" s="15">
        <v>360.36</v>
      </c>
      <c r="AK37" s="15">
        <v>0</v>
      </c>
      <c r="AL37" s="15">
        <v>28.04</v>
      </c>
      <c r="AM37" s="15">
        <v>50.01</v>
      </c>
      <c r="AN37" s="15">
        <v>64.209999999999994</v>
      </c>
      <c r="AO37" s="15">
        <v>91.61</v>
      </c>
      <c r="AP37" s="15">
        <v>98.02</v>
      </c>
      <c r="AQ37" s="15">
        <v>104.89</v>
      </c>
      <c r="AR37" s="15" t="s">
        <v>103</v>
      </c>
      <c r="AS37" s="15">
        <v>70.141999999999996</v>
      </c>
      <c r="AT37" s="15">
        <v>600</v>
      </c>
      <c r="AU37" s="15">
        <v>10</v>
      </c>
      <c r="AV37" s="19">
        <f t="shared" si="10"/>
        <v>1477.28</v>
      </c>
      <c r="AW37" s="15">
        <v>10</v>
      </c>
      <c r="AX37" s="15">
        <v>0</v>
      </c>
      <c r="AY37" s="14">
        <v>295.3347</v>
      </c>
      <c r="AZ37" s="15">
        <v>0</v>
      </c>
      <c r="BA37" s="15" t="s">
        <v>103</v>
      </c>
      <c r="BB37" s="15">
        <v>60</v>
      </c>
      <c r="BC37" s="24">
        <f t="shared" si="2"/>
        <v>6432.13</v>
      </c>
      <c r="BD37" s="19">
        <f t="shared" si="11"/>
        <v>567.86999999999989</v>
      </c>
      <c r="BE37" s="19">
        <f t="shared" si="12"/>
        <v>7060</v>
      </c>
      <c r="BF37" s="22">
        <v>0</v>
      </c>
      <c r="BG37" s="22">
        <v>0</v>
      </c>
      <c r="BH37" s="22"/>
      <c r="BI37" s="22"/>
      <c r="BJ37" s="32">
        <v>565.49351074218748</v>
      </c>
      <c r="BK37" s="32">
        <v>0</v>
      </c>
      <c r="BL37" s="28">
        <f t="shared" si="13"/>
        <v>0</v>
      </c>
      <c r="BM37" s="28">
        <f t="shared" si="14"/>
        <v>0</v>
      </c>
      <c r="BN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7" s="28">
        <v>0</v>
      </c>
      <c r="BR37" s="28">
        <v>0</v>
      </c>
      <c r="BS37" s="28" t="s">
        <v>103</v>
      </c>
      <c r="BT37" s="28">
        <v>3</v>
      </c>
      <c r="BU37" s="28">
        <v>0</v>
      </c>
      <c r="BV37" s="28" t="s">
        <v>103</v>
      </c>
      <c r="BW37" s="28" t="s">
        <v>103</v>
      </c>
      <c r="BX37" s="28">
        <v>0</v>
      </c>
      <c r="BY37" s="28" t="s">
        <v>103</v>
      </c>
      <c r="BZ37" s="28" t="s">
        <v>103</v>
      </c>
      <c r="CA37" s="28" t="s">
        <v>103</v>
      </c>
      <c r="CB37" s="28" t="s">
        <v>103</v>
      </c>
      <c r="CC37" s="28">
        <v>0</v>
      </c>
      <c r="CD37" s="28" t="s">
        <v>103</v>
      </c>
      <c r="CE37" s="28">
        <v>0</v>
      </c>
      <c r="CF37" s="28" t="s">
        <v>103</v>
      </c>
      <c r="CG37" s="28">
        <v>2.68</v>
      </c>
      <c r="CH37" s="28">
        <v>3</v>
      </c>
      <c r="CI37" s="28">
        <v>0</v>
      </c>
      <c r="CJ37" s="28" t="s">
        <v>103</v>
      </c>
      <c r="CK37" s="28" t="s">
        <v>103</v>
      </c>
      <c r="CL37" s="28">
        <v>0</v>
      </c>
      <c r="CM37" s="28" t="s">
        <v>103</v>
      </c>
      <c r="CN37" s="28">
        <v>0</v>
      </c>
      <c r="CO37" s="28">
        <f t="shared" si="15"/>
        <v>0</v>
      </c>
      <c r="CP37" s="32">
        <f t="shared" si="3"/>
        <v>295.3347</v>
      </c>
      <c r="CQ37" s="28">
        <v>0</v>
      </c>
      <c r="CR37" s="28" t="s">
        <v>103</v>
      </c>
      <c r="CS37" s="28">
        <f t="shared" si="16"/>
        <v>0</v>
      </c>
      <c r="CT37" s="28">
        <f t="shared" si="17"/>
        <v>0</v>
      </c>
      <c r="CU37" s="28">
        <f t="shared" si="4"/>
        <v>0</v>
      </c>
      <c r="CV37" s="28">
        <f t="shared" si="5"/>
        <v>869.51</v>
      </c>
      <c r="CW37" s="29">
        <f t="shared" si="6"/>
        <v>6190.49</v>
      </c>
    </row>
    <row r="38" spans="2:101" x14ac:dyDescent="0.2">
      <c r="B38" s="7">
        <v>202025</v>
      </c>
      <c r="C38" s="8">
        <v>29083</v>
      </c>
      <c r="D38" s="8" t="s">
        <v>104</v>
      </c>
      <c r="E38" s="8" t="s">
        <v>839</v>
      </c>
      <c r="F38" s="8">
        <v>0</v>
      </c>
      <c r="G38" s="8" t="s">
        <v>942</v>
      </c>
      <c r="H38" s="8" t="s">
        <v>106</v>
      </c>
      <c r="I38" s="8" t="s">
        <v>114</v>
      </c>
      <c r="J38" s="8" t="s">
        <v>114</v>
      </c>
      <c r="K38" s="8" t="s">
        <v>212</v>
      </c>
      <c r="L38" s="8" t="s">
        <v>100</v>
      </c>
      <c r="M38" s="9">
        <v>27012030102576</v>
      </c>
      <c r="N38" s="8" t="s">
        <v>213</v>
      </c>
      <c r="O38" s="8" t="s">
        <v>102</v>
      </c>
      <c r="P38" s="8">
        <v>1186.23</v>
      </c>
      <c r="Q38" s="14">
        <v>1387.8891000000001</v>
      </c>
      <c r="R38" s="15">
        <v>0</v>
      </c>
      <c r="S38" s="15">
        <f t="shared" si="7"/>
        <v>1873.65</v>
      </c>
      <c r="T38" s="15">
        <f t="shared" si="8"/>
        <v>208.18</v>
      </c>
      <c r="U38" s="15">
        <v>0</v>
      </c>
      <c r="V38" s="15">
        <v>0</v>
      </c>
      <c r="W38" s="15">
        <v>0</v>
      </c>
      <c r="X38" s="15" t="s">
        <v>103</v>
      </c>
      <c r="Y38" s="14">
        <v>208.18336500000001</v>
      </c>
      <c r="Z38" s="15">
        <v>300</v>
      </c>
      <c r="AA38" s="15" t="s">
        <v>103</v>
      </c>
      <c r="AB38" s="15">
        <v>0</v>
      </c>
      <c r="AC38" s="15" t="s">
        <v>103</v>
      </c>
      <c r="AD38" s="15">
        <v>0</v>
      </c>
      <c r="AE38" s="15">
        <v>0</v>
      </c>
      <c r="AF38" s="19">
        <f t="shared" si="9"/>
        <v>508.18</v>
      </c>
      <c r="AG38" s="15">
        <v>0</v>
      </c>
      <c r="AH38" s="15">
        <v>0</v>
      </c>
      <c r="AI38" s="15">
        <v>0</v>
      </c>
      <c r="AJ38" s="15">
        <v>1334.27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 t="s">
        <v>103</v>
      </c>
      <c r="AS38" s="15">
        <v>59.311500000000002</v>
      </c>
      <c r="AT38" s="15">
        <v>0</v>
      </c>
      <c r="AU38" s="15">
        <v>0</v>
      </c>
      <c r="AV38" s="19">
        <f t="shared" si="10"/>
        <v>1393.58</v>
      </c>
      <c r="AW38" s="15">
        <v>10</v>
      </c>
      <c r="AX38" s="15">
        <v>0</v>
      </c>
      <c r="AY38" s="14">
        <v>249.73259999999999</v>
      </c>
      <c r="AZ38" s="15">
        <v>0</v>
      </c>
      <c r="BA38" s="15" t="s">
        <v>103</v>
      </c>
      <c r="BB38" s="15">
        <v>120</v>
      </c>
      <c r="BC38" s="24">
        <f t="shared" si="2"/>
        <v>5631.21</v>
      </c>
      <c r="BD38" s="19">
        <f t="shared" si="11"/>
        <v>1368.79</v>
      </c>
      <c r="BE38" s="19">
        <f t="shared" si="12"/>
        <v>7120</v>
      </c>
      <c r="BF38" s="22">
        <v>0</v>
      </c>
      <c r="BG38" s="22">
        <v>0</v>
      </c>
      <c r="BH38" s="22"/>
      <c r="BI38" s="22"/>
      <c r="BJ38" s="32">
        <v>533.8101806640625</v>
      </c>
      <c r="BK38" s="32">
        <v>0</v>
      </c>
      <c r="BL38" s="28">
        <f t="shared" si="13"/>
        <v>0</v>
      </c>
      <c r="BM38" s="28">
        <f t="shared" si="14"/>
        <v>0</v>
      </c>
      <c r="BN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8" s="28">
        <v>0</v>
      </c>
      <c r="BR38" s="28">
        <v>0</v>
      </c>
      <c r="BS38" s="28" t="s">
        <v>103</v>
      </c>
      <c r="BT38" s="28">
        <v>3</v>
      </c>
      <c r="BU38" s="28">
        <v>0</v>
      </c>
      <c r="BV38" s="28" t="s">
        <v>103</v>
      </c>
      <c r="BW38" s="28" t="s">
        <v>103</v>
      </c>
      <c r="BX38" s="28">
        <v>0</v>
      </c>
      <c r="BY38" s="28" t="s">
        <v>103</v>
      </c>
      <c r="BZ38" s="28" t="s">
        <v>103</v>
      </c>
      <c r="CA38" s="28" t="s">
        <v>103</v>
      </c>
      <c r="CB38" s="28" t="s">
        <v>103</v>
      </c>
      <c r="CC38" s="28">
        <v>0</v>
      </c>
      <c r="CD38" s="28" t="s">
        <v>103</v>
      </c>
      <c r="CE38" s="28">
        <v>0</v>
      </c>
      <c r="CF38" s="28" t="s">
        <v>103</v>
      </c>
      <c r="CG38" s="28">
        <v>2.56</v>
      </c>
      <c r="CH38" s="28">
        <v>3</v>
      </c>
      <c r="CI38" s="28">
        <v>0</v>
      </c>
      <c r="CJ38" s="28" t="s">
        <v>103</v>
      </c>
      <c r="CK38" s="28" t="s">
        <v>103</v>
      </c>
      <c r="CL38" s="28">
        <v>0</v>
      </c>
      <c r="CM38" s="28" t="s">
        <v>103</v>
      </c>
      <c r="CN38" s="28">
        <v>0</v>
      </c>
      <c r="CO38" s="28">
        <f t="shared" si="15"/>
        <v>0</v>
      </c>
      <c r="CP38" s="32">
        <f t="shared" si="3"/>
        <v>249.73259999999999</v>
      </c>
      <c r="CQ38" s="28">
        <v>0</v>
      </c>
      <c r="CR38" s="28" t="s">
        <v>103</v>
      </c>
      <c r="CS38" s="28">
        <f t="shared" si="16"/>
        <v>0</v>
      </c>
      <c r="CT38" s="28">
        <f t="shared" si="17"/>
        <v>0</v>
      </c>
      <c r="CU38" s="28">
        <f t="shared" si="4"/>
        <v>0</v>
      </c>
      <c r="CV38" s="28">
        <f t="shared" si="5"/>
        <v>792.1</v>
      </c>
      <c r="CW38" s="29">
        <f t="shared" si="6"/>
        <v>6327.9</v>
      </c>
    </row>
    <row r="39" spans="2:101" x14ac:dyDescent="0.2">
      <c r="B39" s="7">
        <v>202026</v>
      </c>
      <c r="C39" s="8">
        <v>2646</v>
      </c>
      <c r="D39" s="8" t="s">
        <v>104</v>
      </c>
      <c r="E39" s="8" t="s">
        <v>214</v>
      </c>
      <c r="F39" s="8">
        <v>0</v>
      </c>
      <c r="G39" s="8" t="s">
        <v>942</v>
      </c>
      <c r="H39" s="8" t="s">
        <v>106</v>
      </c>
      <c r="I39" s="8" t="s">
        <v>114</v>
      </c>
      <c r="J39" s="8" t="s">
        <v>103</v>
      </c>
      <c r="K39" s="8" t="s">
        <v>103</v>
      </c>
      <c r="L39" s="8" t="s">
        <v>103</v>
      </c>
      <c r="M39" s="9">
        <v>26606101200659</v>
      </c>
      <c r="N39" s="8" t="s">
        <v>215</v>
      </c>
      <c r="O39" s="8" t="s">
        <v>103</v>
      </c>
      <c r="P39" s="8">
        <v>2115.5300000000002</v>
      </c>
      <c r="Q39" s="14">
        <v>2263.62</v>
      </c>
      <c r="R39" s="15">
        <v>0</v>
      </c>
      <c r="S39" s="15">
        <f t="shared" si="7"/>
        <v>3055.89</v>
      </c>
      <c r="T39" s="15">
        <f t="shared" si="8"/>
        <v>339.54</v>
      </c>
      <c r="U39" s="15">
        <v>0</v>
      </c>
      <c r="V39" s="15">
        <v>0</v>
      </c>
      <c r="W39" s="15">
        <v>0</v>
      </c>
      <c r="X39" s="15" t="s">
        <v>103</v>
      </c>
      <c r="Y39" s="14">
        <v>339.54299999999995</v>
      </c>
      <c r="Z39" s="15">
        <v>300</v>
      </c>
      <c r="AA39" s="15" t="s">
        <v>103</v>
      </c>
      <c r="AB39" s="15">
        <v>0</v>
      </c>
      <c r="AC39" s="15" t="s">
        <v>103</v>
      </c>
      <c r="AD39" s="15">
        <v>0</v>
      </c>
      <c r="AE39" s="15">
        <v>0</v>
      </c>
      <c r="AF39" s="19">
        <f t="shared" si="9"/>
        <v>639.54</v>
      </c>
      <c r="AG39" s="15">
        <v>0</v>
      </c>
      <c r="AH39" s="15">
        <v>0</v>
      </c>
      <c r="AI39" s="15">
        <v>0</v>
      </c>
      <c r="AJ39" s="15">
        <v>440.57</v>
      </c>
      <c r="AK39" s="15">
        <v>0</v>
      </c>
      <c r="AL39" s="15">
        <v>42.29</v>
      </c>
      <c r="AM39" s="15">
        <v>75.42</v>
      </c>
      <c r="AN39" s="15">
        <v>96.84</v>
      </c>
      <c r="AO39" s="15">
        <v>138.15</v>
      </c>
      <c r="AP39" s="15">
        <v>147.82</v>
      </c>
      <c r="AQ39" s="15">
        <v>58.17</v>
      </c>
      <c r="AR39" s="15" t="s">
        <v>103</v>
      </c>
      <c r="AS39" s="15">
        <v>105.7765</v>
      </c>
      <c r="AT39" s="15">
        <v>600</v>
      </c>
      <c r="AU39" s="15">
        <v>10</v>
      </c>
      <c r="AV39" s="19">
        <f t="shared" si="10"/>
        <v>1715.04</v>
      </c>
      <c r="AW39" s="15">
        <v>10</v>
      </c>
      <c r="AX39" s="15">
        <v>0</v>
      </c>
      <c r="AY39" s="14">
        <v>445.37479999999999</v>
      </c>
      <c r="AZ39" s="15">
        <v>392.44</v>
      </c>
      <c r="BA39" s="15" t="s">
        <v>103</v>
      </c>
      <c r="BB39" s="15">
        <v>600</v>
      </c>
      <c r="BC39" s="24">
        <f t="shared" si="2"/>
        <v>8469</v>
      </c>
      <c r="BD39" s="19">
        <f t="shared" si="11"/>
        <v>0</v>
      </c>
      <c r="BE39" s="19">
        <f t="shared" si="12"/>
        <v>9461.44</v>
      </c>
      <c r="BF39" s="22">
        <v>0</v>
      </c>
      <c r="BG39" s="22">
        <v>0</v>
      </c>
      <c r="BH39" s="22"/>
      <c r="BI39" s="22"/>
      <c r="BJ39" s="32">
        <v>796.38018066406255</v>
      </c>
      <c r="BK39" s="32">
        <v>0</v>
      </c>
      <c r="BL39" s="28">
        <f t="shared" si="13"/>
        <v>0</v>
      </c>
      <c r="BM39" s="28">
        <f t="shared" si="14"/>
        <v>0</v>
      </c>
      <c r="BN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9" s="28">
        <v>0</v>
      </c>
      <c r="BR39" s="28">
        <v>0</v>
      </c>
      <c r="BS39" s="28" t="s">
        <v>103</v>
      </c>
      <c r="BT39" s="28">
        <v>3</v>
      </c>
      <c r="BU39" s="28">
        <v>0</v>
      </c>
      <c r="BV39" s="28" t="s">
        <v>103</v>
      </c>
      <c r="BW39" s="28" t="s">
        <v>103</v>
      </c>
      <c r="BX39" s="28">
        <v>0</v>
      </c>
      <c r="BY39" s="28" t="s">
        <v>103</v>
      </c>
      <c r="BZ39" s="28" t="s">
        <v>103</v>
      </c>
      <c r="CA39" s="28" t="s">
        <v>103</v>
      </c>
      <c r="CB39" s="28" t="s">
        <v>103</v>
      </c>
      <c r="CC39" s="28">
        <v>0</v>
      </c>
      <c r="CD39" s="28" t="s">
        <v>103</v>
      </c>
      <c r="CE39" s="28">
        <v>0</v>
      </c>
      <c r="CF39" s="28" t="s">
        <v>103</v>
      </c>
      <c r="CG39" s="28">
        <v>3.72</v>
      </c>
      <c r="CH39" s="28">
        <v>3</v>
      </c>
      <c r="CI39" s="28">
        <v>0</v>
      </c>
      <c r="CJ39" s="28" t="s">
        <v>103</v>
      </c>
      <c r="CK39" s="28" t="s">
        <v>103</v>
      </c>
      <c r="CL39" s="28">
        <v>0</v>
      </c>
      <c r="CM39" s="28" t="s">
        <v>103</v>
      </c>
      <c r="CN39" s="28">
        <v>0</v>
      </c>
      <c r="CO39" s="28">
        <f t="shared" si="15"/>
        <v>0</v>
      </c>
      <c r="CP39" s="32">
        <f t="shared" si="3"/>
        <v>445.37479999999999</v>
      </c>
      <c r="CQ39" s="28">
        <v>0</v>
      </c>
      <c r="CR39" s="28" t="s">
        <v>103</v>
      </c>
      <c r="CS39" s="28">
        <f t="shared" si="16"/>
        <v>0</v>
      </c>
      <c r="CT39" s="28">
        <f t="shared" si="17"/>
        <v>0</v>
      </c>
      <c r="CU39" s="28">
        <f t="shared" si="4"/>
        <v>0</v>
      </c>
      <c r="CV39" s="28">
        <f t="shared" si="5"/>
        <v>1251.47</v>
      </c>
      <c r="CW39" s="29">
        <f t="shared" si="6"/>
        <v>8209.9700000000012</v>
      </c>
    </row>
    <row r="40" spans="2:101" x14ac:dyDescent="0.2">
      <c r="B40" s="7">
        <v>202027</v>
      </c>
      <c r="C40" s="8">
        <v>11041</v>
      </c>
      <c r="D40" s="8" t="s">
        <v>104</v>
      </c>
      <c r="E40" s="8" t="s">
        <v>840</v>
      </c>
      <c r="F40" s="8">
        <v>0</v>
      </c>
      <c r="G40" s="8" t="s">
        <v>942</v>
      </c>
      <c r="H40" s="8" t="s">
        <v>106</v>
      </c>
      <c r="I40" s="8" t="s">
        <v>98</v>
      </c>
      <c r="J40" s="8" t="s">
        <v>98</v>
      </c>
      <c r="K40" s="8" t="s">
        <v>188</v>
      </c>
      <c r="L40" s="8" t="s">
        <v>216</v>
      </c>
      <c r="M40" s="9">
        <v>26608080100775</v>
      </c>
      <c r="N40" s="8" t="s">
        <v>217</v>
      </c>
      <c r="O40" s="8" t="s">
        <v>102</v>
      </c>
      <c r="P40" s="8">
        <v>1676.1</v>
      </c>
      <c r="Q40" s="14">
        <v>1961.037</v>
      </c>
      <c r="R40" s="15">
        <v>0</v>
      </c>
      <c r="S40" s="15">
        <f t="shared" si="7"/>
        <v>2647.4</v>
      </c>
      <c r="T40" s="15">
        <f t="shared" si="8"/>
        <v>294.16000000000003</v>
      </c>
      <c r="U40" s="15">
        <v>0</v>
      </c>
      <c r="V40" s="15">
        <v>0</v>
      </c>
      <c r="W40" s="15">
        <v>0</v>
      </c>
      <c r="X40" s="15" t="s">
        <v>103</v>
      </c>
      <c r="Y40" s="14">
        <v>294.15555000000001</v>
      </c>
      <c r="Z40" s="15">
        <v>300</v>
      </c>
      <c r="AA40" s="15" t="s">
        <v>103</v>
      </c>
      <c r="AB40" s="15">
        <v>0</v>
      </c>
      <c r="AC40" s="15" t="s">
        <v>103</v>
      </c>
      <c r="AD40" s="15">
        <v>0</v>
      </c>
      <c r="AE40" s="15">
        <v>0</v>
      </c>
      <c r="AF40" s="19">
        <f t="shared" si="9"/>
        <v>594.16</v>
      </c>
      <c r="AG40" s="15">
        <v>0</v>
      </c>
      <c r="AH40" s="15">
        <v>0</v>
      </c>
      <c r="AI40" s="15">
        <v>0</v>
      </c>
      <c r="AJ40" s="15">
        <v>395.65</v>
      </c>
      <c r="AK40" s="15">
        <v>0</v>
      </c>
      <c r="AL40" s="15">
        <v>33.51</v>
      </c>
      <c r="AM40" s="15">
        <v>59.75</v>
      </c>
      <c r="AN40" s="15">
        <v>76.72</v>
      </c>
      <c r="AO40" s="15">
        <v>109.46</v>
      </c>
      <c r="AP40" s="15">
        <v>117.12</v>
      </c>
      <c r="AQ40" s="15">
        <v>125.32</v>
      </c>
      <c r="AR40" s="15" t="s">
        <v>103</v>
      </c>
      <c r="AS40" s="15">
        <v>83.805000000000007</v>
      </c>
      <c r="AT40" s="15">
        <v>600</v>
      </c>
      <c r="AU40" s="15">
        <v>8</v>
      </c>
      <c r="AV40" s="19">
        <f t="shared" si="10"/>
        <v>1609.34</v>
      </c>
      <c r="AW40" s="15">
        <v>10</v>
      </c>
      <c r="AX40" s="15">
        <v>0</v>
      </c>
      <c r="AY40" s="14">
        <v>352.86320000000001</v>
      </c>
      <c r="AZ40" s="15">
        <v>0</v>
      </c>
      <c r="BA40" s="15" t="s">
        <v>103</v>
      </c>
      <c r="BB40" s="15">
        <v>30</v>
      </c>
      <c r="BC40" s="24">
        <f t="shared" si="2"/>
        <v>7468.96</v>
      </c>
      <c r="BD40" s="19">
        <f t="shared" si="11"/>
        <v>0</v>
      </c>
      <c r="BE40" s="19">
        <f t="shared" si="12"/>
        <v>7498.96</v>
      </c>
      <c r="BF40" s="22">
        <v>0</v>
      </c>
      <c r="BG40" s="22">
        <v>0</v>
      </c>
      <c r="BH40" s="22"/>
      <c r="BI40" s="22"/>
      <c r="BJ40" s="32">
        <v>659.17940429687496</v>
      </c>
      <c r="BK40" s="32">
        <v>0</v>
      </c>
      <c r="BL40" s="28">
        <f t="shared" si="13"/>
        <v>0</v>
      </c>
      <c r="BM40" s="28">
        <f t="shared" si="14"/>
        <v>0</v>
      </c>
      <c r="BN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0" s="28">
        <v>0</v>
      </c>
      <c r="BR40" s="28">
        <v>0</v>
      </c>
      <c r="BS40" s="28" t="s">
        <v>103</v>
      </c>
      <c r="BT40" s="28">
        <v>3</v>
      </c>
      <c r="BU40" s="28">
        <v>0</v>
      </c>
      <c r="BV40" s="28" t="s">
        <v>103</v>
      </c>
      <c r="BW40" s="28" t="s">
        <v>103</v>
      </c>
      <c r="BX40" s="28">
        <v>0</v>
      </c>
      <c r="BY40" s="28" t="s">
        <v>103</v>
      </c>
      <c r="BZ40" s="28" t="s">
        <v>103</v>
      </c>
      <c r="CA40" s="28" t="s">
        <v>103</v>
      </c>
      <c r="CB40" s="28" t="s">
        <v>103</v>
      </c>
      <c r="CC40" s="28">
        <v>0</v>
      </c>
      <c r="CD40" s="28" t="s">
        <v>103</v>
      </c>
      <c r="CE40" s="28">
        <v>0</v>
      </c>
      <c r="CF40" s="28" t="s">
        <v>103</v>
      </c>
      <c r="CG40" s="28">
        <v>3.09</v>
      </c>
      <c r="CH40" s="28">
        <v>3</v>
      </c>
      <c r="CI40" s="28">
        <v>0</v>
      </c>
      <c r="CJ40" s="28" t="s">
        <v>103</v>
      </c>
      <c r="CK40" s="28" t="s">
        <v>103</v>
      </c>
      <c r="CL40" s="28">
        <v>0</v>
      </c>
      <c r="CM40" s="28" t="s">
        <v>103</v>
      </c>
      <c r="CN40" s="28">
        <v>0</v>
      </c>
      <c r="CO40" s="28">
        <f t="shared" si="15"/>
        <v>0</v>
      </c>
      <c r="CP40" s="32">
        <f t="shared" si="3"/>
        <v>352.86320000000001</v>
      </c>
      <c r="CQ40" s="28">
        <v>0</v>
      </c>
      <c r="CR40" s="28" t="s">
        <v>103</v>
      </c>
      <c r="CS40" s="28">
        <f t="shared" si="16"/>
        <v>0</v>
      </c>
      <c r="CT40" s="28">
        <f t="shared" si="17"/>
        <v>0</v>
      </c>
      <c r="CU40" s="28">
        <f t="shared" si="4"/>
        <v>0</v>
      </c>
      <c r="CV40" s="28">
        <f t="shared" si="5"/>
        <v>1021.13</v>
      </c>
      <c r="CW40" s="29">
        <f t="shared" si="6"/>
        <v>6477.83</v>
      </c>
    </row>
    <row r="41" spans="2:101" x14ac:dyDescent="0.2">
      <c r="B41" s="7">
        <v>202028</v>
      </c>
      <c r="C41" s="8">
        <v>29089</v>
      </c>
      <c r="D41" s="8" t="s">
        <v>104</v>
      </c>
      <c r="E41" s="8" t="s">
        <v>841</v>
      </c>
      <c r="F41" s="8">
        <v>0</v>
      </c>
      <c r="G41" s="8" t="s">
        <v>942</v>
      </c>
      <c r="H41" s="8" t="s">
        <v>106</v>
      </c>
      <c r="I41" s="8" t="s">
        <v>114</v>
      </c>
      <c r="J41" s="8" t="s">
        <v>103</v>
      </c>
      <c r="K41" s="8" t="s">
        <v>103</v>
      </c>
      <c r="L41" s="8" t="s">
        <v>103</v>
      </c>
      <c r="M41" s="9">
        <v>28105151402196</v>
      </c>
      <c r="N41" s="8" t="s">
        <v>218</v>
      </c>
      <c r="O41" s="8" t="s">
        <v>103</v>
      </c>
      <c r="P41" s="8">
        <v>1142.25</v>
      </c>
      <c r="Q41" s="14">
        <v>1256.4750000000001</v>
      </c>
      <c r="R41" s="15">
        <v>0</v>
      </c>
      <c r="S41" s="15">
        <f t="shared" si="7"/>
        <v>1696.24</v>
      </c>
      <c r="T41" s="15">
        <f t="shared" si="8"/>
        <v>188.47</v>
      </c>
      <c r="U41" s="15">
        <v>0</v>
      </c>
      <c r="V41" s="15">
        <v>0</v>
      </c>
      <c r="W41" s="15">
        <v>0</v>
      </c>
      <c r="X41" s="15" t="s">
        <v>103</v>
      </c>
      <c r="Y41" s="14">
        <v>188.47125000000003</v>
      </c>
      <c r="Z41" s="15">
        <v>300</v>
      </c>
      <c r="AA41" s="15" t="s">
        <v>103</v>
      </c>
      <c r="AB41" s="15">
        <v>0</v>
      </c>
      <c r="AC41" s="15" t="s">
        <v>103</v>
      </c>
      <c r="AD41" s="15">
        <v>0</v>
      </c>
      <c r="AE41" s="15">
        <v>0</v>
      </c>
      <c r="AF41" s="19">
        <f t="shared" si="9"/>
        <v>488.47</v>
      </c>
      <c r="AG41" s="15">
        <v>0</v>
      </c>
      <c r="AH41" s="15">
        <v>0</v>
      </c>
      <c r="AI41" s="15">
        <v>0</v>
      </c>
      <c r="AJ41" s="15">
        <v>339.04</v>
      </c>
      <c r="AK41" s="15">
        <v>0</v>
      </c>
      <c r="AL41" s="15">
        <v>22.83</v>
      </c>
      <c r="AM41" s="15">
        <v>40.72</v>
      </c>
      <c r="AN41" s="15">
        <v>52.29</v>
      </c>
      <c r="AO41" s="15">
        <v>74.59</v>
      </c>
      <c r="AP41" s="15">
        <v>79.819999999999993</v>
      </c>
      <c r="AQ41" s="15">
        <v>85.4</v>
      </c>
      <c r="AR41" s="15" t="s">
        <v>103</v>
      </c>
      <c r="AS41" s="15">
        <v>57.112499999999997</v>
      </c>
      <c r="AT41" s="15">
        <v>600</v>
      </c>
      <c r="AU41" s="15">
        <v>8</v>
      </c>
      <c r="AV41" s="19">
        <f t="shared" si="10"/>
        <v>1359.8</v>
      </c>
      <c r="AW41" s="15">
        <v>10</v>
      </c>
      <c r="AX41" s="15">
        <v>0</v>
      </c>
      <c r="AY41" s="14">
        <v>240.47370000000001</v>
      </c>
      <c r="AZ41" s="15">
        <v>0</v>
      </c>
      <c r="BA41" s="15" t="s">
        <v>103</v>
      </c>
      <c r="BB41" s="15">
        <v>0</v>
      </c>
      <c r="BC41" s="24">
        <f t="shared" si="2"/>
        <v>5239.93</v>
      </c>
      <c r="BD41" s="19">
        <f t="shared" si="11"/>
        <v>1760.0699999999997</v>
      </c>
      <c r="BE41" s="19">
        <f t="shared" si="12"/>
        <v>7000</v>
      </c>
      <c r="BF41" s="22">
        <v>0</v>
      </c>
      <c r="BG41" s="22">
        <v>0</v>
      </c>
      <c r="BH41" s="22"/>
      <c r="BI41" s="22"/>
      <c r="BJ41" s="32">
        <v>531.81041503906249</v>
      </c>
      <c r="BK41" s="32">
        <v>0</v>
      </c>
      <c r="BL41" s="28">
        <f t="shared" si="13"/>
        <v>0</v>
      </c>
      <c r="BM41" s="28">
        <f t="shared" si="14"/>
        <v>0</v>
      </c>
      <c r="BN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1" s="28">
        <v>0</v>
      </c>
      <c r="BR41" s="28">
        <v>0</v>
      </c>
      <c r="BS41" s="28" t="s">
        <v>103</v>
      </c>
      <c r="BT41" s="28">
        <v>3</v>
      </c>
      <c r="BU41" s="28">
        <v>0</v>
      </c>
      <c r="BV41" s="28" t="s">
        <v>103</v>
      </c>
      <c r="BW41" s="28" t="s">
        <v>103</v>
      </c>
      <c r="BX41" s="28">
        <v>0</v>
      </c>
      <c r="BY41" s="28" t="s">
        <v>103</v>
      </c>
      <c r="BZ41" s="28" t="s">
        <v>103</v>
      </c>
      <c r="CA41" s="28" t="s">
        <v>103</v>
      </c>
      <c r="CB41" s="28" t="s">
        <v>103</v>
      </c>
      <c r="CC41" s="28">
        <v>0</v>
      </c>
      <c r="CD41" s="28" t="s">
        <v>103</v>
      </c>
      <c r="CE41" s="28">
        <v>0</v>
      </c>
      <c r="CF41" s="28" t="s">
        <v>103</v>
      </c>
      <c r="CG41" s="28">
        <v>2.17</v>
      </c>
      <c r="CH41" s="28">
        <v>3</v>
      </c>
      <c r="CI41" s="28">
        <v>0</v>
      </c>
      <c r="CJ41" s="28" t="s">
        <v>103</v>
      </c>
      <c r="CK41" s="28" t="s">
        <v>103</v>
      </c>
      <c r="CL41" s="28">
        <v>0</v>
      </c>
      <c r="CM41" s="28" t="s">
        <v>103</v>
      </c>
      <c r="CN41" s="28">
        <v>0</v>
      </c>
      <c r="CO41" s="28">
        <f t="shared" si="15"/>
        <v>0</v>
      </c>
      <c r="CP41" s="32">
        <f t="shared" si="3"/>
        <v>240.47370000000001</v>
      </c>
      <c r="CQ41" s="28">
        <v>0</v>
      </c>
      <c r="CR41" s="28" t="s">
        <v>103</v>
      </c>
      <c r="CS41" s="28">
        <f t="shared" si="16"/>
        <v>0</v>
      </c>
      <c r="CT41" s="28">
        <f t="shared" si="17"/>
        <v>0</v>
      </c>
      <c r="CU41" s="28">
        <f t="shared" si="4"/>
        <v>0</v>
      </c>
      <c r="CV41" s="28">
        <f t="shared" si="5"/>
        <v>780.45</v>
      </c>
      <c r="CW41" s="29">
        <f t="shared" si="6"/>
        <v>6219.55</v>
      </c>
    </row>
    <row r="42" spans="2:101" x14ac:dyDescent="0.2">
      <c r="B42" s="7">
        <v>202029</v>
      </c>
      <c r="C42" s="8">
        <v>29105</v>
      </c>
      <c r="D42" s="8" t="s">
        <v>104</v>
      </c>
      <c r="E42" s="8" t="s">
        <v>842</v>
      </c>
      <c r="F42" s="8">
        <v>0</v>
      </c>
      <c r="G42" s="8" t="s">
        <v>942</v>
      </c>
      <c r="H42" s="8" t="s">
        <v>106</v>
      </c>
      <c r="I42" s="8" t="s">
        <v>98</v>
      </c>
      <c r="J42" s="8" t="s">
        <v>98</v>
      </c>
      <c r="K42" s="8" t="s">
        <v>195</v>
      </c>
      <c r="L42" s="8" t="s">
        <v>100</v>
      </c>
      <c r="M42" s="9">
        <v>27102240100559</v>
      </c>
      <c r="N42" s="8" t="s">
        <v>219</v>
      </c>
      <c r="O42" s="8" t="s">
        <v>102</v>
      </c>
      <c r="P42" s="8">
        <v>974.25</v>
      </c>
      <c r="Q42" s="14">
        <v>1139.8725000000002</v>
      </c>
      <c r="R42" s="15">
        <v>0</v>
      </c>
      <c r="S42" s="15">
        <f t="shared" si="7"/>
        <v>1538.83</v>
      </c>
      <c r="T42" s="15">
        <f t="shared" si="8"/>
        <v>170.98</v>
      </c>
      <c r="U42" s="15">
        <v>0</v>
      </c>
      <c r="V42" s="15">
        <v>0</v>
      </c>
      <c r="W42" s="15">
        <v>0</v>
      </c>
      <c r="X42" s="15" t="s">
        <v>103</v>
      </c>
      <c r="Y42" s="14">
        <v>170.98087500000003</v>
      </c>
      <c r="Z42" s="15">
        <v>300</v>
      </c>
      <c r="AA42" s="15" t="s">
        <v>103</v>
      </c>
      <c r="AB42" s="15">
        <v>0</v>
      </c>
      <c r="AC42" s="15" t="s">
        <v>103</v>
      </c>
      <c r="AD42" s="15">
        <v>0</v>
      </c>
      <c r="AE42" s="15">
        <v>0</v>
      </c>
      <c r="AF42" s="19">
        <f t="shared" si="9"/>
        <v>470.98</v>
      </c>
      <c r="AG42" s="15">
        <v>0</v>
      </c>
      <c r="AH42" s="15">
        <v>0</v>
      </c>
      <c r="AI42" s="15">
        <v>0</v>
      </c>
      <c r="AJ42" s="15">
        <v>336.32</v>
      </c>
      <c r="AK42" s="15">
        <v>0</v>
      </c>
      <c r="AL42" s="15">
        <v>29.56</v>
      </c>
      <c r="AM42" s="15">
        <v>34.729999999999997</v>
      </c>
      <c r="AN42" s="15">
        <v>44.6</v>
      </c>
      <c r="AO42" s="15">
        <v>63.62</v>
      </c>
      <c r="AP42" s="15">
        <v>68.08</v>
      </c>
      <c r="AQ42" s="15">
        <v>86.26</v>
      </c>
      <c r="AR42" s="15" t="s">
        <v>103</v>
      </c>
      <c r="AS42" s="15">
        <v>52.575000000000003</v>
      </c>
      <c r="AT42" s="15">
        <v>600</v>
      </c>
      <c r="AU42" s="15">
        <v>10</v>
      </c>
      <c r="AV42" s="19">
        <f t="shared" si="10"/>
        <v>1325.75</v>
      </c>
      <c r="AW42" s="15">
        <v>10</v>
      </c>
      <c r="AX42" s="15">
        <v>0</v>
      </c>
      <c r="AY42" s="14">
        <v>205.1053</v>
      </c>
      <c r="AZ42" s="15">
        <v>0</v>
      </c>
      <c r="BA42" s="15" t="s">
        <v>103</v>
      </c>
      <c r="BB42" s="15">
        <v>0</v>
      </c>
      <c r="BC42" s="24">
        <f t="shared" si="2"/>
        <v>4861.5200000000004</v>
      </c>
      <c r="BD42" s="19">
        <f t="shared" si="11"/>
        <v>2138.4799999999996</v>
      </c>
      <c r="BE42" s="19">
        <f t="shared" si="12"/>
        <v>7000</v>
      </c>
      <c r="BF42" s="22">
        <v>0</v>
      </c>
      <c r="BG42" s="22">
        <v>0</v>
      </c>
      <c r="BH42" s="22"/>
      <c r="BI42" s="22"/>
      <c r="BJ42" s="32">
        <v>525.26981933593754</v>
      </c>
      <c r="BK42" s="32">
        <v>0</v>
      </c>
      <c r="BL42" s="28">
        <f t="shared" si="13"/>
        <v>0</v>
      </c>
      <c r="BM42" s="28">
        <f t="shared" si="14"/>
        <v>0</v>
      </c>
      <c r="BN4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2" s="28">
        <v>0</v>
      </c>
      <c r="BR42" s="28">
        <v>0</v>
      </c>
      <c r="BS42" s="28" t="s">
        <v>103</v>
      </c>
      <c r="BT42" s="28">
        <v>3</v>
      </c>
      <c r="BU42" s="28">
        <v>0</v>
      </c>
      <c r="BV42" s="28" t="s">
        <v>103</v>
      </c>
      <c r="BW42" s="28" t="s">
        <v>103</v>
      </c>
      <c r="BX42" s="28">
        <v>0</v>
      </c>
      <c r="BY42" s="28" t="s">
        <v>103</v>
      </c>
      <c r="BZ42" s="28" t="s">
        <v>103</v>
      </c>
      <c r="CA42" s="28" t="s">
        <v>103</v>
      </c>
      <c r="CB42" s="28" t="s">
        <v>103</v>
      </c>
      <c r="CC42" s="28">
        <v>0</v>
      </c>
      <c r="CD42" s="28" t="s">
        <v>103</v>
      </c>
      <c r="CE42" s="28">
        <v>0</v>
      </c>
      <c r="CF42" s="28" t="s">
        <v>103</v>
      </c>
      <c r="CG42" s="28">
        <v>2.62</v>
      </c>
      <c r="CH42" s="28">
        <v>3</v>
      </c>
      <c r="CI42" s="28">
        <v>0</v>
      </c>
      <c r="CJ42" s="28" t="s">
        <v>103</v>
      </c>
      <c r="CK42" s="28" t="s">
        <v>103</v>
      </c>
      <c r="CL42" s="28">
        <v>0</v>
      </c>
      <c r="CM42" s="28" t="s">
        <v>103</v>
      </c>
      <c r="CN42" s="28">
        <v>0</v>
      </c>
      <c r="CO42" s="28">
        <f t="shared" si="15"/>
        <v>0</v>
      </c>
      <c r="CP42" s="32">
        <f t="shared" si="3"/>
        <v>205.1053</v>
      </c>
      <c r="CQ42" s="28">
        <v>0</v>
      </c>
      <c r="CR42" s="28" t="s">
        <v>103</v>
      </c>
      <c r="CS42" s="28">
        <f t="shared" si="16"/>
        <v>0</v>
      </c>
      <c r="CT42" s="28">
        <f t="shared" si="17"/>
        <v>0</v>
      </c>
      <c r="CU42" s="28">
        <f t="shared" si="4"/>
        <v>0</v>
      </c>
      <c r="CV42" s="28">
        <f t="shared" si="5"/>
        <v>739</v>
      </c>
      <c r="CW42" s="29">
        <f t="shared" si="6"/>
        <v>6261</v>
      </c>
    </row>
    <row r="43" spans="2:101" x14ac:dyDescent="0.2">
      <c r="B43" s="7">
        <v>202030</v>
      </c>
      <c r="C43" s="8">
        <v>4238</v>
      </c>
      <c r="D43" s="8" t="s">
        <v>95</v>
      </c>
      <c r="E43" s="8" t="s">
        <v>843</v>
      </c>
      <c r="F43" s="8">
        <v>0</v>
      </c>
      <c r="G43" s="8" t="s">
        <v>942</v>
      </c>
      <c r="H43" s="8" t="s">
        <v>106</v>
      </c>
      <c r="I43" s="8" t="s">
        <v>98</v>
      </c>
      <c r="J43" s="8" t="s">
        <v>98</v>
      </c>
      <c r="K43" s="8" t="s">
        <v>220</v>
      </c>
      <c r="L43" s="8" t="s">
        <v>200</v>
      </c>
      <c r="M43" s="9">
        <v>29108060104896</v>
      </c>
      <c r="N43" s="8" t="s">
        <v>221</v>
      </c>
      <c r="O43" s="8" t="s">
        <v>102</v>
      </c>
      <c r="P43" s="8">
        <v>937.14</v>
      </c>
      <c r="Q43" s="14">
        <v>1096.4538</v>
      </c>
      <c r="R43" s="15">
        <v>0</v>
      </c>
      <c r="S43" s="15">
        <f t="shared" si="7"/>
        <v>1480.21</v>
      </c>
      <c r="T43" s="15">
        <f t="shared" si="8"/>
        <v>164.47</v>
      </c>
      <c r="U43" s="15">
        <v>0</v>
      </c>
      <c r="V43" s="15">
        <v>0</v>
      </c>
      <c r="W43" s="15">
        <v>0</v>
      </c>
      <c r="X43" s="15" t="s">
        <v>103</v>
      </c>
      <c r="Y43" s="14">
        <v>164.46806999999998</v>
      </c>
      <c r="Z43" s="15">
        <v>300</v>
      </c>
      <c r="AA43" s="15" t="s">
        <v>103</v>
      </c>
      <c r="AB43" s="15">
        <v>0</v>
      </c>
      <c r="AC43" s="15" t="s">
        <v>103</v>
      </c>
      <c r="AD43" s="15">
        <v>0</v>
      </c>
      <c r="AE43" s="15">
        <v>0</v>
      </c>
      <c r="AF43" s="19">
        <f t="shared" si="9"/>
        <v>464.47</v>
      </c>
      <c r="AG43" s="15">
        <v>0</v>
      </c>
      <c r="AH43" s="15">
        <v>0</v>
      </c>
      <c r="AI43" s="15">
        <v>0</v>
      </c>
      <c r="AJ43" s="15">
        <v>333.09</v>
      </c>
      <c r="AK43" s="15">
        <v>0</v>
      </c>
      <c r="AL43" s="15">
        <v>31.29</v>
      </c>
      <c r="AM43" s="15">
        <v>33.409999999999997</v>
      </c>
      <c r="AN43" s="15">
        <v>42.9</v>
      </c>
      <c r="AO43" s="15">
        <v>61.2</v>
      </c>
      <c r="AP43" s="15">
        <v>67.7</v>
      </c>
      <c r="AQ43" s="15">
        <v>88.69</v>
      </c>
      <c r="AR43" s="15" t="s">
        <v>103</v>
      </c>
      <c r="AS43" s="15">
        <v>56.286000000000001</v>
      </c>
      <c r="AT43" s="15">
        <v>600</v>
      </c>
      <c r="AU43" s="15">
        <v>8</v>
      </c>
      <c r="AV43" s="19">
        <f t="shared" si="10"/>
        <v>1322.57</v>
      </c>
      <c r="AW43" s="15">
        <v>10</v>
      </c>
      <c r="AX43" s="15">
        <v>0</v>
      </c>
      <c r="AY43" s="14">
        <v>197.29259999999999</v>
      </c>
      <c r="AZ43" s="15">
        <v>0</v>
      </c>
      <c r="BA43" s="15" t="s">
        <v>103</v>
      </c>
      <c r="BB43" s="15">
        <v>0</v>
      </c>
      <c r="BC43" s="24">
        <f t="shared" si="2"/>
        <v>4735.47</v>
      </c>
      <c r="BD43" s="19">
        <f t="shared" si="11"/>
        <v>2264.5299999999997</v>
      </c>
      <c r="BE43" s="19">
        <f t="shared" si="12"/>
        <v>7000</v>
      </c>
      <c r="BF43" s="22">
        <v>0</v>
      </c>
      <c r="BG43" s="22">
        <v>0</v>
      </c>
      <c r="BH43" s="22"/>
      <c r="BI43" s="22"/>
      <c r="BJ43" s="32">
        <v>523.81452148437495</v>
      </c>
      <c r="BK43" s="32">
        <v>0</v>
      </c>
      <c r="BL43" s="28">
        <f t="shared" si="13"/>
        <v>0</v>
      </c>
      <c r="BM43" s="28">
        <f t="shared" si="14"/>
        <v>0</v>
      </c>
      <c r="BN4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3" s="28">
        <v>0</v>
      </c>
      <c r="BR43" s="28">
        <v>0</v>
      </c>
      <c r="BS43" s="28" t="s">
        <v>103</v>
      </c>
      <c r="BT43" s="28">
        <v>3</v>
      </c>
      <c r="BU43" s="28">
        <v>0</v>
      </c>
      <c r="BV43" s="28" t="s">
        <v>103</v>
      </c>
      <c r="BW43" s="28" t="s">
        <v>103</v>
      </c>
      <c r="BX43" s="28">
        <v>0</v>
      </c>
      <c r="BY43" s="28" t="s">
        <v>103</v>
      </c>
      <c r="BZ43" s="28" t="s">
        <v>103</v>
      </c>
      <c r="CA43" s="28" t="s">
        <v>103</v>
      </c>
      <c r="CB43" s="28" t="s">
        <v>103</v>
      </c>
      <c r="CC43" s="28">
        <v>0</v>
      </c>
      <c r="CD43" s="28" t="s">
        <v>103</v>
      </c>
      <c r="CE43" s="28">
        <v>0</v>
      </c>
      <c r="CF43" s="28" t="s">
        <v>103</v>
      </c>
      <c r="CG43" s="28">
        <v>2.66</v>
      </c>
      <c r="CH43" s="28">
        <v>3</v>
      </c>
      <c r="CI43" s="28">
        <v>0</v>
      </c>
      <c r="CJ43" s="28" t="s">
        <v>103</v>
      </c>
      <c r="CK43" s="28" t="s">
        <v>103</v>
      </c>
      <c r="CL43" s="28">
        <v>0</v>
      </c>
      <c r="CM43" s="28" t="s">
        <v>103</v>
      </c>
      <c r="CN43" s="28">
        <v>0</v>
      </c>
      <c r="CO43" s="28">
        <f t="shared" si="15"/>
        <v>0</v>
      </c>
      <c r="CP43" s="32">
        <f t="shared" si="3"/>
        <v>197.29259999999999</v>
      </c>
      <c r="CQ43" s="28">
        <v>0</v>
      </c>
      <c r="CR43" s="28" t="s">
        <v>103</v>
      </c>
      <c r="CS43" s="28">
        <f t="shared" si="16"/>
        <v>0</v>
      </c>
      <c r="CT43" s="28">
        <f t="shared" si="17"/>
        <v>0</v>
      </c>
      <c r="CU43" s="28">
        <f t="shared" si="4"/>
        <v>0</v>
      </c>
      <c r="CV43" s="28">
        <f t="shared" si="5"/>
        <v>729.77</v>
      </c>
      <c r="CW43" s="29">
        <f t="shared" si="6"/>
        <v>6270.23</v>
      </c>
    </row>
    <row r="44" spans="2:101" x14ac:dyDescent="0.2">
      <c r="B44" s="7">
        <v>202031</v>
      </c>
      <c r="C44" s="8">
        <v>14087</v>
      </c>
      <c r="D44" s="8" t="s">
        <v>104</v>
      </c>
      <c r="E44" s="8" t="s">
        <v>844</v>
      </c>
      <c r="F44" s="8">
        <v>0</v>
      </c>
      <c r="G44" s="8" t="s">
        <v>942</v>
      </c>
      <c r="H44" s="8" t="s">
        <v>106</v>
      </c>
      <c r="I44" s="8" t="s">
        <v>98</v>
      </c>
      <c r="J44" s="8" t="s">
        <v>98</v>
      </c>
      <c r="K44" s="8" t="s">
        <v>222</v>
      </c>
      <c r="L44" s="8" t="s">
        <v>200</v>
      </c>
      <c r="M44" s="9">
        <v>29201011409258</v>
      </c>
      <c r="N44" s="8" t="s">
        <v>223</v>
      </c>
      <c r="O44" s="8" t="s">
        <v>102</v>
      </c>
      <c r="P44" s="8">
        <v>974.25</v>
      </c>
      <c r="Q44" s="14">
        <v>1139.8725000000002</v>
      </c>
      <c r="R44" s="15">
        <v>0</v>
      </c>
      <c r="S44" s="15">
        <f t="shared" si="7"/>
        <v>1538.83</v>
      </c>
      <c r="T44" s="15">
        <f t="shared" si="8"/>
        <v>170.98</v>
      </c>
      <c r="U44" s="15">
        <v>0</v>
      </c>
      <c r="V44" s="15">
        <v>0</v>
      </c>
      <c r="W44" s="15">
        <v>0</v>
      </c>
      <c r="X44" s="15" t="s">
        <v>103</v>
      </c>
      <c r="Y44" s="14">
        <v>170.98087500000003</v>
      </c>
      <c r="Z44" s="15">
        <v>300</v>
      </c>
      <c r="AA44" s="15" t="s">
        <v>103</v>
      </c>
      <c r="AB44" s="15">
        <v>0</v>
      </c>
      <c r="AC44" s="15" t="s">
        <v>103</v>
      </c>
      <c r="AD44" s="15">
        <v>0</v>
      </c>
      <c r="AE44" s="15">
        <v>0</v>
      </c>
      <c r="AF44" s="19">
        <f t="shared" si="9"/>
        <v>470.98</v>
      </c>
      <c r="AG44" s="15">
        <v>0</v>
      </c>
      <c r="AH44" s="15">
        <v>0</v>
      </c>
      <c r="AI44" s="15">
        <v>0</v>
      </c>
      <c r="AJ44" s="15">
        <v>336.73</v>
      </c>
      <c r="AK44" s="15">
        <v>0</v>
      </c>
      <c r="AL44" s="15">
        <v>29.56</v>
      </c>
      <c r="AM44" s="15">
        <v>34.729999999999997</v>
      </c>
      <c r="AN44" s="15">
        <v>44.6</v>
      </c>
      <c r="AO44" s="15">
        <v>63.62</v>
      </c>
      <c r="AP44" s="15">
        <v>68.08</v>
      </c>
      <c r="AQ44" s="15">
        <v>86.26</v>
      </c>
      <c r="AR44" s="15" t="s">
        <v>103</v>
      </c>
      <c r="AS44" s="15">
        <v>52.575000000000003</v>
      </c>
      <c r="AT44" s="15">
        <v>600</v>
      </c>
      <c r="AU44" s="15">
        <v>8</v>
      </c>
      <c r="AV44" s="19">
        <f t="shared" si="10"/>
        <v>1324.16</v>
      </c>
      <c r="AW44" s="15">
        <v>10</v>
      </c>
      <c r="AX44" s="15">
        <v>0</v>
      </c>
      <c r="AY44" s="14">
        <v>205.1053</v>
      </c>
      <c r="AZ44" s="15">
        <v>0</v>
      </c>
      <c r="BA44" s="15" t="s">
        <v>103</v>
      </c>
      <c r="BB44" s="15">
        <v>0</v>
      </c>
      <c r="BC44" s="24">
        <f t="shared" si="2"/>
        <v>4859.93</v>
      </c>
      <c r="BD44" s="19">
        <f t="shared" si="11"/>
        <v>2140.0699999999997</v>
      </c>
      <c r="BE44" s="19">
        <f t="shared" si="12"/>
        <v>7000</v>
      </c>
      <c r="BF44" s="22">
        <v>0</v>
      </c>
      <c r="BG44" s="22">
        <v>0</v>
      </c>
      <c r="BH44" s="22"/>
      <c r="BI44" s="22"/>
      <c r="BJ44" s="32">
        <v>525.24559570312499</v>
      </c>
      <c r="BK44" s="32">
        <v>0</v>
      </c>
      <c r="BL44" s="28">
        <f t="shared" si="13"/>
        <v>0</v>
      </c>
      <c r="BM44" s="28">
        <f t="shared" si="14"/>
        <v>0</v>
      </c>
      <c r="BN4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4" s="28">
        <v>0</v>
      </c>
      <c r="BR44" s="28">
        <v>0</v>
      </c>
      <c r="BS44" s="28" t="s">
        <v>103</v>
      </c>
      <c r="BT44" s="28">
        <v>3</v>
      </c>
      <c r="BU44" s="28">
        <v>0</v>
      </c>
      <c r="BV44" s="28" t="s">
        <v>103</v>
      </c>
      <c r="BW44" s="28" t="s">
        <v>103</v>
      </c>
      <c r="BX44" s="28">
        <v>0</v>
      </c>
      <c r="BY44" s="28" t="s">
        <v>103</v>
      </c>
      <c r="BZ44" s="28" t="s">
        <v>103</v>
      </c>
      <c r="CA44" s="28" t="s">
        <v>103</v>
      </c>
      <c r="CB44" s="28" t="s">
        <v>103</v>
      </c>
      <c r="CC44" s="28">
        <v>0</v>
      </c>
      <c r="CD44" s="28" t="s">
        <v>103</v>
      </c>
      <c r="CE44" s="28">
        <v>0</v>
      </c>
      <c r="CF44" s="28" t="s">
        <v>103</v>
      </c>
      <c r="CG44" s="28">
        <v>2.62</v>
      </c>
      <c r="CH44" s="28">
        <v>3</v>
      </c>
      <c r="CI44" s="28">
        <v>0</v>
      </c>
      <c r="CJ44" s="28" t="s">
        <v>103</v>
      </c>
      <c r="CK44" s="28" t="s">
        <v>103</v>
      </c>
      <c r="CL44" s="28">
        <v>0</v>
      </c>
      <c r="CM44" s="28" t="s">
        <v>103</v>
      </c>
      <c r="CN44" s="28">
        <v>0</v>
      </c>
      <c r="CO44" s="28">
        <f t="shared" si="15"/>
        <v>0</v>
      </c>
      <c r="CP44" s="32">
        <f t="shared" si="3"/>
        <v>205.1053</v>
      </c>
      <c r="CQ44" s="28">
        <v>0</v>
      </c>
      <c r="CR44" s="28" t="s">
        <v>103</v>
      </c>
      <c r="CS44" s="28">
        <f t="shared" si="16"/>
        <v>0</v>
      </c>
      <c r="CT44" s="28">
        <f t="shared" si="17"/>
        <v>0</v>
      </c>
      <c r="CU44" s="28">
        <f t="shared" si="4"/>
        <v>0</v>
      </c>
      <c r="CV44" s="28">
        <f t="shared" si="5"/>
        <v>738.97</v>
      </c>
      <c r="CW44" s="29">
        <f t="shared" si="6"/>
        <v>6261.03</v>
      </c>
    </row>
    <row r="45" spans="2:101" x14ac:dyDescent="0.2">
      <c r="B45" s="7">
        <v>202032</v>
      </c>
      <c r="C45" s="8">
        <v>29186</v>
      </c>
      <c r="D45" s="8" t="s">
        <v>104</v>
      </c>
      <c r="E45" s="8" t="s">
        <v>845</v>
      </c>
      <c r="F45" s="8" t="s">
        <v>943</v>
      </c>
      <c r="G45" s="8" t="s">
        <v>92</v>
      </c>
      <c r="H45" s="8" t="s">
        <v>106</v>
      </c>
      <c r="I45" s="8" t="s">
        <v>98</v>
      </c>
      <c r="J45" s="8" t="s">
        <v>103</v>
      </c>
      <c r="K45" s="8" t="s">
        <v>103</v>
      </c>
      <c r="L45" s="8" t="s">
        <v>103</v>
      </c>
      <c r="M45" s="9">
        <v>28606050101755</v>
      </c>
      <c r="N45" s="8" t="s">
        <v>224</v>
      </c>
      <c r="O45" s="8" t="s">
        <v>103</v>
      </c>
      <c r="P45" s="8">
        <v>937.14</v>
      </c>
      <c r="Q45" s="14">
        <v>1096.44</v>
      </c>
      <c r="R45" s="15">
        <v>0</v>
      </c>
      <c r="S45" s="15">
        <f t="shared" si="7"/>
        <v>1480.19</v>
      </c>
      <c r="T45" s="15">
        <f t="shared" si="8"/>
        <v>164.47</v>
      </c>
      <c r="U45" s="15">
        <v>0</v>
      </c>
      <c r="V45" s="15">
        <v>0</v>
      </c>
      <c r="W45" s="15">
        <v>0</v>
      </c>
      <c r="X45" s="15" t="s">
        <v>103</v>
      </c>
      <c r="Y45" s="14">
        <v>164.46600000000001</v>
      </c>
      <c r="Z45" s="15">
        <v>300</v>
      </c>
      <c r="AA45" s="15" t="s">
        <v>103</v>
      </c>
      <c r="AB45" s="15">
        <v>0</v>
      </c>
      <c r="AC45" s="15" t="s">
        <v>103</v>
      </c>
      <c r="AD45" s="15">
        <v>0</v>
      </c>
      <c r="AE45" s="15">
        <v>0</v>
      </c>
      <c r="AF45" s="19">
        <f t="shared" si="9"/>
        <v>464.47</v>
      </c>
      <c r="AG45" s="15">
        <v>0</v>
      </c>
      <c r="AH45" s="15">
        <v>0</v>
      </c>
      <c r="AI45" s="15">
        <v>0</v>
      </c>
      <c r="AJ45" s="15">
        <v>333.09</v>
      </c>
      <c r="AK45" s="15">
        <v>0</v>
      </c>
      <c r="AL45" s="15">
        <v>31.29</v>
      </c>
      <c r="AM45" s="15">
        <v>33.409999999999997</v>
      </c>
      <c r="AN45" s="15">
        <v>42.9</v>
      </c>
      <c r="AO45" s="15">
        <v>61.2</v>
      </c>
      <c r="AP45" s="15">
        <v>67.7</v>
      </c>
      <c r="AQ45" s="15">
        <v>88.69</v>
      </c>
      <c r="AR45" s="15" t="s">
        <v>103</v>
      </c>
      <c r="AS45" s="15">
        <v>56.286000000000001</v>
      </c>
      <c r="AT45" s="15">
        <v>600</v>
      </c>
      <c r="AU45" s="15">
        <v>10</v>
      </c>
      <c r="AV45" s="19">
        <f t="shared" si="10"/>
        <v>1324.57</v>
      </c>
      <c r="AW45" s="15">
        <v>10</v>
      </c>
      <c r="AX45" s="15">
        <v>0</v>
      </c>
      <c r="AY45" s="14">
        <v>197.29259999999999</v>
      </c>
      <c r="AZ45" s="15">
        <v>0</v>
      </c>
      <c r="BA45" s="15" t="s">
        <v>103</v>
      </c>
      <c r="BB45" s="15">
        <v>0</v>
      </c>
      <c r="BC45" s="24">
        <f t="shared" si="2"/>
        <v>4737.43</v>
      </c>
      <c r="BD45" s="19">
        <f t="shared" si="11"/>
        <v>2262.5699999999997</v>
      </c>
      <c r="BE45" s="19">
        <f t="shared" si="12"/>
        <v>7000</v>
      </c>
      <c r="BF45" s="22">
        <v>0</v>
      </c>
      <c r="BG45" s="22">
        <v>0</v>
      </c>
      <c r="BH45" s="22"/>
      <c r="BI45" s="22"/>
      <c r="BJ45" s="32">
        <v>523.83869140624995</v>
      </c>
      <c r="BK45" s="32">
        <v>0</v>
      </c>
      <c r="BL45" s="28">
        <f t="shared" si="13"/>
        <v>0</v>
      </c>
      <c r="BM45" s="28">
        <f t="shared" si="14"/>
        <v>0</v>
      </c>
      <c r="BN4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5" s="28">
        <v>0</v>
      </c>
      <c r="BR45" s="28">
        <v>0</v>
      </c>
      <c r="BS45" s="28" t="s">
        <v>103</v>
      </c>
      <c r="BT45" s="28">
        <v>3</v>
      </c>
      <c r="BU45" s="28">
        <v>0</v>
      </c>
      <c r="BV45" s="28" t="s">
        <v>103</v>
      </c>
      <c r="BW45" s="28" t="s">
        <v>103</v>
      </c>
      <c r="BX45" s="28">
        <v>0</v>
      </c>
      <c r="BY45" s="28" t="s">
        <v>103</v>
      </c>
      <c r="BZ45" s="28" t="s">
        <v>103</v>
      </c>
      <c r="CA45" s="28" t="s">
        <v>103</v>
      </c>
      <c r="CB45" s="28" t="s">
        <v>103</v>
      </c>
      <c r="CC45" s="28">
        <v>0</v>
      </c>
      <c r="CD45" s="28" t="s">
        <v>103</v>
      </c>
      <c r="CE45" s="28">
        <v>0</v>
      </c>
      <c r="CF45" s="28" t="s">
        <v>103</v>
      </c>
      <c r="CG45" s="28">
        <v>2.63</v>
      </c>
      <c r="CH45" s="28">
        <v>3</v>
      </c>
      <c r="CI45" s="28">
        <v>0</v>
      </c>
      <c r="CJ45" s="28" t="s">
        <v>103</v>
      </c>
      <c r="CK45" s="28" t="s">
        <v>103</v>
      </c>
      <c r="CL45" s="28">
        <v>0</v>
      </c>
      <c r="CM45" s="28" t="s">
        <v>103</v>
      </c>
      <c r="CN45" s="28">
        <v>0</v>
      </c>
      <c r="CO45" s="28">
        <f t="shared" si="15"/>
        <v>0</v>
      </c>
      <c r="CP45" s="32">
        <f t="shared" si="3"/>
        <v>197.29259999999999</v>
      </c>
      <c r="CQ45" s="28">
        <v>0</v>
      </c>
      <c r="CR45" s="28" t="s">
        <v>103</v>
      </c>
      <c r="CS45" s="28">
        <f t="shared" si="16"/>
        <v>0</v>
      </c>
      <c r="CT45" s="28">
        <f t="shared" si="17"/>
        <v>0</v>
      </c>
      <c r="CU45" s="28">
        <f t="shared" si="4"/>
        <v>6794.08</v>
      </c>
      <c r="CV45" s="28">
        <f t="shared" si="5"/>
        <v>7523.84</v>
      </c>
      <c r="CW45" s="29">
        <f t="shared" si="6"/>
        <v>-523.84000000000015</v>
      </c>
    </row>
    <row r="46" spans="2:101" x14ac:dyDescent="0.2">
      <c r="B46" s="7">
        <v>202033</v>
      </c>
      <c r="C46" s="8">
        <v>2648</v>
      </c>
      <c r="D46" s="8" t="s">
        <v>104</v>
      </c>
      <c r="E46" s="8" t="s">
        <v>846</v>
      </c>
      <c r="F46" s="8">
        <v>0</v>
      </c>
      <c r="G46" s="8" t="s">
        <v>942</v>
      </c>
      <c r="H46" s="8" t="s">
        <v>106</v>
      </c>
      <c r="I46" s="8" t="s">
        <v>98</v>
      </c>
      <c r="J46" s="8" t="s">
        <v>98</v>
      </c>
      <c r="K46" s="8" t="s">
        <v>225</v>
      </c>
      <c r="L46" s="8" t="s">
        <v>100</v>
      </c>
      <c r="M46" s="9">
        <v>27203142300036</v>
      </c>
      <c r="N46" s="8" t="s">
        <v>226</v>
      </c>
      <c r="O46" s="8" t="s">
        <v>102</v>
      </c>
      <c r="P46" s="8">
        <v>1947.76</v>
      </c>
      <c r="Q46" s="14">
        <v>2278.8792000000003</v>
      </c>
      <c r="R46" s="15">
        <v>0</v>
      </c>
      <c r="S46" s="15">
        <f t="shared" si="7"/>
        <v>3076.49</v>
      </c>
      <c r="T46" s="15">
        <f t="shared" si="8"/>
        <v>341.83</v>
      </c>
      <c r="U46" s="15">
        <v>0</v>
      </c>
      <c r="V46" s="15">
        <v>0</v>
      </c>
      <c r="W46" s="15">
        <v>0</v>
      </c>
      <c r="X46" s="15" t="s">
        <v>103</v>
      </c>
      <c r="Y46" s="14">
        <v>341.83188000000001</v>
      </c>
      <c r="Z46" s="15">
        <v>300</v>
      </c>
      <c r="AA46" s="15" t="s">
        <v>103</v>
      </c>
      <c r="AB46" s="15">
        <v>0</v>
      </c>
      <c r="AC46" s="15" t="s">
        <v>103</v>
      </c>
      <c r="AD46" s="15">
        <v>0</v>
      </c>
      <c r="AE46" s="15">
        <v>0</v>
      </c>
      <c r="AF46" s="19">
        <f t="shared" si="9"/>
        <v>641.83000000000004</v>
      </c>
      <c r="AG46" s="15">
        <v>0</v>
      </c>
      <c r="AH46" s="15">
        <v>0</v>
      </c>
      <c r="AI46" s="15">
        <v>0</v>
      </c>
      <c r="AJ46" s="15">
        <v>436.55</v>
      </c>
      <c r="AK46" s="15">
        <v>0</v>
      </c>
      <c r="AL46" s="15">
        <v>38.94</v>
      </c>
      <c r="AM46" s="15">
        <v>69.44</v>
      </c>
      <c r="AN46" s="15">
        <v>89.16</v>
      </c>
      <c r="AO46" s="15">
        <v>127.2</v>
      </c>
      <c r="AP46" s="15">
        <v>136.1</v>
      </c>
      <c r="AQ46" s="15">
        <v>145.63</v>
      </c>
      <c r="AR46" s="15" t="s">
        <v>103</v>
      </c>
      <c r="AS46" s="15">
        <v>97.388000000000005</v>
      </c>
      <c r="AT46" s="15">
        <v>600</v>
      </c>
      <c r="AU46" s="15">
        <v>8</v>
      </c>
      <c r="AV46" s="19">
        <f t="shared" si="10"/>
        <v>1748.41</v>
      </c>
      <c r="AW46" s="15">
        <v>10</v>
      </c>
      <c r="AX46" s="15">
        <v>0</v>
      </c>
      <c r="AY46" s="14">
        <v>410.05470000000003</v>
      </c>
      <c r="AZ46" s="15">
        <v>0</v>
      </c>
      <c r="BA46" s="15" t="s">
        <v>103</v>
      </c>
      <c r="BB46" s="15">
        <v>0</v>
      </c>
      <c r="BC46" s="24">
        <f t="shared" si="2"/>
        <v>8507.49</v>
      </c>
      <c r="BD46" s="19">
        <f t="shared" si="11"/>
        <v>0</v>
      </c>
      <c r="BE46" s="19">
        <f t="shared" si="12"/>
        <v>8507.49</v>
      </c>
      <c r="BF46" s="22">
        <v>0</v>
      </c>
      <c r="BG46" s="22">
        <v>0</v>
      </c>
      <c r="BH46" s="22"/>
      <c r="BI46" s="22"/>
      <c r="BJ46" s="32">
        <v>751.85547851562501</v>
      </c>
      <c r="BK46" s="32">
        <v>0</v>
      </c>
      <c r="BL46" s="28">
        <f t="shared" si="13"/>
        <v>0</v>
      </c>
      <c r="BM46" s="28">
        <f t="shared" si="14"/>
        <v>0</v>
      </c>
      <c r="BN4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6" s="28">
        <v>0</v>
      </c>
      <c r="BR46" s="28">
        <v>0</v>
      </c>
      <c r="BS46" s="28" t="s">
        <v>103</v>
      </c>
      <c r="BT46" s="28">
        <v>3</v>
      </c>
      <c r="BU46" s="28">
        <v>0</v>
      </c>
      <c r="BV46" s="28" t="s">
        <v>103</v>
      </c>
      <c r="BW46" s="28" t="s">
        <v>103</v>
      </c>
      <c r="BX46" s="28">
        <v>0</v>
      </c>
      <c r="BY46" s="28" t="s">
        <v>103</v>
      </c>
      <c r="BZ46" s="28" t="s">
        <v>103</v>
      </c>
      <c r="CA46" s="28" t="s">
        <v>103</v>
      </c>
      <c r="CB46" s="28" t="s">
        <v>103</v>
      </c>
      <c r="CC46" s="28">
        <v>0</v>
      </c>
      <c r="CD46" s="28" t="s">
        <v>103</v>
      </c>
      <c r="CE46" s="28">
        <v>0</v>
      </c>
      <c r="CF46" s="28" t="s">
        <v>103</v>
      </c>
      <c r="CG46" s="28">
        <v>3.48</v>
      </c>
      <c r="CH46" s="28">
        <v>3</v>
      </c>
      <c r="CI46" s="28">
        <v>0</v>
      </c>
      <c r="CJ46" s="28" t="s">
        <v>103</v>
      </c>
      <c r="CK46" s="28" t="s">
        <v>103</v>
      </c>
      <c r="CL46" s="28">
        <v>0</v>
      </c>
      <c r="CM46" s="28" t="s">
        <v>103</v>
      </c>
      <c r="CN46" s="28">
        <v>0</v>
      </c>
      <c r="CO46" s="28">
        <f t="shared" si="15"/>
        <v>0</v>
      </c>
      <c r="CP46" s="32">
        <f t="shared" si="3"/>
        <v>410.05470000000003</v>
      </c>
      <c r="CQ46" s="28">
        <v>0</v>
      </c>
      <c r="CR46" s="28" t="s">
        <v>103</v>
      </c>
      <c r="CS46" s="28">
        <f t="shared" si="16"/>
        <v>0</v>
      </c>
      <c r="CT46" s="28">
        <f t="shared" si="17"/>
        <v>0</v>
      </c>
      <c r="CU46" s="28">
        <f t="shared" si="4"/>
        <v>0</v>
      </c>
      <c r="CV46" s="28">
        <f t="shared" si="5"/>
        <v>1171.3900000000001</v>
      </c>
      <c r="CW46" s="29">
        <f t="shared" si="6"/>
        <v>7336.0999999999995</v>
      </c>
    </row>
    <row r="47" spans="2:101" x14ac:dyDescent="0.2">
      <c r="B47" s="7">
        <v>202034</v>
      </c>
      <c r="C47" s="8">
        <v>4115</v>
      </c>
      <c r="D47" s="8" t="s">
        <v>95</v>
      </c>
      <c r="E47" s="8" t="s">
        <v>227</v>
      </c>
      <c r="F47" s="8">
        <v>0</v>
      </c>
      <c r="G47" s="8" t="s">
        <v>942</v>
      </c>
      <c r="H47" s="8" t="s">
        <v>106</v>
      </c>
      <c r="I47" s="8" t="s">
        <v>129</v>
      </c>
      <c r="J47" s="8" t="s">
        <v>103</v>
      </c>
      <c r="K47" s="8" t="s">
        <v>103</v>
      </c>
      <c r="L47" s="8" t="s">
        <v>103</v>
      </c>
      <c r="M47" s="9">
        <v>28606060105295</v>
      </c>
      <c r="N47" s="8" t="s">
        <v>228</v>
      </c>
      <c r="O47" s="8" t="s">
        <v>103</v>
      </c>
      <c r="P47" s="8">
        <v>735.53</v>
      </c>
      <c r="Q47" s="14">
        <v>860.57</v>
      </c>
      <c r="R47" s="15">
        <v>0</v>
      </c>
      <c r="S47" s="15">
        <f t="shared" si="7"/>
        <v>1161.77</v>
      </c>
      <c r="T47" s="15">
        <f t="shared" si="8"/>
        <v>129.09</v>
      </c>
      <c r="U47" s="15">
        <v>0</v>
      </c>
      <c r="V47" s="15">
        <v>0</v>
      </c>
      <c r="W47" s="15">
        <v>0</v>
      </c>
      <c r="X47" s="15" t="s">
        <v>103</v>
      </c>
      <c r="Y47" s="14">
        <v>129.0855</v>
      </c>
      <c r="Z47" s="15">
        <v>300</v>
      </c>
      <c r="AA47" s="15" t="s">
        <v>103</v>
      </c>
      <c r="AB47" s="15">
        <v>0</v>
      </c>
      <c r="AC47" s="15" t="s">
        <v>103</v>
      </c>
      <c r="AD47" s="15">
        <v>0</v>
      </c>
      <c r="AE47" s="15">
        <v>0</v>
      </c>
      <c r="AF47" s="19">
        <f t="shared" si="9"/>
        <v>429.09</v>
      </c>
      <c r="AG47" s="15">
        <v>0</v>
      </c>
      <c r="AH47" s="15">
        <v>0</v>
      </c>
      <c r="AI47" s="15">
        <v>0</v>
      </c>
      <c r="AJ47" s="15">
        <v>322.83</v>
      </c>
      <c r="AK47" s="15">
        <v>0</v>
      </c>
      <c r="AL47" s="15">
        <v>40.69</v>
      </c>
      <c r="AM47" s="15">
        <v>38.29</v>
      </c>
      <c r="AN47" s="15">
        <v>35.72</v>
      </c>
      <c r="AO47" s="15">
        <v>57.97</v>
      </c>
      <c r="AP47" s="15">
        <v>80.03</v>
      </c>
      <c r="AQ47" s="15">
        <v>101.88</v>
      </c>
      <c r="AR47" s="15" t="s">
        <v>103</v>
      </c>
      <c r="AS47" s="15">
        <v>76.447000000000003</v>
      </c>
      <c r="AT47" s="15">
        <v>600</v>
      </c>
      <c r="AU47" s="15">
        <v>4</v>
      </c>
      <c r="AV47" s="19">
        <f t="shared" si="10"/>
        <v>1357.86</v>
      </c>
      <c r="AW47" s="15">
        <v>10</v>
      </c>
      <c r="AX47" s="15">
        <v>0</v>
      </c>
      <c r="AY47" s="14">
        <v>154.8484</v>
      </c>
      <c r="AZ47" s="15">
        <v>0</v>
      </c>
      <c r="BA47" s="15" t="s">
        <v>103</v>
      </c>
      <c r="BB47" s="15">
        <v>0</v>
      </c>
      <c r="BC47" s="24">
        <f t="shared" si="2"/>
        <v>4103.2299999999996</v>
      </c>
      <c r="BD47" s="19">
        <f t="shared" si="11"/>
        <v>2896.7700000000004</v>
      </c>
      <c r="BE47" s="19">
        <f t="shared" si="12"/>
        <v>7000</v>
      </c>
      <c r="BF47" s="22">
        <v>0</v>
      </c>
      <c r="BG47" s="22">
        <v>0</v>
      </c>
      <c r="BH47" s="22"/>
      <c r="BI47" s="22"/>
      <c r="BJ47" s="32">
        <v>516.56988281250005</v>
      </c>
      <c r="BK47" s="32">
        <v>0</v>
      </c>
      <c r="BL47" s="28">
        <f t="shared" si="13"/>
        <v>0</v>
      </c>
      <c r="BM47" s="28">
        <f t="shared" si="14"/>
        <v>0</v>
      </c>
      <c r="BN4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7" s="28">
        <v>0</v>
      </c>
      <c r="BR47" s="28">
        <v>0</v>
      </c>
      <c r="BS47" s="28" t="s">
        <v>103</v>
      </c>
      <c r="BT47" s="28">
        <v>3</v>
      </c>
      <c r="BU47" s="28">
        <v>0</v>
      </c>
      <c r="BV47" s="28" t="s">
        <v>103</v>
      </c>
      <c r="BW47" s="28" t="s">
        <v>103</v>
      </c>
      <c r="BX47" s="28">
        <v>0</v>
      </c>
      <c r="BY47" s="28" t="s">
        <v>103</v>
      </c>
      <c r="BZ47" s="28" t="s">
        <v>103</v>
      </c>
      <c r="CA47" s="28" t="s">
        <v>103</v>
      </c>
      <c r="CB47" s="28" t="s">
        <v>103</v>
      </c>
      <c r="CC47" s="28">
        <v>0</v>
      </c>
      <c r="CD47" s="28" t="s">
        <v>103</v>
      </c>
      <c r="CE47" s="28">
        <v>0</v>
      </c>
      <c r="CF47" s="28" t="s">
        <v>103</v>
      </c>
      <c r="CG47" s="28">
        <v>2.44</v>
      </c>
      <c r="CH47" s="28">
        <v>3</v>
      </c>
      <c r="CI47" s="28">
        <v>0</v>
      </c>
      <c r="CJ47" s="28" t="s">
        <v>103</v>
      </c>
      <c r="CK47" s="28" t="s">
        <v>103</v>
      </c>
      <c r="CL47" s="28">
        <v>0</v>
      </c>
      <c r="CM47" s="28" t="s">
        <v>103</v>
      </c>
      <c r="CN47" s="28">
        <v>0</v>
      </c>
      <c r="CO47" s="28">
        <f t="shared" si="15"/>
        <v>0</v>
      </c>
      <c r="CP47" s="32">
        <f t="shared" si="3"/>
        <v>154.8484</v>
      </c>
      <c r="CQ47" s="28">
        <v>0</v>
      </c>
      <c r="CR47" s="28" t="s">
        <v>103</v>
      </c>
      <c r="CS47" s="28">
        <f t="shared" si="16"/>
        <v>0</v>
      </c>
      <c r="CT47" s="28">
        <f t="shared" si="17"/>
        <v>0</v>
      </c>
      <c r="CU47" s="28">
        <f t="shared" si="4"/>
        <v>0</v>
      </c>
      <c r="CV47" s="28">
        <f t="shared" si="5"/>
        <v>679.86</v>
      </c>
      <c r="CW47" s="29">
        <f t="shared" si="6"/>
        <v>6320.14</v>
      </c>
    </row>
    <row r="48" spans="2:101" x14ac:dyDescent="0.2">
      <c r="B48" s="7">
        <v>202035</v>
      </c>
      <c r="C48" s="8">
        <v>30055</v>
      </c>
      <c r="D48" s="8" t="s">
        <v>104</v>
      </c>
      <c r="E48" s="8" t="s">
        <v>229</v>
      </c>
      <c r="F48" s="8">
        <v>0</v>
      </c>
      <c r="G48" s="8" t="s">
        <v>942</v>
      </c>
      <c r="H48" s="8" t="s">
        <v>106</v>
      </c>
      <c r="I48" s="8" t="s">
        <v>122</v>
      </c>
      <c r="J48" s="8" t="s">
        <v>122</v>
      </c>
      <c r="K48" s="8" t="s">
        <v>230</v>
      </c>
      <c r="L48" s="8" t="s">
        <v>100</v>
      </c>
      <c r="M48" s="9">
        <v>294403031400119</v>
      </c>
      <c r="N48" s="8" t="s">
        <v>231</v>
      </c>
      <c r="O48" s="8" t="s">
        <v>102</v>
      </c>
      <c r="P48" s="8">
        <v>735.53</v>
      </c>
      <c r="Q48" s="14">
        <v>860.57010000000014</v>
      </c>
      <c r="R48" s="15">
        <v>0</v>
      </c>
      <c r="S48" s="15">
        <f t="shared" si="7"/>
        <v>1161.77</v>
      </c>
      <c r="T48" s="15">
        <f t="shared" si="8"/>
        <v>129.09</v>
      </c>
      <c r="U48" s="15">
        <v>0</v>
      </c>
      <c r="V48" s="15">
        <v>0</v>
      </c>
      <c r="W48" s="15">
        <v>0</v>
      </c>
      <c r="X48" s="15" t="s">
        <v>103</v>
      </c>
      <c r="Y48" s="14">
        <v>129.08551500000002</v>
      </c>
      <c r="Z48" s="15">
        <v>300</v>
      </c>
      <c r="AA48" s="15" t="s">
        <v>103</v>
      </c>
      <c r="AB48" s="15">
        <v>0</v>
      </c>
      <c r="AC48" s="15" t="s">
        <v>103</v>
      </c>
      <c r="AD48" s="15">
        <v>0</v>
      </c>
      <c r="AE48" s="15">
        <v>0</v>
      </c>
      <c r="AF48" s="19">
        <f t="shared" si="9"/>
        <v>429.09</v>
      </c>
      <c r="AG48" s="15">
        <v>0</v>
      </c>
      <c r="AH48" s="15">
        <v>0</v>
      </c>
      <c r="AI48" s="15">
        <v>0</v>
      </c>
      <c r="AJ48" s="15">
        <v>1285.4100000000001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 t="s">
        <v>103</v>
      </c>
      <c r="AS48" s="15">
        <v>76.447000000000003</v>
      </c>
      <c r="AT48" s="15">
        <v>0</v>
      </c>
      <c r="AU48" s="15">
        <v>0</v>
      </c>
      <c r="AV48" s="19">
        <f t="shared" si="10"/>
        <v>1361.86</v>
      </c>
      <c r="AW48" s="15">
        <v>10</v>
      </c>
      <c r="AX48" s="15">
        <v>0</v>
      </c>
      <c r="AY48" s="14">
        <v>154.8484</v>
      </c>
      <c r="AZ48" s="15">
        <v>0</v>
      </c>
      <c r="BA48" s="15" t="s">
        <v>103</v>
      </c>
      <c r="BB48" s="15">
        <v>30</v>
      </c>
      <c r="BC48" s="24">
        <f t="shared" si="2"/>
        <v>4107.2299999999996</v>
      </c>
      <c r="BD48" s="19">
        <f t="shared" si="11"/>
        <v>2892.7700000000004</v>
      </c>
      <c r="BE48" s="19">
        <f t="shared" si="12"/>
        <v>7030</v>
      </c>
      <c r="BF48" s="22">
        <v>0</v>
      </c>
      <c r="BG48" s="22">
        <v>0</v>
      </c>
      <c r="BH48" s="22"/>
      <c r="BI48" s="22"/>
      <c r="BJ48" s="32">
        <v>516.61827636718749</v>
      </c>
      <c r="BK48" s="32" t="s">
        <v>103</v>
      </c>
      <c r="BL48" s="28">
        <f t="shared" si="13"/>
        <v>0</v>
      </c>
      <c r="BM48" s="28">
        <f t="shared" si="14"/>
        <v>0</v>
      </c>
      <c r="BN4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8" s="28">
        <v>0</v>
      </c>
      <c r="BR48" s="28">
        <v>0</v>
      </c>
      <c r="BS48" s="28" t="s">
        <v>103</v>
      </c>
      <c r="BT48" s="28">
        <v>3</v>
      </c>
      <c r="BU48" s="28">
        <v>0</v>
      </c>
      <c r="BV48" s="28" t="s">
        <v>103</v>
      </c>
      <c r="BW48" s="28" t="s">
        <v>103</v>
      </c>
      <c r="BX48" s="28">
        <v>0</v>
      </c>
      <c r="BY48" s="28" t="s">
        <v>103</v>
      </c>
      <c r="BZ48" s="28" t="s">
        <v>103</v>
      </c>
      <c r="CA48" s="28" t="s">
        <v>103</v>
      </c>
      <c r="CB48" s="28" t="s">
        <v>103</v>
      </c>
      <c r="CC48" s="28">
        <v>0</v>
      </c>
      <c r="CD48" s="28" t="s">
        <v>103</v>
      </c>
      <c r="CE48" s="28">
        <v>0</v>
      </c>
      <c r="CF48" s="28" t="s">
        <v>103</v>
      </c>
      <c r="CG48" s="28">
        <v>0</v>
      </c>
      <c r="CH48" s="28">
        <v>3</v>
      </c>
      <c r="CI48" s="28">
        <v>0</v>
      </c>
      <c r="CJ48" s="28" t="s">
        <v>103</v>
      </c>
      <c r="CK48" s="28" t="s">
        <v>103</v>
      </c>
      <c r="CL48" s="28">
        <v>0</v>
      </c>
      <c r="CM48" s="28" t="s">
        <v>103</v>
      </c>
      <c r="CN48" s="28">
        <v>0</v>
      </c>
      <c r="CO48" s="28">
        <f t="shared" si="15"/>
        <v>0</v>
      </c>
      <c r="CP48" s="32">
        <f t="shared" si="3"/>
        <v>154.8484</v>
      </c>
      <c r="CQ48" s="28">
        <v>0</v>
      </c>
      <c r="CR48" s="28" t="s">
        <v>103</v>
      </c>
      <c r="CS48" s="28">
        <f t="shared" si="16"/>
        <v>0</v>
      </c>
      <c r="CT48" s="28">
        <f t="shared" si="17"/>
        <v>0</v>
      </c>
      <c r="CU48" s="28">
        <f t="shared" si="4"/>
        <v>0</v>
      </c>
      <c r="CV48" s="28">
        <f t="shared" si="5"/>
        <v>677.47</v>
      </c>
      <c r="CW48" s="29">
        <f t="shared" si="6"/>
        <v>6352.53</v>
      </c>
    </row>
    <row r="49" spans="2:101" x14ac:dyDescent="0.2">
      <c r="B49" s="7">
        <v>202038</v>
      </c>
      <c r="C49" s="8">
        <v>29033</v>
      </c>
      <c r="D49" s="8" t="s">
        <v>104</v>
      </c>
      <c r="E49" s="8" t="s">
        <v>847</v>
      </c>
      <c r="F49" s="8">
        <v>0</v>
      </c>
      <c r="G49" s="8" t="s">
        <v>942</v>
      </c>
      <c r="H49" s="8" t="s">
        <v>106</v>
      </c>
      <c r="I49" s="8" t="s">
        <v>129</v>
      </c>
      <c r="J49" s="8" t="s">
        <v>129</v>
      </c>
      <c r="K49" s="8" t="s">
        <v>123</v>
      </c>
      <c r="L49" s="8" t="s">
        <v>100</v>
      </c>
      <c r="M49" s="9">
        <v>276120201101858</v>
      </c>
      <c r="N49" s="8" t="s">
        <v>232</v>
      </c>
      <c r="O49" s="8" t="s">
        <v>102</v>
      </c>
      <c r="P49" s="8">
        <v>1209.77</v>
      </c>
      <c r="Q49" s="14">
        <v>1415.4309000000001</v>
      </c>
      <c r="R49" s="15">
        <v>0</v>
      </c>
      <c r="S49" s="15">
        <f t="shared" si="7"/>
        <v>1910.83</v>
      </c>
      <c r="T49" s="15">
        <f t="shared" si="8"/>
        <v>212.31</v>
      </c>
      <c r="U49" s="15">
        <v>0</v>
      </c>
      <c r="V49" s="15">
        <v>0</v>
      </c>
      <c r="W49" s="15">
        <v>0</v>
      </c>
      <c r="X49" s="15" t="s">
        <v>103</v>
      </c>
      <c r="Y49" s="14">
        <v>212.31463500000001</v>
      </c>
      <c r="Z49" s="15">
        <v>300</v>
      </c>
      <c r="AA49" s="15" t="s">
        <v>103</v>
      </c>
      <c r="AB49" s="15">
        <v>0</v>
      </c>
      <c r="AC49" s="15" t="s">
        <v>103</v>
      </c>
      <c r="AD49" s="15">
        <v>0</v>
      </c>
      <c r="AE49" s="15">
        <v>0</v>
      </c>
      <c r="AF49" s="19">
        <f t="shared" si="9"/>
        <v>512.30999999999995</v>
      </c>
      <c r="AG49" s="15">
        <v>0</v>
      </c>
      <c r="AH49" s="15">
        <v>0</v>
      </c>
      <c r="AI49" s="15">
        <v>0</v>
      </c>
      <c r="AJ49" s="15">
        <v>355.82</v>
      </c>
      <c r="AK49" s="15">
        <v>0</v>
      </c>
      <c r="AL49" s="15">
        <v>24.18</v>
      </c>
      <c r="AM49" s="15">
        <v>43.13</v>
      </c>
      <c r="AN49" s="15">
        <v>55.38</v>
      </c>
      <c r="AO49" s="15">
        <v>79</v>
      </c>
      <c r="AP49" s="15">
        <v>84.53</v>
      </c>
      <c r="AQ49" s="15">
        <v>90.45</v>
      </c>
      <c r="AR49" s="15" t="s">
        <v>103</v>
      </c>
      <c r="AS49" s="15">
        <v>60.488500000000002</v>
      </c>
      <c r="AT49" s="15">
        <v>600</v>
      </c>
      <c r="AU49" s="15">
        <v>10</v>
      </c>
      <c r="AV49" s="19">
        <f t="shared" si="10"/>
        <v>1402.98</v>
      </c>
      <c r="AW49" s="15">
        <v>10</v>
      </c>
      <c r="AX49" s="15">
        <v>0</v>
      </c>
      <c r="AY49" s="14">
        <v>254.6884</v>
      </c>
      <c r="AZ49" s="15">
        <v>0</v>
      </c>
      <c r="BA49" s="15" t="s">
        <v>103</v>
      </c>
      <c r="BB49" s="15">
        <v>30</v>
      </c>
      <c r="BC49" s="24">
        <f t="shared" si="2"/>
        <v>5718.55</v>
      </c>
      <c r="BD49" s="19">
        <f t="shared" si="11"/>
        <v>1281.4499999999998</v>
      </c>
      <c r="BE49" s="19">
        <f t="shared" si="12"/>
        <v>7030</v>
      </c>
      <c r="BF49" s="22">
        <v>0</v>
      </c>
      <c r="BG49" s="22">
        <v>0</v>
      </c>
      <c r="BH49" s="22"/>
      <c r="BI49" s="22"/>
      <c r="BJ49" s="32">
        <v>534.77601074218751</v>
      </c>
      <c r="BK49" s="32">
        <v>0</v>
      </c>
      <c r="BL49" s="28">
        <f t="shared" si="13"/>
        <v>0</v>
      </c>
      <c r="BM49" s="28">
        <f t="shared" si="14"/>
        <v>0</v>
      </c>
      <c r="BN4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9" s="28">
        <v>0</v>
      </c>
      <c r="BR49" s="28">
        <v>0</v>
      </c>
      <c r="BS49" s="28" t="s">
        <v>103</v>
      </c>
      <c r="BT49" s="28">
        <v>3</v>
      </c>
      <c r="BU49" s="28">
        <v>0</v>
      </c>
      <c r="BV49" s="28" t="s">
        <v>103</v>
      </c>
      <c r="BW49" s="28" t="s">
        <v>103</v>
      </c>
      <c r="BX49" s="28">
        <v>0</v>
      </c>
      <c r="BY49" s="28" t="s">
        <v>103</v>
      </c>
      <c r="BZ49" s="28" t="s">
        <v>103</v>
      </c>
      <c r="CA49" s="28" t="s">
        <v>103</v>
      </c>
      <c r="CB49" s="28" t="s">
        <v>103</v>
      </c>
      <c r="CC49" s="28">
        <v>0</v>
      </c>
      <c r="CD49" s="28" t="s">
        <v>103</v>
      </c>
      <c r="CE49" s="28">
        <v>0</v>
      </c>
      <c r="CF49" s="28" t="s">
        <v>103</v>
      </c>
      <c r="CG49" s="28">
        <v>2.5499999999999998</v>
      </c>
      <c r="CH49" s="28">
        <v>3</v>
      </c>
      <c r="CI49" s="28">
        <v>0</v>
      </c>
      <c r="CJ49" s="28" t="s">
        <v>103</v>
      </c>
      <c r="CK49" s="28" t="s">
        <v>103</v>
      </c>
      <c r="CL49" s="28">
        <v>0</v>
      </c>
      <c r="CM49" s="28" t="s">
        <v>103</v>
      </c>
      <c r="CN49" s="28">
        <v>0</v>
      </c>
      <c r="CO49" s="28">
        <f t="shared" si="15"/>
        <v>0</v>
      </c>
      <c r="CP49" s="32">
        <f t="shared" si="3"/>
        <v>254.6884</v>
      </c>
      <c r="CQ49" s="28">
        <v>0</v>
      </c>
      <c r="CR49" s="28" t="s">
        <v>103</v>
      </c>
      <c r="CS49" s="28">
        <f t="shared" si="16"/>
        <v>0</v>
      </c>
      <c r="CT49" s="28">
        <f t="shared" si="17"/>
        <v>0</v>
      </c>
      <c r="CU49" s="28">
        <f t="shared" si="4"/>
        <v>0</v>
      </c>
      <c r="CV49" s="28">
        <f t="shared" si="5"/>
        <v>798.01</v>
      </c>
      <c r="CW49" s="29">
        <f t="shared" si="6"/>
        <v>6231.99</v>
      </c>
    </row>
    <row r="50" spans="2:101" x14ac:dyDescent="0.2">
      <c r="B50" s="7">
        <v>202039</v>
      </c>
      <c r="C50" s="8">
        <v>44003</v>
      </c>
      <c r="D50" s="8" t="s">
        <v>95</v>
      </c>
      <c r="E50" s="8" t="s">
        <v>233</v>
      </c>
      <c r="F50" s="8">
        <v>0</v>
      </c>
      <c r="G50" s="8" t="s">
        <v>942</v>
      </c>
      <c r="H50" s="8" t="s">
        <v>106</v>
      </c>
      <c r="I50" s="8" t="s">
        <v>143</v>
      </c>
      <c r="J50" s="8" t="s">
        <v>103</v>
      </c>
      <c r="K50" s="8" t="s">
        <v>103</v>
      </c>
      <c r="L50" s="8" t="s">
        <v>103</v>
      </c>
      <c r="M50" s="9">
        <v>29809010104311</v>
      </c>
      <c r="N50" s="8" t="s">
        <v>234</v>
      </c>
      <c r="O50" s="8" t="s">
        <v>103</v>
      </c>
      <c r="P50" s="8">
        <v>401.32</v>
      </c>
      <c r="Q50" s="14">
        <v>401.32</v>
      </c>
      <c r="R50" s="15">
        <v>0</v>
      </c>
      <c r="S50" s="15">
        <f t="shared" si="7"/>
        <v>541.78</v>
      </c>
      <c r="T50" s="15">
        <f t="shared" si="8"/>
        <v>60.2</v>
      </c>
      <c r="U50" s="15">
        <v>0</v>
      </c>
      <c r="V50" s="15">
        <v>0</v>
      </c>
      <c r="W50" s="15">
        <v>0</v>
      </c>
      <c r="X50" s="15" t="s">
        <v>103</v>
      </c>
      <c r="Y50" s="14">
        <v>60.197999999999993</v>
      </c>
      <c r="Z50" s="15">
        <v>300</v>
      </c>
      <c r="AA50" s="15" t="s">
        <v>103</v>
      </c>
      <c r="AB50" s="15">
        <v>0</v>
      </c>
      <c r="AC50" s="15" t="s">
        <v>103</v>
      </c>
      <c r="AD50" s="15">
        <v>0</v>
      </c>
      <c r="AE50" s="15">
        <v>0</v>
      </c>
      <c r="AF50" s="19">
        <f t="shared" si="9"/>
        <v>360.2</v>
      </c>
      <c r="AG50" s="15">
        <v>0</v>
      </c>
      <c r="AH50" s="15">
        <v>0</v>
      </c>
      <c r="AI50" s="15">
        <v>0</v>
      </c>
      <c r="AJ50" s="15">
        <v>926.82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 t="s">
        <v>103</v>
      </c>
      <c r="AS50" s="15">
        <v>109.86799999999999</v>
      </c>
      <c r="AT50" s="15">
        <v>600</v>
      </c>
      <c r="AU50" s="15">
        <v>0</v>
      </c>
      <c r="AV50" s="19">
        <f t="shared" si="10"/>
        <v>1636.69</v>
      </c>
      <c r="AW50" s="15">
        <v>10</v>
      </c>
      <c r="AX50" s="15">
        <v>0</v>
      </c>
      <c r="AY50" s="14">
        <v>84.488429999999994</v>
      </c>
      <c r="AZ50" s="15">
        <v>0</v>
      </c>
      <c r="BA50" s="15" t="s">
        <v>103</v>
      </c>
      <c r="BB50" s="15">
        <v>0</v>
      </c>
      <c r="BC50" s="24">
        <f t="shared" si="2"/>
        <v>3094.68</v>
      </c>
      <c r="BD50" s="19">
        <f t="shared" si="11"/>
        <v>3905.32</v>
      </c>
      <c r="BE50" s="19">
        <f t="shared" si="12"/>
        <v>7000</v>
      </c>
      <c r="BF50" s="22">
        <v>0</v>
      </c>
      <c r="BG50" s="22">
        <v>0</v>
      </c>
      <c r="BH50" s="22"/>
      <c r="BI50" s="22"/>
      <c r="BJ50" s="32">
        <v>499.98851074218749</v>
      </c>
      <c r="BK50" s="32" t="s">
        <v>103</v>
      </c>
      <c r="BL50" s="28">
        <f t="shared" si="13"/>
        <v>0</v>
      </c>
      <c r="BM50" s="28">
        <f t="shared" si="14"/>
        <v>0</v>
      </c>
      <c r="BN5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0" s="28">
        <v>0</v>
      </c>
      <c r="BR50" s="28">
        <v>0</v>
      </c>
      <c r="BS50" s="28" t="s">
        <v>103</v>
      </c>
      <c r="BT50" s="28">
        <v>3</v>
      </c>
      <c r="BU50" s="28">
        <v>0</v>
      </c>
      <c r="BV50" s="28" t="s">
        <v>103</v>
      </c>
      <c r="BW50" s="28" t="s">
        <v>103</v>
      </c>
      <c r="BX50" s="28">
        <v>0</v>
      </c>
      <c r="BY50" s="28" t="s">
        <v>103</v>
      </c>
      <c r="BZ50" s="28" t="s">
        <v>103</v>
      </c>
      <c r="CA50" s="28" t="s">
        <v>103</v>
      </c>
      <c r="CB50" s="28" t="s">
        <v>103</v>
      </c>
      <c r="CC50" s="28">
        <v>0</v>
      </c>
      <c r="CD50" s="28" t="s">
        <v>103</v>
      </c>
      <c r="CE50" s="28">
        <v>0</v>
      </c>
      <c r="CF50" s="28" t="s">
        <v>103</v>
      </c>
      <c r="CG50" s="28">
        <v>3</v>
      </c>
      <c r="CH50" s="28">
        <v>3</v>
      </c>
      <c r="CI50" s="28">
        <v>0</v>
      </c>
      <c r="CJ50" s="28" t="s">
        <v>103</v>
      </c>
      <c r="CK50" s="28" t="s">
        <v>103</v>
      </c>
      <c r="CL50" s="28">
        <v>0</v>
      </c>
      <c r="CM50" s="28" t="s">
        <v>103</v>
      </c>
      <c r="CN50" s="28">
        <v>0</v>
      </c>
      <c r="CO50" s="28">
        <f t="shared" si="15"/>
        <v>0</v>
      </c>
      <c r="CP50" s="32">
        <f t="shared" si="3"/>
        <v>84.488429999999994</v>
      </c>
      <c r="CQ50" s="28">
        <v>0</v>
      </c>
      <c r="CR50" s="28" t="s">
        <v>103</v>
      </c>
      <c r="CS50" s="28">
        <f t="shared" si="16"/>
        <v>0</v>
      </c>
      <c r="CT50" s="28">
        <f t="shared" si="17"/>
        <v>0</v>
      </c>
      <c r="CU50" s="28">
        <f t="shared" si="4"/>
        <v>0</v>
      </c>
      <c r="CV50" s="28">
        <f t="shared" si="5"/>
        <v>593.48</v>
      </c>
      <c r="CW50" s="29">
        <f t="shared" si="6"/>
        <v>6406.52</v>
      </c>
    </row>
    <row r="51" spans="2:101" x14ac:dyDescent="0.2">
      <c r="B51" s="7">
        <v>202040</v>
      </c>
      <c r="C51" s="8">
        <v>22152</v>
      </c>
      <c r="D51" s="8" t="s">
        <v>95</v>
      </c>
      <c r="E51" s="8" t="s">
        <v>235</v>
      </c>
      <c r="F51" s="8">
        <v>0</v>
      </c>
      <c r="G51" s="8" t="s">
        <v>942</v>
      </c>
      <c r="H51" s="8" t="s">
        <v>106</v>
      </c>
      <c r="I51" s="8" t="s">
        <v>129</v>
      </c>
      <c r="J51" s="8" t="s">
        <v>129</v>
      </c>
      <c r="K51" s="8" t="s">
        <v>185</v>
      </c>
      <c r="L51" s="8" t="s">
        <v>100</v>
      </c>
      <c r="M51" s="9">
        <v>27417150102733</v>
      </c>
      <c r="N51" s="8" t="s">
        <v>236</v>
      </c>
      <c r="O51" s="8" t="s">
        <v>102</v>
      </c>
      <c r="P51" s="8">
        <v>1090.6199999999999</v>
      </c>
      <c r="Q51" s="14">
        <v>1276.0254</v>
      </c>
      <c r="R51" s="15">
        <v>0</v>
      </c>
      <c r="S51" s="15">
        <f t="shared" si="7"/>
        <v>1722.63</v>
      </c>
      <c r="T51" s="15">
        <f t="shared" si="8"/>
        <v>191.4</v>
      </c>
      <c r="U51" s="15">
        <v>0</v>
      </c>
      <c r="V51" s="15">
        <v>0</v>
      </c>
      <c r="W51" s="15">
        <v>0</v>
      </c>
      <c r="X51" s="15" t="s">
        <v>103</v>
      </c>
      <c r="Y51" s="14">
        <v>191.40380999999999</v>
      </c>
      <c r="Z51" s="15">
        <v>300</v>
      </c>
      <c r="AA51" s="15" t="s">
        <v>103</v>
      </c>
      <c r="AB51" s="15">
        <v>0</v>
      </c>
      <c r="AC51" s="15">
        <v>0</v>
      </c>
      <c r="AD51" s="15">
        <v>0</v>
      </c>
      <c r="AE51" s="15">
        <v>0</v>
      </c>
      <c r="AF51" s="19">
        <f t="shared" si="9"/>
        <v>491.4</v>
      </c>
      <c r="AG51" s="15">
        <v>36.270000000000003</v>
      </c>
      <c r="AH51" s="15">
        <v>40.47</v>
      </c>
      <c r="AI51" s="15">
        <v>65</v>
      </c>
      <c r="AJ51" s="15">
        <v>0</v>
      </c>
      <c r="AK51" s="15">
        <v>200</v>
      </c>
      <c r="AL51" s="15">
        <v>24.13</v>
      </c>
      <c r="AM51" s="15">
        <v>38.880000000000003</v>
      </c>
      <c r="AN51" s="15">
        <v>49.92</v>
      </c>
      <c r="AO51" s="15">
        <v>71.22</v>
      </c>
      <c r="AP51" s="15">
        <v>76.209999999999994</v>
      </c>
      <c r="AQ51" s="15">
        <v>81.540000000000006</v>
      </c>
      <c r="AR51" s="15" t="s">
        <v>103</v>
      </c>
      <c r="AS51" s="15">
        <v>54.530999999999999</v>
      </c>
      <c r="AT51" s="15">
        <v>600</v>
      </c>
      <c r="AU51" s="15">
        <v>10</v>
      </c>
      <c r="AV51" s="19">
        <f t="shared" si="10"/>
        <v>1348.17</v>
      </c>
      <c r="AW51" s="15">
        <v>10</v>
      </c>
      <c r="AX51" s="15">
        <v>0</v>
      </c>
      <c r="AY51" s="14">
        <v>229.60419999999999</v>
      </c>
      <c r="AZ51" s="15">
        <v>0</v>
      </c>
      <c r="BA51" s="15" t="s">
        <v>103</v>
      </c>
      <c r="BB51" s="15">
        <v>0</v>
      </c>
      <c r="BC51" s="24">
        <f t="shared" si="2"/>
        <v>5269.23</v>
      </c>
      <c r="BD51" s="19">
        <f t="shared" si="11"/>
        <v>1730.7700000000004</v>
      </c>
      <c r="BE51" s="19">
        <f t="shared" si="12"/>
        <v>7000</v>
      </c>
      <c r="BF51" s="22">
        <v>0</v>
      </c>
      <c r="BG51" s="22">
        <v>0</v>
      </c>
      <c r="BH51" s="22"/>
      <c r="BI51" s="22"/>
      <c r="BJ51" s="32">
        <v>550</v>
      </c>
      <c r="BK51" s="32">
        <v>0</v>
      </c>
      <c r="BL51" s="28">
        <f t="shared" si="13"/>
        <v>0</v>
      </c>
      <c r="BM51" s="28">
        <f t="shared" si="14"/>
        <v>0</v>
      </c>
      <c r="BN5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1" s="28">
        <v>0</v>
      </c>
      <c r="BR51" s="28">
        <v>0</v>
      </c>
      <c r="BS51" s="28">
        <v>0</v>
      </c>
      <c r="BT51" s="28">
        <v>3</v>
      </c>
      <c r="BU51" s="28">
        <v>0</v>
      </c>
      <c r="BV51" s="28">
        <v>0</v>
      </c>
      <c r="BW51" s="28">
        <v>0</v>
      </c>
      <c r="BX51" s="28">
        <v>0</v>
      </c>
      <c r="BY51" s="28">
        <v>0</v>
      </c>
      <c r="BZ51" s="28">
        <v>0</v>
      </c>
      <c r="CA51" s="28">
        <v>0</v>
      </c>
      <c r="CB51" s="28" t="s">
        <v>103</v>
      </c>
      <c r="CC51" s="28">
        <v>0</v>
      </c>
      <c r="CD51" s="28">
        <v>0</v>
      </c>
      <c r="CE51" s="28">
        <v>0</v>
      </c>
      <c r="CF51" s="28">
        <v>0</v>
      </c>
      <c r="CG51" s="28">
        <v>2.99</v>
      </c>
      <c r="CH51" s="28">
        <v>3</v>
      </c>
      <c r="CI51" s="28">
        <v>0</v>
      </c>
      <c r="CJ51" s="28" t="s">
        <v>103</v>
      </c>
      <c r="CK51" s="28">
        <v>0</v>
      </c>
      <c r="CL51" s="28">
        <v>0</v>
      </c>
      <c r="CM51" s="28" t="s">
        <v>103</v>
      </c>
      <c r="CN51" s="28">
        <v>0</v>
      </c>
      <c r="CO51" s="28">
        <f t="shared" si="15"/>
        <v>0</v>
      </c>
      <c r="CP51" s="32">
        <f t="shared" si="3"/>
        <v>229.60419999999999</v>
      </c>
      <c r="CQ51" s="28">
        <v>0</v>
      </c>
      <c r="CR51" s="28" t="s">
        <v>103</v>
      </c>
      <c r="CS51" s="28">
        <f t="shared" si="16"/>
        <v>0</v>
      </c>
      <c r="CT51" s="28">
        <f t="shared" si="17"/>
        <v>0</v>
      </c>
      <c r="CU51" s="28">
        <f t="shared" si="4"/>
        <v>0</v>
      </c>
      <c r="CV51" s="28">
        <f t="shared" si="5"/>
        <v>788.59</v>
      </c>
      <c r="CW51" s="29">
        <f t="shared" si="6"/>
        <v>6211.41</v>
      </c>
    </row>
    <row r="52" spans="2:101" x14ac:dyDescent="0.2">
      <c r="B52" s="7">
        <v>202041</v>
      </c>
      <c r="C52" s="8">
        <v>21890</v>
      </c>
      <c r="D52" s="8" t="s">
        <v>95</v>
      </c>
      <c r="E52" s="8" t="s">
        <v>237</v>
      </c>
      <c r="F52" s="8">
        <v>0</v>
      </c>
      <c r="G52" s="8" t="s">
        <v>942</v>
      </c>
      <c r="H52" s="8" t="s">
        <v>106</v>
      </c>
      <c r="I52" s="8" t="s">
        <v>107</v>
      </c>
      <c r="J52" s="8" t="s">
        <v>108</v>
      </c>
      <c r="K52" s="8" t="s">
        <v>238</v>
      </c>
      <c r="L52" s="8" t="s">
        <v>110</v>
      </c>
      <c r="M52" s="9">
        <v>27211020101311</v>
      </c>
      <c r="N52" s="8" t="s">
        <v>239</v>
      </c>
      <c r="O52" s="8" t="s">
        <v>102</v>
      </c>
      <c r="P52" s="8">
        <v>2267.84</v>
      </c>
      <c r="Q52" s="14">
        <v>2653.3728000000001</v>
      </c>
      <c r="R52" s="15">
        <v>0</v>
      </c>
      <c r="S52" s="15">
        <f t="shared" si="7"/>
        <v>3582.05</v>
      </c>
      <c r="T52" s="15">
        <f t="shared" si="8"/>
        <v>398.01</v>
      </c>
      <c r="U52" s="15">
        <v>0</v>
      </c>
      <c r="V52" s="15">
        <v>0</v>
      </c>
      <c r="W52" s="15">
        <v>0</v>
      </c>
      <c r="X52" s="15" t="s">
        <v>103</v>
      </c>
      <c r="Y52" s="14">
        <v>398.00592</v>
      </c>
      <c r="Z52" s="15">
        <v>300</v>
      </c>
      <c r="AA52" s="15" t="s">
        <v>103</v>
      </c>
      <c r="AB52" s="15">
        <v>0</v>
      </c>
      <c r="AC52" s="15">
        <v>0</v>
      </c>
      <c r="AD52" s="15">
        <v>0</v>
      </c>
      <c r="AE52" s="15">
        <v>0</v>
      </c>
      <c r="AF52" s="19">
        <f t="shared" si="9"/>
        <v>698.01</v>
      </c>
      <c r="AG52" s="15">
        <v>74.27</v>
      </c>
      <c r="AH52" s="15">
        <v>83.17</v>
      </c>
      <c r="AI52" s="15">
        <v>100.05</v>
      </c>
      <c r="AJ52" s="15">
        <v>0</v>
      </c>
      <c r="AK52" s="15">
        <v>190</v>
      </c>
      <c r="AL52" s="15">
        <v>45.33</v>
      </c>
      <c r="AM52" s="15">
        <v>80.84</v>
      </c>
      <c r="AN52" s="15">
        <v>103.81</v>
      </c>
      <c r="AO52" s="15">
        <v>148.1</v>
      </c>
      <c r="AP52" s="15">
        <v>158.47</v>
      </c>
      <c r="AQ52" s="15">
        <v>169.56</v>
      </c>
      <c r="AR52" s="15" t="s">
        <v>103</v>
      </c>
      <c r="AS52" s="15">
        <v>113.392</v>
      </c>
      <c r="AT52" s="15">
        <v>600</v>
      </c>
      <c r="AU52" s="15">
        <v>10</v>
      </c>
      <c r="AV52" s="19">
        <f t="shared" si="10"/>
        <v>1876.99</v>
      </c>
      <c r="AW52" s="15">
        <v>10</v>
      </c>
      <c r="AX52" s="15">
        <v>0</v>
      </c>
      <c r="AY52" s="14">
        <v>477.44</v>
      </c>
      <c r="AZ52" s="15">
        <v>0</v>
      </c>
      <c r="BA52" s="15" t="s">
        <v>103</v>
      </c>
      <c r="BB52" s="15">
        <v>0</v>
      </c>
      <c r="BC52" s="24">
        <f t="shared" si="2"/>
        <v>9695.8700000000008</v>
      </c>
      <c r="BD52" s="19">
        <f t="shared" si="11"/>
        <v>0</v>
      </c>
      <c r="BE52" s="19">
        <f t="shared" si="12"/>
        <v>9695.8700000000008</v>
      </c>
      <c r="BF52" s="22">
        <v>0</v>
      </c>
      <c r="BG52" s="22">
        <v>0</v>
      </c>
      <c r="BH52" s="22"/>
      <c r="BI52" s="22"/>
      <c r="BJ52" s="32">
        <v>858</v>
      </c>
      <c r="BK52" s="32">
        <v>96</v>
      </c>
      <c r="BL52" s="28">
        <f t="shared" si="13"/>
        <v>0</v>
      </c>
      <c r="BM52" s="28">
        <f t="shared" si="14"/>
        <v>0</v>
      </c>
      <c r="BN5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2" s="28">
        <v>4.12</v>
      </c>
      <c r="BR52" s="28">
        <v>0</v>
      </c>
      <c r="BS52" s="28">
        <v>0</v>
      </c>
      <c r="BT52" s="28">
        <v>3</v>
      </c>
      <c r="BU52" s="28">
        <v>0</v>
      </c>
      <c r="BV52" s="28">
        <v>0</v>
      </c>
      <c r="BW52" s="28">
        <v>0</v>
      </c>
      <c r="BX52" s="28">
        <v>0</v>
      </c>
      <c r="BY52" s="28">
        <v>0</v>
      </c>
      <c r="BZ52" s="28">
        <v>0</v>
      </c>
      <c r="CA52" s="28">
        <v>0</v>
      </c>
      <c r="CB52" s="28" t="s">
        <v>103</v>
      </c>
      <c r="CC52" s="28">
        <v>0</v>
      </c>
      <c r="CD52" s="28">
        <v>0</v>
      </c>
      <c r="CE52" s="28">
        <v>0</v>
      </c>
      <c r="CF52" s="28">
        <v>0</v>
      </c>
      <c r="CG52" s="28">
        <v>3.76</v>
      </c>
      <c r="CH52" s="28">
        <v>5</v>
      </c>
      <c r="CI52" s="28">
        <v>0</v>
      </c>
      <c r="CJ52" s="28" t="s">
        <v>103</v>
      </c>
      <c r="CK52" s="28">
        <v>0</v>
      </c>
      <c r="CL52" s="28">
        <v>0</v>
      </c>
      <c r="CM52" s="28" t="s">
        <v>103</v>
      </c>
      <c r="CN52" s="28">
        <v>0</v>
      </c>
      <c r="CO52" s="28">
        <f t="shared" si="15"/>
        <v>0</v>
      </c>
      <c r="CP52" s="32">
        <f t="shared" si="3"/>
        <v>477.44</v>
      </c>
      <c r="CQ52" s="28">
        <v>0</v>
      </c>
      <c r="CR52" s="28" t="s">
        <v>103</v>
      </c>
      <c r="CS52" s="28">
        <f t="shared" si="16"/>
        <v>0</v>
      </c>
      <c r="CT52" s="28">
        <f t="shared" si="17"/>
        <v>0</v>
      </c>
      <c r="CU52" s="28">
        <f t="shared" si="4"/>
        <v>0</v>
      </c>
      <c r="CV52" s="28">
        <f t="shared" si="5"/>
        <v>1447.32</v>
      </c>
      <c r="CW52" s="29">
        <f t="shared" si="6"/>
        <v>8248.5500000000011</v>
      </c>
    </row>
    <row r="53" spans="2:101" x14ac:dyDescent="0.2">
      <c r="B53" s="7">
        <v>202042</v>
      </c>
      <c r="C53" s="8">
        <v>21730</v>
      </c>
      <c r="D53" s="8" t="s">
        <v>95</v>
      </c>
      <c r="E53" s="8" t="s">
        <v>240</v>
      </c>
      <c r="F53" s="8">
        <v>0</v>
      </c>
      <c r="G53" s="8" t="s">
        <v>942</v>
      </c>
      <c r="H53" s="8" t="s">
        <v>97</v>
      </c>
      <c r="I53" s="8" t="s">
        <v>114</v>
      </c>
      <c r="J53" s="8" t="s">
        <v>103</v>
      </c>
      <c r="K53" s="8" t="s">
        <v>103</v>
      </c>
      <c r="L53" s="8" t="s">
        <v>103</v>
      </c>
      <c r="M53" s="9">
        <v>26610291000772</v>
      </c>
      <c r="N53" s="8" t="s">
        <v>241</v>
      </c>
      <c r="O53" s="8" t="s">
        <v>103</v>
      </c>
      <c r="P53" s="8">
        <v>2254.16</v>
      </c>
      <c r="Q53" s="14">
        <v>2637.37</v>
      </c>
      <c r="R53" s="15">
        <v>0</v>
      </c>
      <c r="S53" s="15">
        <f t="shared" si="7"/>
        <v>3560.45</v>
      </c>
      <c r="T53" s="15">
        <f t="shared" si="8"/>
        <v>395.61</v>
      </c>
      <c r="U53" s="15">
        <v>0</v>
      </c>
      <c r="V53" s="15">
        <v>0</v>
      </c>
      <c r="W53" s="15">
        <v>0</v>
      </c>
      <c r="X53" s="15" t="s">
        <v>103</v>
      </c>
      <c r="Y53" s="14">
        <v>0</v>
      </c>
      <c r="Z53" s="15">
        <v>300</v>
      </c>
      <c r="AA53" s="15" t="s">
        <v>103</v>
      </c>
      <c r="AB53" s="15">
        <v>0</v>
      </c>
      <c r="AC53" s="15">
        <v>0</v>
      </c>
      <c r="AD53" s="15">
        <v>0</v>
      </c>
      <c r="AE53" s="15">
        <v>0</v>
      </c>
      <c r="AF53" s="19">
        <f t="shared" si="9"/>
        <v>300</v>
      </c>
      <c r="AG53" s="15">
        <v>79.09</v>
      </c>
      <c r="AH53" s="15">
        <v>88.3</v>
      </c>
      <c r="AI53" s="15">
        <v>106</v>
      </c>
      <c r="AJ53" s="15">
        <v>0</v>
      </c>
      <c r="AK53" s="15">
        <v>190</v>
      </c>
      <c r="AL53" s="15">
        <v>45.06</v>
      </c>
      <c r="AM53" s="15">
        <v>80.36</v>
      </c>
      <c r="AN53" s="15">
        <v>103.18</v>
      </c>
      <c r="AO53" s="15">
        <v>147.19999999999999</v>
      </c>
      <c r="AP53" s="15">
        <v>157.51</v>
      </c>
      <c r="AQ53" s="15">
        <v>168.54</v>
      </c>
      <c r="AR53" s="15" t="s">
        <v>103</v>
      </c>
      <c r="AS53" s="15">
        <v>112.708</v>
      </c>
      <c r="AT53" s="15">
        <v>600</v>
      </c>
      <c r="AU53" s="15">
        <v>6</v>
      </c>
      <c r="AV53" s="19">
        <f t="shared" si="10"/>
        <v>1883.95</v>
      </c>
      <c r="AW53" s="15">
        <v>10</v>
      </c>
      <c r="AX53" s="15">
        <v>0</v>
      </c>
      <c r="AY53" s="14">
        <v>474.56</v>
      </c>
      <c r="AZ53" s="15">
        <v>0</v>
      </c>
      <c r="BA53" s="15" t="s">
        <v>103</v>
      </c>
      <c r="BB53" s="15">
        <v>0</v>
      </c>
      <c r="BC53" s="24">
        <f t="shared" si="2"/>
        <v>9261.94</v>
      </c>
      <c r="BD53" s="19">
        <f t="shared" si="11"/>
        <v>0</v>
      </c>
      <c r="BE53" s="19">
        <f t="shared" si="12"/>
        <v>9261.94</v>
      </c>
      <c r="BF53" s="22">
        <v>0</v>
      </c>
      <c r="BG53" s="22">
        <v>0</v>
      </c>
      <c r="BH53" s="22"/>
      <c r="BI53" s="22"/>
      <c r="BJ53" s="32">
        <v>847</v>
      </c>
      <c r="BK53" s="32">
        <v>29</v>
      </c>
      <c r="BL53" s="28">
        <f t="shared" si="13"/>
        <v>0</v>
      </c>
      <c r="BM53" s="28">
        <f t="shared" si="14"/>
        <v>0</v>
      </c>
      <c r="BN5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3" s="28">
        <v>172.82</v>
      </c>
      <c r="BR53" s="28">
        <v>0</v>
      </c>
      <c r="BS53" s="28">
        <v>0</v>
      </c>
      <c r="BT53" s="28">
        <v>3</v>
      </c>
      <c r="BU53" s="28">
        <v>750</v>
      </c>
      <c r="BV53" s="28">
        <v>0</v>
      </c>
      <c r="BW53" s="28">
        <v>0</v>
      </c>
      <c r="BX53" s="28">
        <v>0</v>
      </c>
      <c r="BY53" s="28">
        <v>0</v>
      </c>
      <c r="BZ53" s="28">
        <v>0</v>
      </c>
      <c r="CA53" s="28">
        <v>0</v>
      </c>
      <c r="CB53" s="28" t="s">
        <v>103</v>
      </c>
      <c r="CC53" s="28">
        <v>0</v>
      </c>
      <c r="CD53" s="28">
        <v>0</v>
      </c>
      <c r="CE53" s="28">
        <v>0</v>
      </c>
      <c r="CF53" s="28">
        <v>0</v>
      </c>
      <c r="CG53" s="28">
        <v>3.45</v>
      </c>
      <c r="CH53" s="28">
        <v>3</v>
      </c>
      <c r="CI53" s="28">
        <v>0</v>
      </c>
      <c r="CJ53" s="28" t="s">
        <v>103</v>
      </c>
      <c r="CK53" s="28">
        <v>0</v>
      </c>
      <c r="CL53" s="28">
        <v>0</v>
      </c>
      <c r="CM53" s="28" t="s">
        <v>103</v>
      </c>
      <c r="CN53" s="28">
        <v>0</v>
      </c>
      <c r="CO53" s="28">
        <f t="shared" si="15"/>
        <v>0</v>
      </c>
      <c r="CP53" s="32">
        <f t="shared" si="3"/>
        <v>474.56</v>
      </c>
      <c r="CQ53" s="28">
        <v>0</v>
      </c>
      <c r="CR53" s="28" t="s">
        <v>103</v>
      </c>
      <c r="CS53" s="28">
        <f t="shared" si="16"/>
        <v>0</v>
      </c>
      <c r="CT53" s="28">
        <f t="shared" si="17"/>
        <v>0</v>
      </c>
      <c r="CU53" s="28">
        <f t="shared" si="4"/>
        <v>0</v>
      </c>
      <c r="CV53" s="28">
        <f t="shared" si="5"/>
        <v>2282.83</v>
      </c>
      <c r="CW53" s="29">
        <f t="shared" si="6"/>
        <v>6979.1100000000006</v>
      </c>
    </row>
    <row r="54" spans="2:101" x14ac:dyDescent="0.2">
      <c r="B54" s="7">
        <v>202043</v>
      </c>
      <c r="C54" s="8">
        <v>21813</v>
      </c>
      <c r="D54" s="8" t="s">
        <v>95</v>
      </c>
      <c r="E54" s="8" t="s">
        <v>242</v>
      </c>
      <c r="F54" s="8">
        <v>0</v>
      </c>
      <c r="G54" s="8" t="s">
        <v>942</v>
      </c>
      <c r="H54" s="8" t="s">
        <v>106</v>
      </c>
      <c r="I54" s="8" t="s">
        <v>98</v>
      </c>
      <c r="J54" s="8" t="s">
        <v>98</v>
      </c>
      <c r="K54" s="8" t="s">
        <v>135</v>
      </c>
      <c r="L54" s="8" t="s">
        <v>100</v>
      </c>
      <c r="M54" s="9">
        <v>27503162101777</v>
      </c>
      <c r="N54" s="8" t="s">
        <v>243</v>
      </c>
      <c r="O54" s="8" t="s">
        <v>102</v>
      </c>
      <c r="P54" s="8">
        <v>1998.07</v>
      </c>
      <c r="Q54" s="14">
        <v>2337.7419</v>
      </c>
      <c r="R54" s="15">
        <v>0</v>
      </c>
      <c r="S54" s="15">
        <f t="shared" si="7"/>
        <v>3155.95</v>
      </c>
      <c r="T54" s="15">
        <f t="shared" si="8"/>
        <v>350.66</v>
      </c>
      <c r="U54" s="15">
        <v>0</v>
      </c>
      <c r="V54" s="15">
        <v>0</v>
      </c>
      <c r="W54" s="15">
        <v>0</v>
      </c>
      <c r="X54" s="15" t="s">
        <v>103</v>
      </c>
      <c r="Y54" s="14">
        <v>350.66128499999996</v>
      </c>
      <c r="Z54" s="15">
        <v>300</v>
      </c>
      <c r="AA54" s="15" t="s">
        <v>103</v>
      </c>
      <c r="AB54" s="15">
        <v>0</v>
      </c>
      <c r="AC54" s="15">
        <v>0</v>
      </c>
      <c r="AD54" s="15">
        <v>0</v>
      </c>
      <c r="AE54" s="15">
        <v>0</v>
      </c>
      <c r="AF54" s="19">
        <f t="shared" si="9"/>
        <v>650.66</v>
      </c>
      <c r="AG54" s="15">
        <v>70.760000000000005</v>
      </c>
      <c r="AH54" s="15">
        <v>78.98</v>
      </c>
      <c r="AI54" s="15">
        <v>94.28</v>
      </c>
      <c r="AJ54" s="15">
        <v>0</v>
      </c>
      <c r="AK54" s="15">
        <v>200</v>
      </c>
      <c r="AL54" s="15">
        <v>39.94</v>
      </c>
      <c r="AM54" s="15">
        <v>71.23</v>
      </c>
      <c r="AN54" s="15">
        <v>91.46</v>
      </c>
      <c r="AO54" s="15">
        <v>130.47999999999999</v>
      </c>
      <c r="AP54" s="15">
        <v>139.62</v>
      </c>
      <c r="AQ54" s="15">
        <v>149.38999999999999</v>
      </c>
      <c r="AR54" s="15" t="s">
        <v>103</v>
      </c>
      <c r="AS54" s="15">
        <v>99.903499999999994</v>
      </c>
      <c r="AT54" s="15">
        <v>600</v>
      </c>
      <c r="AU54" s="15">
        <v>10</v>
      </c>
      <c r="AV54" s="19">
        <f t="shared" si="10"/>
        <v>1776.04</v>
      </c>
      <c r="AW54" s="15">
        <v>10</v>
      </c>
      <c r="AX54" s="15">
        <v>0</v>
      </c>
      <c r="AY54" s="14">
        <v>420.6463</v>
      </c>
      <c r="AZ54" s="15">
        <v>0</v>
      </c>
      <c r="BA54" s="15" t="s">
        <v>103</v>
      </c>
      <c r="BB54" s="15">
        <v>0</v>
      </c>
      <c r="BC54" s="24">
        <f t="shared" si="2"/>
        <v>8701.7000000000007</v>
      </c>
      <c r="BD54" s="19">
        <f t="shared" si="11"/>
        <v>0</v>
      </c>
      <c r="BE54" s="19">
        <f t="shared" si="12"/>
        <v>8701.7000000000007</v>
      </c>
      <c r="BF54" s="22">
        <v>0</v>
      </c>
      <c r="BG54" s="22">
        <v>0</v>
      </c>
      <c r="BH54" s="22"/>
      <c r="BI54" s="22"/>
      <c r="BJ54" s="32">
        <v>770</v>
      </c>
      <c r="BK54" s="32">
        <v>0</v>
      </c>
      <c r="BL54" s="28">
        <f t="shared" si="13"/>
        <v>0</v>
      </c>
      <c r="BM54" s="28">
        <f t="shared" si="14"/>
        <v>0</v>
      </c>
      <c r="BN5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4" s="28">
        <v>0</v>
      </c>
      <c r="BR54" s="28">
        <v>0</v>
      </c>
      <c r="BS54" s="28">
        <v>0</v>
      </c>
      <c r="BT54" s="28">
        <v>3</v>
      </c>
      <c r="BU54" s="28">
        <v>0</v>
      </c>
      <c r="BV54" s="28">
        <v>0</v>
      </c>
      <c r="BW54" s="28">
        <v>0</v>
      </c>
      <c r="BX54" s="28">
        <v>0</v>
      </c>
      <c r="BY54" s="28">
        <v>0</v>
      </c>
      <c r="BZ54" s="28">
        <v>0</v>
      </c>
      <c r="CA54" s="28">
        <v>0</v>
      </c>
      <c r="CB54" s="28" t="s">
        <v>103</v>
      </c>
      <c r="CC54" s="28">
        <v>0</v>
      </c>
      <c r="CD54" s="28">
        <v>0</v>
      </c>
      <c r="CE54" s="28">
        <v>0</v>
      </c>
      <c r="CF54" s="28">
        <v>0</v>
      </c>
      <c r="CG54" s="28">
        <v>3.35</v>
      </c>
      <c r="CH54" s="28">
        <v>3</v>
      </c>
      <c r="CI54" s="28">
        <v>0</v>
      </c>
      <c r="CJ54" s="28" t="s">
        <v>103</v>
      </c>
      <c r="CK54" s="28">
        <v>0</v>
      </c>
      <c r="CL54" s="28">
        <v>0</v>
      </c>
      <c r="CM54" s="28" t="s">
        <v>103</v>
      </c>
      <c r="CN54" s="28">
        <v>0</v>
      </c>
      <c r="CO54" s="28">
        <f t="shared" si="15"/>
        <v>0</v>
      </c>
      <c r="CP54" s="32">
        <f t="shared" si="3"/>
        <v>420.6463</v>
      </c>
      <c r="CQ54" s="28">
        <v>0</v>
      </c>
      <c r="CR54" s="28" t="s">
        <v>103</v>
      </c>
      <c r="CS54" s="28">
        <f t="shared" si="16"/>
        <v>0</v>
      </c>
      <c r="CT54" s="28">
        <f t="shared" si="17"/>
        <v>0</v>
      </c>
      <c r="CU54" s="28">
        <f t="shared" si="4"/>
        <v>0</v>
      </c>
      <c r="CV54" s="28">
        <f t="shared" si="5"/>
        <v>1200</v>
      </c>
      <c r="CW54" s="29">
        <f t="shared" si="6"/>
        <v>7501.7000000000007</v>
      </c>
    </row>
    <row r="55" spans="2:101" x14ac:dyDescent="0.2">
      <c r="B55" s="7">
        <v>202044</v>
      </c>
      <c r="C55" s="8">
        <v>22120</v>
      </c>
      <c r="D55" s="8" t="s">
        <v>95</v>
      </c>
      <c r="E55" s="8" t="s">
        <v>848</v>
      </c>
      <c r="F55" s="8">
        <v>0</v>
      </c>
      <c r="G55" s="8" t="s">
        <v>942</v>
      </c>
      <c r="H55" s="8" t="s">
        <v>106</v>
      </c>
      <c r="I55" s="8" t="s">
        <v>98</v>
      </c>
      <c r="J55" s="8" t="s">
        <v>98</v>
      </c>
      <c r="K55" s="8" t="s">
        <v>135</v>
      </c>
      <c r="L55" s="8" t="s">
        <v>100</v>
      </c>
      <c r="M55" s="9">
        <v>27809282102272</v>
      </c>
      <c r="N55" s="8" t="s">
        <v>244</v>
      </c>
      <c r="O55" s="8" t="s">
        <v>102</v>
      </c>
      <c r="P55" s="8">
        <v>1660.9</v>
      </c>
      <c r="Q55" s="14">
        <v>1943.2530000000002</v>
      </c>
      <c r="R55" s="15">
        <v>0</v>
      </c>
      <c r="S55" s="15">
        <f t="shared" si="7"/>
        <v>2623.39</v>
      </c>
      <c r="T55" s="15">
        <f t="shared" si="8"/>
        <v>291.49</v>
      </c>
      <c r="U55" s="15">
        <v>0</v>
      </c>
      <c r="V55" s="15">
        <v>0</v>
      </c>
      <c r="W55" s="15">
        <v>0</v>
      </c>
      <c r="X55" s="15" t="s">
        <v>103</v>
      </c>
      <c r="Y55" s="14">
        <v>291.48795000000001</v>
      </c>
      <c r="Z55" s="15">
        <v>300</v>
      </c>
      <c r="AA55" s="15" t="s">
        <v>103</v>
      </c>
      <c r="AB55" s="15">
        <v>0</v>
      </c>
      <c r="AC55" s="15">
        <v>0</v>
      </c>
      <c r="AD55" s="15">
        <v>0</v>
      </c>
      <c r="AE55" s="15">
        <v>0</v>
      </c>
      <c r="AF55" s="19">
        <f t="shared" si="9"/>
        <v>591.49</v>
      </c>
      <c r="AG55" s="15">
        <v>59.01</v>
      </c>
      <c r="AH55" s="15">
        <v>65.8</v>
      </c>
      <c r="AI55" s="15">
        <v>78.36</v>
      </c>
      <c r="AJ55" s="15">
        <v>0</v>
      </c>
      <c r="AK55" s="15">
        <v>200</v>
      </c>
      <c r="AL55" s="15">
        <v>33.200000000000003</v>
      </c>
      <c r="AM55" s="15">
        <v>59.21</v>
      </c>
      <c r="AN55" s="15">
        <v>76.03</v>
      </c>
      <c r="AO55" s="15">
        <v>108.46</v>
      </c>
      <c r="AP55" s="15">
        <v>116.06</v>
      </c>
      <c r="AQ55" s="15">
        <v>124.18</v>
      </c>
      <c r="AR55" s="15" t="s">
        <v>103</v>
      </c>
      <c r="AS55" s="15">
        <v>83.045000000000002</v>
      </c>
      <c r="AT55" s="15">
        <v>600</v>
      </c>
      <c r="AU55" s="15">
        <v>10</v>
      </c>
      <c r="AV55" s="19">
        <f t="shared" si="10"/>
        <v>1613.36</v>
      </c>
      <c r="AW55" s="15">
        <v>10</v>
      </c>
      <c r="AX55" s="15">
        <v>0</v>
      </c>
      <c r="AY55" s="14">
        <v>349.66320000000002</v>
      </c>
      <c r="AZ55" s="15">
        <v>0</v>
      </c>
      <c r="BA55" s="15" t="s">
        <v>103</v>
      </c>
      <c r="BB55" s="15">
        <v>0</v>
      </c>
      <c r="BC55" s="24">
        <f t="shared" si="2"/>
        <v>7422.65</v>
      </c>
      <c r="BD55" s="19">
        <f t="shared" si="11"/>
        <v>0</v>
      </c>
      <c r="BE55" s="19">
        <f t="shared" si="12"/>
        <v>7422.65</v>
      </c>
      <c r="BF55" s="22">
        <v>0</v>
      </c>
      <c r="BG55" s="22">
        <v>0</v>
      </c>
      <c r="BH55" s="22"/>
      <c r="BI55" s="22"/>
      <c r="BJ55" s="32">
        <v>649</v>
      </c>
      <c r="BK55" s="32">
        <v>0</v>
      </c>
      <c r="BL55" s="28">
        <f t="shared" si="13"/>
        <v>0</v>
      </c>
      <c r="BM55" s="28">
        <f t="shared" si="14"/>
        <v>0</v>
      </c>
      <c r="BN5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5" s="28">
        <v>0</v>
      </c>
      <c r="BR55" s="28">
        <v>0</v>
      </c>
      <c r="BS55" s="28">
        <v>0</v>
      </c>
      <c r="BT55" s="28">
        <v>3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 t="s">
        <v>103</v>
      </c>
      <c r="CC55" s="28">
        <v>0</v>
      </c>
      <c r="CD55" s="28">
        <v>0</v>
      </c>
      <c r="CE55" s="28">
        <v>0</v>
      </c>
      <c r="CF55" s="28">
        <v>0</v>
      </c>
      <c r="CG55" s="28">
        <v>2.92</v>
      </c>
      <c r="CH55" s="28">
        <v>3</v>
      </c>
      <c r="CI55" s="28">
        <v>0</v>
      </c>
      <c r="CJ55" s="28" t="s">
        <v>103</v>
      </c>
      <c r="CK55" s="28">
        <v>0</v>
      </c>
      <c r="CL55" s="28">
        <v>0</v>
      </c>
      <c r="CM55" s="28" t="s">
        <v>103</v>
      </c>
      <c r="CN55" s="28">
        <v>0</v>
      </c>
      <c r="CO55" s="28">
        <f t="shared" si="15"/>
        <v>0</v>
      </c>
      <c r="CP55" s="32">
        <f t="shared" si="3"/>
        <v>349.66320000000002</v>
      </c>
      <c r="CQ55" s="28">
        <v>0</v>
      </c>
      <c r="CR55" s="28" t="s">
        <v>103</v>
      </c>
      <c r="CS55" s="28">
        <f t="shared" si="16"/>
        <v>0</v>
      </c>
      <c r="CT55" s="28">
        <f t="shared" si="17"/>
        <v>0</v>
      </c>
      <c r="CU55" s="28">
        <f t="shared" si="4"/>
        <v>0</v>
      </c>
      <c r="CV55" s="28">
        <f t="shared" si="5"/>
        <v>1007.58</v>
      </c>
      <c r="CW55" s="29">
        <f t="shared" si="6"/>
        <v>6415.07</v>
      </c>
    </row>
    <row r="56" spans="2:101" x14ac:dyDescent="0.2">
      <c r="B56" s="7">
        <v>202045</v>
      </c>
      <c r="C56" s="8">
        <v>21983</v>
      </c>
      <c r="D56" s="8" t="s">
        <v>95</v>
      </c>
      <c r="E56" s="8" t="s">
        <v>245</v>
      </c>
      <c r="F56" s="8">
        <v>0</v>
      </c>
      <c r="G56" s="8" t="s">
        <v>942</v>
      </c>
      <c r="H56" s="8" t="s">
        <v>106</v>
      </c>
      <c r="I56" s="8" t="s">
        <v>98</v>
      </c>
      <c r="J56" s="8" t="s">
        <v>98</v>
      </c>
      <c r="K56" s="8" t="s">
        <v>246</v>
      </c>
      <c r="L56" s="8" t="s">
        <v>100</v>
      </c>
      <c r="M56" s="9">
        <v>27505230100418</v>
      </c>
      <c r="N56" s="8" t="s">
        <v>247</v>
      </c>
      <c r="O56" s="8" t="s">
        <v>102</v>
      </c>
      <c r="P56" s="8">
        <v>1893.84</v>
      </c>
      <c r="Q56" s="14">
        <v>2215.7928000000002</v>
      </c>
      <c r="R56" s="15">
        <v>0</v>
      </c>
      <c r="S56" s="15">
        <f t="shared" si="7"/>
        <v>2991.32</v>
      </c>
      <c r="T56" s="15">
        <f t="shared" si="8"/>
        <v>332.37</v>
      </c>
      <c r="U56" s="15">
        <v>0</v>
      </c>
      <c r="V56" s="15">
        <v>0</v>
      </c>
      <c r="W56" s="15">
        <v>0</v>
      </c>
      <c r="X56" s="15" t="s">
        <v>103</v>
      </c>
      <c r="Y56" s="14">
        <v>332.36892</v>
      </c>
      <c r="Z56" s="15">
        <v>300</v>
      </c>
      <c r="AA56" s="15" t="s">
        <v>103</v>
      </c>
      <c r="AB56" s="15">
        <v>0</v>
      </c>
      <c r="AC56" s="15">
        <v>0</v>
      </c>
      <c r="AD56" s="15">
        <v>0</v>
      </c>
      <c r="AE56" s="15">
        <v>0</v>
      </c>
      <c r="AF56" s="19">
        <f t="shared" si="9"/>
        <v>632.37</v>
      </c>
      <c r="AG56" s="15">
        <v>67.209999999999994</v>
      </c>
      <c r="AH56" s="15">
        <v>74.98</v>
      </c>
      <c r="AI56" s="15">
        <v>89.38</v>
      </c>
      <c r="AJ56" s="15">
        <v>0</v>
      </c>
      <c r="AK56" s="15">
        <v>200</v>
      </c>
      <c r="AL56" s="15">
        <v>37.86</v>
      </c>
      <c r="AM56" s="15">
        <v>67.510000000000005</v>
      </c>
      <c r="AN56" s="15">
        <v>86.69</v>
      </c>
      <c r="AO56" s="15">
        <v>123.67</v>
      </c>
      <c r="AP56" s="15">
        <v>132.33000000000001</v>
      </c>
      <c r="AQ56" s="15">
        <v>141.6</v>
      </c>
      <c r="AR56" s="15" t="s">
        <v>103</v>
      </c>
      <c r="AS56" s="15">
        <v>94.691999999999993</v>
      </c>
      <c r="AT56" s="15">
        <v>600</v>
      </c>
      <c r="AU56" s="15">
        <v>8</v>
      </c>
      <c r="AV56" s="19">
        <f t="shared" si="10"/>
        <v>1723.92</v>
      </c>
      <c r="AW56" s="15">
        <v>10</v>
      </c>
      <c r="AX56" s="15">
        <v>0</v>
      </c>
      <c r="AY56" s="14">
        <v>398.70319999999998</v>
      </c>
      <c r="AZ56" s="15">
        <v>0</v>
      </c>
      <c r="BA56" s="15" t="s">
        <v>103</v>
      </c>
      <c r="BB56" s="15">
        <v>0</v>
      </c>
      <c r="BC56" s="24">
        <f t="shared" si="2"/>
        <v>8304.48</v>
      </c>
      <c r="BD56" s="19">
        <f t="shared" si="11"/>
        <v>0</v>
      </c>
      <c r="BE56" s="19">
        <f t="shared" si="12"/>
        <v>8304.48</v>
      </c>
      <c r="BF56" s="22">
        <v>0</v>
      </c>
      <c r="BG56" s="22">
        <v>0</v>
      </c>
      <c r="BH56" s="22"/>
      <c r="BI56" s="22"/>
      <c r="BJ56" s="32">
        <v>737</v>
      </c>
      <c r="BK56" s="32">
        <v>0</v>
      </c>
      <c r="BL56" s="28">
        <f t="shared" si="13"/>
        <v>0</v>
      </c>
      <c r="BM56" s="28">
        <f t="shared" si="14"/>
        <v>0</v>
      </c>
      <c r="BN5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6" s="28">
        <v>0</v>
      </c>
      <c r="BR56" s="28">
        <v>0</v>
      </c>
      <c r="BS56" s="28">
        <v>0</v>
      </c>
      <c r="BT56" s="28">
        <v>3</v>
      </c>
      <c r="BU56" s="28">
        <v>0</v>
      </c>
      <c r="BV56" s="28">
        <v>0</v>
      </c>
      <c r="BW56" s="28">
        <v>0</v>
      </c>
      <c r="BX56" s="28">
        <v>0</v>
      </c>
      <c r="BY56" s="28">
        <v>0</v>
      </c>
      <c r="BZ56" s="28">
        <v>0</v>
      </c>
      <c r="CA56" s="28">
        <v>0</v>
      </c>
      <c r="CB56" s="28" t="s">
        <v>103</v>
      </c>
      <c r="CC56" s="28">
        <v>0</v>
      </c>
      <c r="CD56" s="28">
        <v>0</v>
      </c>
      <c r="CE56" s="28">
        <v>0</v>
      </c>
      <c r="CF56" s="28">
        <v>0</v>
      </c>
      <c r="CG56" s="28">
        <v>3.25</v>
      </c>
      <c r="CH56" s="28">
        <v>3</v>
      </c>
      <c r="CI56" s="28">
        <v>0</v>
      </c>
      <c r="CJ56" s="28" t="s">
        <v>103</v>
      </c>
      <c r="CK56" s="28">
        <v>0</v>
      </c>
      <c r="CL56" s="28">
        <v>0</v>
      </c>
      <c r="CM56" s="28" t="s">
        <v>103</v>
      </c>
      <c r="CN56" s="28">
        <v>0</v>
      </c>
      <c r="CO56" s="28">
        <f t="shared" si="15"/>
        <v>0</v>
      </c>
      <c r="CP56" s="32">
        <f t="shared" si="3"/>
        <v>398.70319999999998</v>
      </c>
      <c r="CQ56" s="28">
        <v>0</v>
      </c>
      <c r="CR56" s="28" t="s">
        <v>103</v>
      </c>
      <c r="CS56" s="28">
        <f t="shared" si="16"/>
        <v>0</v>
      </c>
      <c r="CT56" s="28">
        <f t="shared" si="17"/>
        <v>0</v>
      </c>
      <c r="CU56" s="28">
        <f t="shared" si="4"/>
        <v>0</v>
      </c>
      <c r="CV56" s="28">
        <f t="shared" si="5"/>
        <v>1144.95</v>
      </c>
      <c r="CW56" s="29">
        <f t="shared" si="6"/>
        <v>7159.53</v>
      </c>
    </row>
    <row r="57" spans="2:101" x14ac:dyDescent="0.2">
      <c r="B57" s="7">
        <v>202046</v>
      </c>
      <c r="C57" s="8">
        <v>21833</v>
      </c>
      <c r="D57" s="8" t="s">
        <v>95</v>
      </c>
      <c r="E57" s="8" t="s">
        <v>849</v>
      </c>
      <c r="F57" s="8">
        <v>0</v>
      </c>
      <c r="G57" s="8" t="s">
        <v>942</v>
      </c>
      <c r="H57" s="8" t="s">
        <v>106</v>
      </c>
      <c r="I57" s="8" t="s">
        <v>98</v>
      </c>
      <c r="J57" s="8" t="s">
        <v>98</v>
      </c>
      <c r="K57" s="8" t="s">
        <v>135</v>
      </c>
      <c r="L57" s="8" t="s">
        <v>100</v>
      </c>
      <c r="M57" s="9">
        <v>27506290100758</v>
      </c>
      <c r="N57" s="8" t="s">
        <v>248</v>
      </c>
      <c r="O57" s="8" t="s">
        <v>102</v>
      </c>
      <c r="P57" s="8">
        <v>1979.69</v>
      </c>
      <c r="Q57" s="14">
        <v>2316.2373000000002</v>
      </c>
      <c r="R57" s="15">
        <v>0</v>
      </c>
      <c r="S57" s="15">
        <f t="shared" si="7"/>
        <v>3126.92</v>
      </c>
      <c r="T57" s="15">
        <f t="shared" si="8"/>
        <v>347.44</v>
      </c>
      <c r="U57" s="15">
        <v>0</v>
      </c>
      <c r="V57" s="15">
        <v>0</v>
      </c>
      <c r="W57" s="15">
        <v>0</v>
      </c>
      <c r="X57" s="15" t="s">
        <v>103</v>
      </c>
      <c r="Y57" s="14">
        <v>347.43559500000003</v>
      </c>
      <c r="Z57" s="15">
        <v>300</v>
      </c>
      <c r="AA57" s="15" t="s">
        <v>103</v>
      </c>
      <c r="AB57" s="15">
        <v>0</v>
      </c>
      <c r="AC57" s="15">
        <v>0</v>
      </c>
      <c r="AD57" s="15">
        <v>0</v>
      </c>
      <c r="AE57" s="15">
        <v>0</v>
      </c>
      <c r="AF57" s="19">
        <f t="shared" si="9"/>
        <v>647.44000000000005</v>
      </c>
      <c r="AG57" s="15">
        <v>70.23</v>
      </c>
      <c r="AH57" s="15">
        <v>78.36</v>
      </c>
      <c r="AI57" s="15">
        <v>93.44</v>
      </c>
      <c r="AJ57" s="15">
        <v>0</v>
      </c>
      <c r="AK57" s="15">
        <v>200</v>
      </c>
      <c r="AL57" s="15">
        <v>39.57</v>
      </c>
      <c r="AM57" s="15">
        <v>70.569999999999993</v>
      </c>
      <c r="AN57" s="15">
        <v>90.62</v>
      </c>
      <c r="AO57" s="15">
        <v>129.28</v>
      </c>
      <c r="AP57" s="15">
        <v>138.33000000000001</v>
      </c>
      <c r="AQ57" s="15">
        <v>148.01</v>
      </c>
      <c r="AR57" s="15" t="s">
        <v>103</v>
      </c>
      <c r="AS57" s="15">
        <v>98.984499999999997</v>
      </c>
      <c r="AT57" s="15">
        <v>600</v>
      </c>
      <c r="AU57" s="15">
        <v>10</v>
      </c>
      <c r="AV57" s="19">
        <f t="shared" si="10"/>
        <v>1767.39</v>
      </c>
      <c r="AW57" s="15">
        <v>10</v>
      </c>
      <c r="AX57" s="15">
        <v>0</v>
      </c>
      <c r="AY57" s="14">
        <v>416.77679999999998</v>
      </c>
      <c r="AZ57" s="15">
        <v>0</v>
      </c>
      <c r="BA57" s="15" t="s">
        <v>103</v>
      </c>
      <c r="BB57" s="15">
        <v>0</v>
      </c>
      <c r="BC57" s="24">
        <f t="shared" si="2"/>
        <v>8632.2000000000007</v>
      </c>
      <c r="BD57" s="19">
        <f t="shared" si="11"/>
        <v>0</v>
      </c>
      <c r="BE57" s="19">
        <f t="shared" si="12"/>
        <v>8632.2000000000007</v>
      </c>
      <c r="BF57" s="22">
        <v>0</v>
      </c>
      <c r="BG57" s="22">
        <v>0</v>
      </c>
      <c r="BH57" s="22"/>
      <c r="BI57" s="22"/>
      <c r="BJ57" s="32">
        <v>759</v>
      </c>
      <c r="BK57" s="32">
        <v>0</v>
      </c>
      <c r="BL57" s="28">
        <f t="shared" si="13"/>
        <v>0</v>
      </c>
      <c r="BM57" s="28">
        <f t="shared" si="14"/>
        <v>0</v>
      </c>
      <c r="BN5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7" s="28">
        <v>0</v>
      </c>
      <c r="BR57" s="28">
        <v>0</v>
      </c>
      <c r="BS57" s="28">
        <v>0</v>
      </c>
      <c r="BT57" s="28">
        <v>3</v>
      </c>
      <c r="BU57" s="28">
        <v>0</v>
      </c>
      <c r="BV57" s="28">
        <v>0</v>
      </c>
      <c r="BW57" s="28">
        <v>0</v>
      </c>
      <c r="BX57" s="28">
        <v>0</v>
      </c>
      <c r="BY57" s="28">
        <v>0</v>
      </c>
      <c r="BZ57" s="28">
        <v>0</v>
      </c>
      <c r="CA57" s="28">
        <v>0</v>
      </c>
      <c r="CB57" s="28" t="s">
        <v>103</v>
      </c>
      <c r="CC57" s="28">
        <v>0</v>
      </c>
      <c r="CD57" s="28">
        <v>0</v>
      </c>
      <c r="CE57" s="28">
        <v>0</v>
      </c>
      <c r="CF57" s="28">
        <v>0</v>
      </c>
      <c r="CG57" s="28">
        <v>3.37</v>
      </c>
      <c r="CH57" s="28">
        <v>3</v>
      </c>
      <c r="CI57" s="28">
        <v>0</v>
      </c>
      <c r="CJ57" s="28" t="s">
        <v>103</v>
      </c>
      <c r="CK57" s="28">
        <v>0</v>
      </c>
      <c r="CL57" s="28">
        <v>0</v>
      </c>
      <c r="CM57" s="28" t="s">
        <v>103</v>
      </c>
      <c r="CN57" s="28">
        <v>0</v>
      </c>
      <c r="CO57" s="28">
        <f t="shared" si="15"/>
        <v>0</v>
      </c>
      <c r="CP57" s="32">
        <f t="shared" si="3"/>
        <v>416.77679999999998</v>
      </c>
      <c r="CQ57" s="28">
        <v>0</v>
      </c>
      <c r="CR57" s="28" t="s">
        <v>103</v>
      </c>
      <c r="CS57" s="28">
        <f t="shared" si="16"/>
        <v>0</v>
      </c>
      <c r="CT57" s="28">
        <f t="shared" si="17"/>
        <v>0</v>
      </c>
      <c r="CU57" s="28">
        <f t="shared" si="4"/>
        <v>0</v>
      </c>
      <c r="CV57" s="28">
        <f t="shared" si="5"/>
        <v>1185.1500000000001</v>
      </c>
      <c r="CW57" s="29">
        <f t="shared" si="6"/>
        <v>7447.0500000000011</v>
      </c>
    </row>
    <row r="58" spans="2:101" x14ac:dyDescent="0.2">
      <c r="B58" s="7">
        <v>202048</v>
      </c>
      <c r="C58" s="8">
        <v>21306</v>
      </c>
      <c r="D58" s="8" t="s">
        <v>90</v>
      </c>
      <c r="E58" s="8" t="s">
        <v>850</v>
      </c>
      <c r="F58" s="8" t="s">
        <v>119</v>
      </c>
      <c r="G58" s="8" t="s">
        <v>90</v>
      </c>
      <c r="H58" s="8" t="s">
        <v>106</v>
      </c>
      <c r="I58" s="8" t="s">
        <v>98</v>
      </c>
      <c r="J58" s="8" t="s">
        <v>98</v>
      </c>
      <c r="K58" s="8" t="s">
        <v>135</v>
      </c>
      <c r="L58" s="8" t="s">
        <v>249</v>
      </c>
      <c r="M58" s="9">
        <v>27110310100911</v>
      </c>
      <c r="N58" s="8" t="s">
        <v>250</v>
      </c>
      <c r="O58" s="8" t="s">
        <v>102</v>
      </c>
      <c r="P58" s="8">
        <v>2041.57</v>
      </c>
      <c r="Q58" s="14">
        <v>2388.6369000000004</v>
      </c>
      <c r="R58" s="15">
        <v>0</v>
      </c>
      <c r="S58" s="15">
        <f t="shared" si="7"/>
        <v>3224.66</v>
      </c>
      <c r="T58" s="15">
        <f t="shared" si="8"/>
        <v>358.3</v>
      </c>
      <c r="U58" s="15">
        <v>0</v>
      </c>
      <c r="V58" s="15">
        <v>0</v>
      </c>
      <c r="W58" s="15">
        <v>0</v>
      </c>
      <c r="X58" s="15" t="s">
        <v>103</v>
      </c>
      <c r="Y58" s="14">
        <v>358.29553500000003</v>
      </c>
      <c r="Z58" s="15">
        <v>300</v>
      </c>
      <c r="AA58" s="15" t="s">
        <v>103</v>
      </c>
      <c r="AB58" s="15">
        <v>0</v>
      </c>
      <c r="AC58" s="15">
        <v>0</v>
      </c>
      <c r="AD58" s="15">
        <v>0</v>
      </c>
      <c r="AE58" s="15">
        <v>0</v>
      </c>
      <c r="AF58" s="19">
        <f t="shared" si="9"/>
        <v>658.3</v>
      </c>
      <c r="AG58" s="15">
        <v>72.290000000000006</v>
      </c>
      <c r="AH58" s="15">
        <v>80.69</v>
      </c>
      <c r="AI58" s="15">
        <v>96.33</v>
      </c>
      <c r="AJ58" s="15">
        <v>0</v>
      </c>
      <c r="AK58" s="15">
        <v>200</v>
      </c>
      <c r="AL58" s="15">
        <v>40.81</v>
      </c>
      <c r="AM58" s="15">
        <v>72.78</v>
      </c>
      <c r="AN58" s="15">
        <v>93.45</v>
      </c>
      <c r="AO58" s="15">
        <v>133.32</v>
      </c>
      <c r="AP58" s="15">
        <v>142.66</v>
      </c>
      <c r="AQ58" s="15">
        <v>152.63999999999999</v>
      </c>
      <c r="AR58" s="15" t="s">
        <v>103</v>
      </c>
      <c r="AS58" s="15">
        <v>102.07850000000001</v>
      </c>
      <c r="AT58" s="15">
        <v>600</v>
      </c>
      <c r="AU58" s="15">
        <v>10</v>
      </c>
      <c r="AV58" s="19">
        <f t="shared" si="10"/>
        <v>1797.05</v>
      </c>
      <c r="AW58" s="15">
        <v>10</v>
      </c>
      <c r="AX58" s="15">
        <v>0</v>
      </c>
      <c r="AY58" s="14">
        <v>429.80419999999998</v>
      </c>
      <c r="AZ58" s="15">
        <v>0</v>
      </c>
      <c r="BA58" s="15" t="s">
        <v>103</v>
      </c>
      <c r="BB58" s="15">
        <v>0</v>
      </c>
      <c r="BC58" s="24">
        <f t="shared" si="2"/>
        <v>8866.75</v>
      </c>
      <c r="BD58" s="19">
        <f t="shared" si="11"/>
        <v>0</v>
      </c>
      <c r="BE58" s="19">
        <f t="shared" si="12"/>
        <v>8866.75</v>
      </c>
      <c r="BF58" s="22">
        <v>0</v>
      </c>
      <c r="BG58" s="22">
        <v>0</v>
      </c>
      <c r="BH58" s="22"/>
      <c r="BI58" s="22"/>
      <c r="BJ58" s="32">
        <v>781</v>
      </c>
      <c r="BK58" s="32">
        <v>0</v>
      </c>
      <c r="BL58" s="28">
        <f t="shared" si="13"/>
        <v>0</v>
      </c>
      <c r="BM58" s="28">
        <f t="shared" si="14"/>
        <v>0</v>
      </c>
      <c r="BN5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8" s="28">
        <v>0</v>
      </c>
      <c r="BR58" s="28">
        <v>0</v>
      </c>
      <c r="BS58" s="28">
        <v>0</v>
      </c>
      <c r="BT58" s="28">
        <v>3</v>
      </c>
      <c r="BU58" s="28">
        <v>0</v>
      </c>
      <c r="BV58" s="28">
        <v>0</v>
      </c>
      <c r="BW58" s="28">
        <v>0</v>
      </c>
      <c r="BX58" s="28">
        <v>0</v>
      </c>
      <c r="BY58" s="28">
        <v>0</v>
      </c>
      <c r="BZ58" s="28">
        <v>0</v>
      </c>
      <c r="CA58" s="28">
        <v>0</v>
      </c>
      <c r="CB58" s="28" t="s">
        <v>103</v>
      </c>
      <c r="CC58" s="28">
        <v>0</v>
      </c>
      <c r="CD58" s="28">
        <v>0</v>
      </c>
      <c r="CE58" s="28">
        <v>0</v>
      </c>
      <c r="CF58" s="28">
        <v>0</v>
      </c>
      <c r="CG58" s="28">
        <v>3.45</v>
      </c>
      <c r="CH58" s="28">
        <v>3</v>
      </c>
      <c r="CI58" s="28">
        <v>0</v>
      </c>
      <c r="CJ58" s="28" t="s">
        <v>103</v>
      </c>
      <c r="CK58" s="28">
        <v>0</v>
      </c>
      <c r="CL58" s="28">
        <v>0</v>
      </c>
      <c r="CM58" s="28" t="s">
        <v>103</v>
      </c>
      <c r="CN58" s="28">
        <v>0</v>
      </c>
      <c r="CO58" s="28">
        <f t="shared" si="15"/>
        <v>0</v>
      </c>
      <c r="CP58" s="32">
        <f t="shared" si="3"/>
        <v>429.80419999999998</v>
      </c>
      <c r="CQ58" s="28">
        <v>0</v>
      </c>
      <c r="CR58" s="28" t="s">
        <v>103</v>
      </c>
      <c r="CS58" s="28">
        <f t="shared" si="16"/>
        <v>7646.5</v>
      </c>
      <c r="CT58" s="28">
        <f t="shared" si="17"/>
        <v>0</v>
      </c>
      <c r="CU58" s="28">
        <f t="shared" si="4"/>
        <v>0</v>
      </c>
      <c r="CV58" s="28">
        <f t="shared" si="5"/>
        <v>8866.75</v>
      </c>
      <c r="CW58" s="29">
        <f t="shared" si="6"/>
        <v>0</v>
      </c>
    </row>
    <row r="59" spans="2:101" x14ac:dyDescent="0.2">
      <c r="B59" s="7">
        <v>202049</v>
      </c>
      <c r="C59" s="8">
        <v>21542</v>
      </c>
      <c r="D59" s="8" t="s">
        <v>95</v>
      </c>
      <c r="E59" s="8" t="s">
        <v>251</v>
      </c>
      <c r="F59" s="8">
        <v>0</v>
      </c>
      <c r="G59" s="8" t="s">
        <v>942</v>
      </c>
      <c r="H59" s="8" t="s">
        <v>106</v>
      </c>
      <c r="I59" s="8" t="s">
        <v>114</v>
      </c>
      <c r="J59" s="8" t="s">
        <v>114</v>
      </c>
      <c r="K59" s="8" t="s">
        <v>115</v>
      </c>
      <c r="L59" s="8" t="s">
        <v>252</v>
      </c>
      <c r="M59" s="9">
        <v>27208261500673</v>
      </c>
      <c r="N59" s="8" t="s">
        <v>253</v>
      </c>
      <c r="O59" s="8" t="s">
        <v>102</v>
      </c>
      <c r="P59" s="8">
        <v>2148.85</v>
      </c>
      <c r="Q59" s="14">
        <v>2514.1545000000001</v>
      </c>
      <c r="R59" s="15">
        <v>0</v>
      </c>
      <c r="S59" s="15">
        <f t="shared" si="7"/>
        <v>3394.11</v>
      </c>
      <c r="T59" s="15">
        <f t="shared" si="8"/>
        <v>377.12</v>
      </c>
      <c r="U59" s="15">
        <v>0</v>
      </c>
      <c r="V59" s="15">
        <v>0</v>
      </c>
      <c r="W59" s="15">
        <v>0</v>
      </c>
      <c r="X59" s="15" t="s">
        <v>103</v>
      </c>
      <c r="Y59" s="14">
        <v>377.123175</v>
      </c>
      <c r="Z59" s="15">
        <v>300</v>
      </c>
      <c r="AA59" s="15" t="s">
        <v>103</v>
      </c>
      <c r="AB59" s="15">
        <v>0</v>
      </c>
      <c r="AC59" s="15">
        <v>0</v>
      </c>
      <c r="AD59" s="15">
        <v>0</v>
      </c>
      <c r="AE59" s="15">
        <v>0</v>
      </c>
      <c r="AF59" s="19">
        <f t="shared" si="9"/>
        <v>677.12</v>
      </c>
      <c r="AG59" s="15">
        <v>76.06</v>
      </c>
      <c r="AH59" s="15">
        <v>84.91</v>
      </c>
      <c r="AI59" s="15">
        <v>101.41</v>
      </c>
      <c r="AJ59" s="15">
        <v>0</v>
      </c>
      <c r="AK59" s="15">
        <v>190</v>
      </c>
      <c r="AL59" s="15">
        <v>42.96</v>
      </c>
      <c r="AM59" s="15">
        <v>76.599999999999994</v>
      </c>
      <c r="AN59" s="15">
        <v>98.36</v>
      </c>
      <c r="AO59" s="15">
        <v>140.33000000000001</v>
      </c>
      <c r="AP59" s="15">
        <v>150.15</v>
      </c>
      <c r="AQ59" s="15">
        <v>160.66</v>
      </c>
      <c r="AR59" s="15" t="s">
        <v>103</v>
      </c>
      <c r="AS59" s="15">
        <v>107.4425</v>
      </c>
      <c r="AT59" s="15">
        <v>600</v>
      </c>
      <c r="AU59" s="15">
        <v>10</v>
      </c>
      <c r="AV59" s="19">
        <f t="shared" si="10"/>
        <v>1838.88</v>
      </c>
      <c r="AW59" s="15">
        <v>10</v>
      </c>
      <c r="AX59" s="15">
        <v>0</v>
      </c>
      <c r="AY59" s="14">
        <v>452.3895</v>
      </c>
      <c r="AZ59" s="15">
        <v>0</v>
      </c>
      <c r="BA59" s="15" t="s">
        <v>103</v>
      </c>
      <c r="BB59" s="15">
        <v>0</v>
      </c>
      <c r="BC59" s="24">
        <f t="shared" si="2"/>
        <v>9263.77</v>
      </c>
      <c r="BD59" s="19">
        <f t="shared" si="11"/>
        <v>0</v>
      </c>
      <c r="BE59" s="19">
        <f t="shared" si="12"/>
        <v>9263.77</v>
      </c>
      <c r="BF59" s="22">
        <v>0</v>
      </c>
      <c r="BG59" s="22">
        <v>0</v>
      </c>
      <c r="BH59" s="22"/>
      <c r="BI59" s="22"/>
      <c r="BJ59" s="32">
        <v>814</v>
      </c>
      <c r="BK59" s="32">
        <v>124.25</v>
      </c>
      <c r="BL59" s="28">
        <f t="shared" si="13"/>
        <v>0</v>
      </c>
      <c r="BM59" s="28">
        <f t="shared" si="14"/>
        <v>0</v>
      </c>
      <c r="BN5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9" s="28">
        <v>0</v>
      </c>
      <c r="BR59" s="28">
        <v>0</v>
      </c>
      <c r="BS59" s="28">
        <v>0</v>
      </c>
      <c r="BT59" s="28">
        <v>3</v>
      </c>
      <c r="BU59" s="28">
        <v>0</v>
      </c>
      <c r="BV59" s="28">
        <v>0</v>
      </c>
      <c r="BW59" s="28">
        <v>0</v>
      </c>
      <c r="BX59" s="28">
        <v>0</v>
      </c>
      <c r="BY59" s="28">
        <v>0</v>
      </c>
      <c r="BZ59" s="28">
        <v>0</v>
      </c>
      <c r="CA59" s="28">
        <v>0</v>
      </c>
      <c r="CB59" s="28" t="s">
        <v>103</v>
      </c>
      <c r="CC59" s="28">
        <v>0</v>
      </c>
      <c r="CD59" s="28">
        <v>0</v>
      </c>
      <c r="CE59" s="28">
        <v>0</v>
      </c>
      <c r="CF59" s="28">
        <v>0</v>
      </c>
      <c r="CG59" s="28">
        <v>3.89</v>
      </c>
      <c r="CH59" s="28">
        <v>3</v>
      </c>
      <c r="CI59" s="28">
        <v>0</v>
      </c>
      <c r="CJ59" s="28" t="s">
        <v>103</v>
      </c>
      <c r="CK59" s="28">
        <v>0</v>
      </c>
      <c r="CL59" s="28">
        <v>0</v>
      </c>
      <c r="CM59" s="28" t="s">
        <v>103</v>
      </c>
      <c r="CN59" s="28">
        <v>0</v>
      </c>
      <c r="CO59" s="28">
        <f t="shared" si="15"/>
        <v>0</v>
      </c>
      <c r="CP59" s="32">
        <f t="shared" si="3"/>
        <v>452.3895</v>
      </c>
      <c r="CQ59" s="28">
        <v>0</v>
      </c>
      <c r="CR59" s="28" t="s">
        <v>103</v>
      </c>
      <c r="CS59" s="28">
        <f t="shared" si="16"/>
        <v>0</v>
      </c>
      <c r="CT59" s="28">
        <f t="shared" si="17"/>
        <v>0</v>
      </c>
      <c r="CU59" s="28">
        <f t="shared" si="4"/>
        <v>0</v>
      </c>
      <c r="CV59" s="28">
        <f t="shared" si="5"/>
        <v>1400.53</v>
      </c>
      <c r="CW59" s="29">
        <f t="shared" si="6"/>
        <v>7863.2400000000007</v>
      </c>
    </row>
    <row r="60" spans="2:101" x14ac:dyDescent="0.2">
      <c r="B60" s="7">
        <v>202050</v>
      </c>
      <c r="C60" s="8">
        <v>22036</v>
      </c>
      <c r="D60" s="8" t="s">
        <v>95</v>
      </c>
      <c r="E60" s="8" t="s">
        <v>851</v>
      </c>
      <c r="F60" s="8">
        <v>0</v>
      </c>
      <c r="G60" s="8" t="s">
        <v>942</v>
      </c>
      <c r="H60" s="8" t="s">
        <v>106</v>
      </c>
      <c r="I60" s="8" t="s">
        <v>98</v>
      </c>
      <c r="J60" s="8" t="s">
        <v>98</v>
      </c>
      <c r="K60" s="8" t="s">
        <v>123</v>
      </c>
      <c r="L60" s="8" t="s">
        <v>100</v>
      </c>
      <c r="M60" s="9">
        <v>27740401004517</v>
      </c>
      <c r="N60" s="8" t="s">
        <v>254</v>
      </c>
      <c r="O60" s="8" t="s">
        <v>102</v>
      </c>
      <c r="P60" s="8">
        <v>1824.3</v>
      </c>
      <c r="Q60" s="14">
        <v>2134.431</v>
      </c>
      <c r="R60" s="15">
        <v>0</v>
      </c>
      <c r="S60" s="15">
        <f t="shared" si="7"/>
        <v>2881.48</v>
      </c>
      <c r="T60" s="15">
        <f t="shared" si="8"/>
        <v>320.16000000000003</v>
      </c>
      <c r="U60" s="15">
        <v>0</v>
      </c>
      <c r="V60" s="15">
        <v>0</v>
      </c>
      <c r="W60" s="15">
        <v>0</v>
      </c>
      <c r="X60" s="15" t="s">
        <v>103</v>
      </c>
      <c r="Y60" s="14">
        <v>320.16464999999999</v>
      </c>
      <c r="Z60" s="15">
        <v>300</v>
      </c>
      <c r="AA60" s="15" t="s">
        <v>103</v>
      </c>
      <c r="AB60" s="15">
        <v>0</v>
      </c>
      <c r="AC60" s="15">
        <v>0</v>
      </c>
      <c r="AD60" s="15">
        <v>0</v>
      </c>
      <c r="AE60" s="15">
        <v>0</v>
      </c>
      <c r="AF60" s="19">
        <f t="shared" si="9"/>
        <v>620.16</v>
      </c>
      <c r="AG60" s="15">
        <v>64.760000000000005</v>
      </c>
      <c r="AH60" s="15">
        <v>72.239999999999995</v>
      </c>
      <c r="AI60" s="15">
        <v>86.09</v>
      </c>
      <c r="AJ60" s="15">
        <v>0</v>
      </c>
      <c r="AK60" s="15">
        <v>200</v>
      </c>
      <c r="AL60" s="15">
        <v>36.47</v>
      </c>
      <c r="AM60" s="15">
        <v>65.03</v>
      </c>
      <c r="AN60" s="15">
        <v>83.5</v>
      </c>
      <c r="AO60" s="15">
        <v>119.13</v>
      </c>
      <c r="AP60" s="15">
        <v>127.47</v>
      </c>
      <c r="AQ60" s="15">
        <v>136.4</v>
      </c>
      <c r="AR60" s="15" t="s">
        <v>103</v>
      </c>
      <c r="AS60" s="15">
        <v>91.215000000000003</v>
      </c>
      <c r="AT60" s="15">
        <v>600</v>
      </c>
      <c r="AU60" s="15">
        <v>8</v>
      </c>
      <c r="AV60" s="19">
        <f t="shared" si="10"/>
        <v>1690.31</v>
      </c>
      <c r="AW60" s="15">
        <v>10</v>
      </c>
      <c r="AX60" s="15">
        <v>0</v>
      </c>
      <c r="AY60" s="14">
        <v>384.06319999999999</v>
      </c>
      <c r="AZ60" s="15">
        <v>0</v>
      </c>
      <c r="BA60" s="15" t="s">
        <v>103</v>
      </c>
      <c r="BB60" s="15">
        <v>0</v>
      </c>
      <c r="BC60" s="24">
        <f t="shared" si="2"/>
        <v>8040.6</v>
      </c>
      <c r="BD60" s="19">
        <f t="shared" si="11"/>
        <v>0</v>
      </c>
      <c r="BE60" s="19">
        <f t="shared" si="12"/>
        <v>8040.6</v>
      </c>
      <c r="BF60" s="22">
        <v>0</v>
      </c>
      <c r="BG60" s="22">
        <v>0</v>
      </c>
      <c r="BH60" s="22"/>
      <c r="BI60" s="22"/>
      <c r="BJ60" s="32">
        <v>704</v>
      </c>
      <c r="BK60" s="32">
        <v>0</v>
      </c>
      <c r="BL60" s="28">
        <f t="shared" si="13"/>
        <v>0</v>
      </c>
      <c r="BM60" s="28">
        <f t="shared" si="14"/>
        <v>0</v>
      </c>
      <c r="BN6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0" s="28">
        <v>0</v>
      </c>
      <c r="BR60" s="28">
        <v>0</v>
      </c>
      <c r="BS60" s="28">
        <v>0</v>
      </c>
      <c r="BT60" s="28">
        <v>3</v>
      </c>
      <c r="BU60" s="28">
        <v>0</v>
      </c>
      <c r="BV60" s="28">
        <v>0</v>
      </c>
      <c r="BW60" s="28">
        <v>0</v>
      </c>
      <c r="BX60" s="28">
        <v>0</v>
      </c>
      <c r="BY60" s="28">
        <v>0</v>
      </c>
      <c r="BZ60" s="28">
        <v>0</v>
      </c>
      <c r="CA60" s="28">
        <v>0</v>
      </c>
      <c r="CB60" s="28" t="s">
        <v>103</v>
      </c>
      <c r="CC60" s="28">
        <v>0</v>
      </c>
      <c r="CD60" s="28">
        <v>0</v>
      </c>
      <c r="CE60" s="28">
        <v>0</v>
      </c>
      <c r="CF60" s="28">
        <v>0</v>
      </c>
      <c r="CG60" s="28">
        <v>3.15</v>
      </c>
      <c r="CH60" s="28">
        <v>3</v>
      </c>
      <c r="CI60" s="28">
        <v>0</v>
      </c>
      <c r="CJ60" s="28" t="s">
        <v>103</v>
      </c>
      <c r="CK60" s="28">
        <v>0</v>
      </c>
      <c r="CL60" s="28">
        <v>0</v>
      </c>
      <c r="CM60" s="28" t="s">
        <v>103</v>
      </c>
      <c r="CN60" s="28">
        <v>0</v>
      </c>
      <c r="CO60" s="28">
        <f t="shared" si="15"/>
        <v>0</v>
      </c>
      <c r="CP60" s="32">
        <f t="shared" si="3"/>
        <v>384.06319999999999</v>
      </c>
      <c r="CQ60" s="28">
        <v>0</v>
      </c>
      <c r="CR60" s="28" t="s">
        <v>103</v>
      </c>
      <c r="CS60" s="28">
        <f t="shared" si="16"/>
        <v>0</v>
      </c>
      <c r="CT60" s="28">
        <f t="shared" si="17"/>
        <v>0</v>
      </c>
      <c r="CU60" s="28">
        <f t="shared" si="4"/>
        <v>0</v>
      </c>
      <c r="CV60" s="28">
        <f t="shared" si="5"/>
        <v>1097.21</v>
      </c>
      <c r="CW60" s="29">
        <f t="shared" si="6"/>
        <v>6943.39</v>
      </c>
    </row>
    <row r="61" spans="2:101" x14ac:dyDescent="0.2">
      <c r="B61" s="7">
        <v>202053</v>
      </c>
      <c r="C61" s="8">
        <v>21897</v>
      </c>
      <c r="D61" s="8" t="s">
        <v>104</v>
      </c>
      <c r="E61" s="8" t="s">
        <v>852</v>
      </c>
      <c r="F61" s="8" t="s">
        <v>119</v>
      </c>
      <c r="G61" s="8" t="s">
        <v>942</v>
      </c>
      <c r="H61" s="8" t="s">
        <v>106</v>
      </c>
      <c r="I61" s="8" t="s">
        <v>98</v>
      </c>
      <c r="J61" s="8" t="s">
        <v>98</v>
      </c>
      <c r="K61" s="8" t="s">
        <v>135</v>
      </c>
      <c r="L61" s="8" t="s">
        <v>100</v>
      </c>
      <c r="M61" s="9">
        <v>27401300102391</v>
      </c>
      <c r="N61" s="8" t="s">
        <v>255</v>
      </c>
      <c r="O61" s="8" t="s">
        <v>102</v>
      </c>
      <c r="P61" s="8">
        <v>1890.74</v>
      </c>
      <c r="Q61" s="14">
        <v>2212.1658000000002</v>
      </c>
      <c r="R61" s="15">
        <v>0</v>
      </c>
      <c r="S61" s="15">
        <f t="shared" si="7"/>
        <v>2986.42</v>
      </c>
      <c r="T61" s="15">
        <f t="shared" si="8"/>
        <v>331.82</v>
      </c>
      <c r="U61" s="15">
        <v>0</v>
      </c>
      <c r="V61" s="15">
        <v>0</v>
      </c>
      <c r="W61" s="15">
        <v>0</v>
      </c>
      <c r="X61" s="15" t="s">
        <v>103</v>
      </c>
      <c r="Y61" s="14">
        <v>331.82487000000003</v>
      </c>
      <c r="Z61" s="15">
        <v>300</v>
      </c>
      <c r="AA61" s="15" t="s">
        <v>103</v>
      </c>
      <c r="AB61" s="15">
        <v>0</v>
      </c>
      <c r="AC61" s="15">
        <v>0</v>
      </c>
      <c r="AD61" s="15">
        <v>0</v>
      </c>
      <c r="AE61" s="15">
        <v>0</v>
      </c>
      <c r="AF61" s="19">
        <f t="shared" si="9"/>
        <v>631.82000000000005</v>
      </c>
      <c r="AG61" s="15">
        <v>62.31</v>
      </c>
      <c r="AH61" s="15">
        <v>69.52</v>
      </c>
      <c r="AI61" s="15">
        <v>83.32</v>
      </c>
      <c r="AJ61" s="15">
        <v>0</v>
      </c>
      <c r="AK61" s="15">
        <v>200</v>
      </c>
      <c r="AL61" s="15">
        <v>37.799999999999997</v>
      </c>
      <c r="AM61" s="15">
        <v>67.400000000000006</v>
      </c>
      <c r="AN61" s="15">
        <v>86.55</v>
      </c>
      <c r="AO61" s="15">
        <v>123.47</v>
      </c>
      <c r="AP61" s="15">
        <v>132.12</v>
      </c>
      <c r="AQ61" s="15">
        <v>141.36000000000001</v>
      </c>
      <c r="AR61" s="15" t="s">
        <v>103</v>
      </c>
      <c r="AS61" s="15">
        <v>94.537000000000006</v>
      </c>
      <c r="AT61" s="15">
        <v>600</v>
      </c>
      <c r="AU61" s="15">
        <v>10</v>
      </c>
      <c r="AV61" s="19">
        <f t="shared" si="10"/>
        <v>1708.39</v>
      </c>
      <c r="AW61" s="15">
        <v>10</v>
      </c>
      <c r="AX61" s="15">
        <v>0</v>
      </c>
      <c r="AY61" s="14">
        <v>398.0505</v>
      </c>
      <c r="AZ61" s="15">
        <v>0</v>
      </c>
      <c r="BA61" s="15" t="s">
        <v>103</v>
      </c>
      <c r="BB61" s="15">
        <v>0</v>
      </c>
      <c r="BC61" s="24">
        <f t="shared" si="2"/>
        <v>8278.67</v>
      </c>
      <c r="BD61" s="19">
        <f t="shared" si="11"/>
        <v>0</v>
      </c>
      <c r="BE61" s="19">
        <f t="shared" si="12"/>
        <v>8278.67</v>
      </c>
      <c r="BF61" s="22">
        <v>0</v>
      </c>
      <c r="BG61" s="22">
        <v>0</v>
      </c>
      <c r="BH61" s="22"/>
      <c r="BI61" s="22"/>
      <c r="BJ61" s="32">
        <v>726</v>
      </c>
      <c r="BK61" s="32">
        <v>0</v>
      </c>
      <c r="BL61" s="28">
        <f t="shared" si="13"/>
        <v>0</v>
      </c>
      <c r="BM61" s="28">
        <f t="shared" si="14"/>
        <v>0</v>
      </c>
      <c r="BN6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1" s="28">
        <v>58.64</v>
      </c>
      <c r="BR61" s="28">
        <v>0</v>
      </c>
      <c r="BS61" s="28">
        <v>0</v>
      </c>
      <c r="BT61" s="28">
        <v>3</v>
      </c>
      <c r="BU61" s="28">
        <v>0</v>
      </c>
      <c r="BV61" s="28">
        <v>0</v>
      </c>
      <c r="BW61" s="28">
        <v>0</v>
      </c>
      <c r="BX61" s="28">
        <v>0</v>
      </c>
      <c r="BY61" s="28">
        <v>0</v>
      </c>
      <c r="BZ61" s="28">
        <v>0</v>
      </c>
      <c r="CA61" s="28">
        <v>0</v>
      </c>
      <c r="CB61" s="28" t="s">
        <v>103</v>
      </c>
      <c r="CC61" s="28">
        <v>0</v>
      </c>
      <c r="CD61" s="28">
        <v>0</v>
      </c>
      <c r="CE61" s="28">
        <v>0</v>
      </c>
      <c r="CF61" s="28">
        <v>0</v>
      </c>
      <c r="CG61" s="28">
        <v>3.21</v>
      </c>
      <c r="CH61" s="28">
        <v>3</v>
      </c>
      <c r="CI61" s="28">
        <v>0</v>
      </c>
      <c r="CJ61" s="28" t="s">
        <v>103</v>
      </c>
      <c r="CK61" s="28">
        <v>0</v>
      </c>
      <c r="CL61" s="28">
        <v>0</v>
      </c>
      <c r="CM61" s="28" t="s">
        <v>103</v>
      </c>
      <c r="CN61" s="28">
        <v>0</v>
      </c>
      <c r="CO61" s="28">
        <f t="shared" si="15"/>
        <v>0</v>
      </c>
      <c r="CP61" s="32">
        <f t="shared" si="3"/>
        <v>398.0505</v>
      </c>
      <c r="CQ61" s="28">
        <v>0</v>
      </c>
      <c r="CR61" s="28" t="s">
        <v>103</v>
      </c>
      <c r="CS61" s="28">
        <f t="shared" si="16"/>
        <v>0</v>
      </c>
      <c r="CT61" s="28">
        <f t="shared" si="17"/>
        <v>0</v>
      </c>
      <c r="CU61" s="28">
        <f t="shared" si="4"/>
        <v>0</v>
      </c>
      <c r="CV61" s="28">
        <f t="shared" si="5"/>
        <v>1191.9000000000001</v>
      </c>
      <c r="CW61" s="29">
        <f t="shared" si="6"/>
        <v>7086.77</v>
      </c>
    </row>
    <row r="62" spans="2:101" x14ac:dyDescent="0.2">
      <c r="B62" s="7">
        <v>202054</v>
      </c>
      <c r="C62" s="8">
        <v>1130</v>
      </c>
      <c r="D62" s="8" t="s">
        <v>834</v>
      </c>
      <c r="E62" s="8" t="s">
        <v>256</v>
      </c>
      <c r="F62" s="8">
        <v>0</v>
      </c>
      <c r="G62" s="8" t="s">
        <v>942</v>
      </c>
      <c r="H62" s="8" t="s">
        <v>106</v>
      </c>
      <c r="I62" s="8" t="s">
        <v>114</v>
      </c>
      <c r="J62" s="8" t="s">
        <v>114</v>
      </c>
      <c r="K62" s="8" t="s">
        <v>257</v>
      </c>
      <c r="L62" s="8" t="s">
        <v>149</v>
      </c>
      <c r="M62" s="9">
        <v>27306251301194</v>
      </c>
      <c r="N62" s="8" t="s">
        <v>258</v>
      </c>
      <c r="O62" s="8" t="s">
        <v>102</v>
      </c>
      <c r="P62" s="8">
        <v>1879.01</v>
      </c>
      <c r="Q62" s="14">
        <v>2198.4417000000003</v>
      </c>
      <c r="R62" s="15">
        <v>0</v>
      </c>
      <c r="S62" s="15">
        <f t="shared" si="7"/>
        <v>2967.9</v>
      </c>
      <c r="T62" s="15">
        <f t="shared" si="8"/>
        <v>329.77</v>
      </c>
      <c r="U62" s="15">
        <v>0</v>
      </c>
      <c r="V62" s="15">
        <v>0</v>
      </c>
      <c r="W62" s="15">
        <v>0</v>
      </c>
      <c r="X62" s="15" t="s">
        <v>103</v>
      </c>
      <c r="Y62" s="14">
        <v>329.76625500000006</v>
      </c>
      <c r="Z62" s="15">
        <v>300</v>
      </c>
      <c r="AA62" s="15" t="s">
        <v>103</v>
      </c>
      <c r="AB62" s="15">
        <v>0</v>
      </c>
      <c r="AC62" s="15" t="s">
        <v>103</v>
      </c>
      <c r="AD62" s="15">
        <v>0</v>
      </c>
      <c r="AE62" s="15">
        <v>0</v>
      </c>
      <c r="AF62" s="19">
        <f t="shared" si="9"/>
        <v>629.77</v>
      </c>
      <c r="AG62" s="15">
        <v>62.21</v>
      </c>
      <c r="AH62" s="15">
        <v>69.28</v>
      </c>
      <c r="AI62" s="15">
        <v>83.14</v>
      </c>
      <c r="AJ62" s="15">
        <v>0</v>
      </c>
      <c r="AK62" s="15">
        <v>190</v>
      </c>
      <c r="AL62" s="15">
        <v>37.56</v>
      </c>
      <c r="AM62" s="15">
        <v>66.989999999999995</v>
      </c>
      <c r="AN62" s="15">
        <v>86.01</v>
      </c>
      <c r="AO62" s="15">
        <v>122.71</v>
      </c>
      <c r="AP62" s="15">
        <v>131.30000000000001</v>
      </c>
      <c r="AQ62" s="15">
        <v>140.49</v>
      </c>
      <c r="AR62" s="15" t="s">
        <v>103</v>
      </c>
      <c r="AS62" s="15">
        <v>93.950500000000005</v>
      </c>
      <c r="AT62" s="15">
        <v>600</v>
      </c>
      <c r="AU62" s="15">
        <v>10</v>
      </c>
      <c r="AV62" s="19">
        <f t="shared" si="10"/>
        <v>1693.64</v>
      </c>
      <c r="AW62" s="15">
        <v>10</v>
      </c>
      <c r="AX62" s="15">
        <v>0</v>
      </c>
      <c r="AY62" s="14">
        <v>397.68</v>
      </c>
      <c r="AZ62" s="15">
        <v>0</v>
      </c>
      <c r="BA62" s="15" t="s">
        <v>103</v>
      </c>
      <c r="BB62" s="15">
        <v>0</v>
      </c>
      <c r="BC62" s="24">
        <f t="shared" si="2"/>
        <v>8227.2000000000007</v>
      </c>
      <c r="BD62" s="19">
        <f t="shared" si="11"/>
        <v>0</v>
      </c>
      <c r="BE62" s="19">
        <f t="shared" si="12"/>
        <v>8227.2000000000007</v>
      </c>
      <c r="BF62" s="22">
        <v>0</v>
      </c>
      <c r="BG62" s="22">
        <v>0</v>
      </c>
      <c r="BH62" s="22"/>
      <c r="BI62" s="22"/>
      <c r="BJ62" s="32">
        <v>718.75208496093751</v>
      </c>
      <c r="BK62" s="32">
        <v>0</v>
      </c>
      <c r="BL62" s="28">
        <f t="shared" si="13"/>
        <v>0</v>
      </c>
      <c r="BM62" s="28">
        <f t="shared" si="14"/>
        <v>0</v>
      </c>
      <c r="BN6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2" s="28">
        <v>0</v>
      </c>
      <c r="BR62" s="28">
        <v>0</v>
      </c>
      <c r="BS62" s="28" t="s">
        <v>103</v>
      </c>
      <c r="BT62" s="28">
        <v>3</v>
      </c>
      <c r="BU62" s="28">
        <v>0</v>
      </c>
      <c r="BV62" s="28" t="s">
        <v>103</v>
      </c>
      <c r="BW62" s="28" t="s">
        <v>103</v>
      </c>
      <c r="BX62" s="28">
        <v>0</v>
      </c>
      <c r="BY62" s="28" t="s">
        <v>103</v>
      </c>
      <c r="BZ62" s="28" t="s">
        <v>103</v>
      </c>
      <c r="CA62" s="28" t="s">
        <v>103</v>
      </c>
      <c r="CB62" s="28" t="s">
        <v>103</v>
      </c>
      <c r="CC62" s="28">
        <v>0</v>
      </c>
      <c r="CD62" s="28" t="s">
        <v>103</v>
      </c>
      <c r="CE62" s="28">
        <v>0</v>
      </c>
      <c r="CF62" s="28" t="s">
        <v>103</v>
      </c>
      <c r="CG62" s="28">
        <v>3.14</v>
      </c>
      <c r="CH62" s="28">
        <v>4</v>
      </c>
      <c r="CI62" s="28">
        <v>0</v>
      </c>
      <c r="CJ62" s="28" t="s">
        <v>103</v>
      </c>
      <c r="CK62" s="28" t="s">
        <v>103</v>
      </c>
      <c r="CL62" s="28">
        <v>0</v>
      </c>
      <c r="CM62" s="28" t="s">
        <v>103</v>
      </c>
      <c r="CN62" s="28">
        <v>0</v>
      </c>
      <c r="CO62" s="28">
        <f t="shared" si="15"/>
        <v>0</v>
      </c>
      <c r="CP62" s="32">
        <f t="shared" si="3"/>
        <v>397.68</v>
      </c>
      <c r="CQ62" s="28">
        <v>0</v>
      </c>
      <c r="CR62" s="28" t="s">
        <v>103</v>
      </c>
      <c r="CS62" s="28">
        <f t="shared" si="16"/>
        <v>0</v>
      </c>
      <c r="CT62" s="28">
        <f t="shared" si="17"/>
        <v>0</v>
      </c>
      <c r="CU62" s="28">
        <f t="shared" si="4"/>
        <v>0</v>
      </c>
      <c r="CV62" s="28">
        <f t="shared" si="5"/>
        <v>1126.57</v>
      </c>
      <c r="CW62" s="29">
        <f t="shared" si="6"/>
        <v>7100.630000000001</v>
      </c>
    </row>
    <row r="63" spans="2:101" x14ac:dyDescent="0.2">
      <c r="B63" s="7">
        <v>202055</v>
      </c>
      <c r="C63" s="8">
        <v>1151</v>
      </c>
      <c r="D63" s="8" t="s">
        <v>834</v>
      </c>
      <c r="E63" s="8" t="s">
        <v>259</v>
      </c>
      <c r="F63" s="8">
        <v>0</v>
      </c>
      <c r="G63" s="8" t="s">
        <v>942</v>
      </c>
      <c r="H63" s="8" t="s">
        <v>106</v>
      </c>
      <c r="I63" s="8" t="s">
        <v>107</v>
      </c>
      <c r="J63" s="8" t="s">
        <v>103</v>
      </c>
      <c r="K63" s="8" t="s">
        <v>103</v>
      </c>
      <c r="L63" s="8" t="s">
        <v>103</v>
      </c>
      <c r="M63" s="9">
        <v>16908080101856</v>
      </c>
      <c r="N63" s="8" t="s">
        <v>260</v>
      </c>
      <c r="O63" s="8" t="s">
        <v>103</v>
      </c>
      <c r="P63" s="8">
        <v>2141.7800000000002</v>
      </c>
      <c r="Q63" s="14">
        <v>2355.9580000000005</v>
      </c>
      <c r="R63" s="15">
        <v>0</v>
      </c>
      <c r="S63" s="15">
        <f t="shared" si="7"/>
        <v>3180.54</v>
      </c>
      <c r="T63" s="15">
        <f t="shared" si="8"/>
        <v>353.39</v>
      </c>
      <c r="U63" s="15">
        <v>0</v>
      </c>
      <c r="V63" s="15">
        <v>0</v>
      </c>
      <c r="W63" s="15">
        <v>0</v>
      </c>
      <c r="X63" s="15" t="s">
        <v>103</v>
      </c>
      <c r="Y63" s="14">
        <v>353.39370000000008</v>
      </c>
      <c r="Z63" s="15">
        <v>300</v>
      </c>
      <c r="AA63" s="15" t="s">
        <v>103</v>
      </c>
      <c r="AB63" s="15">
        <v>0</v>
      </c>
      <c r="AC63" s="15" t="s">
        <v>103</v>
      </c>
      <c r="AD63" s="15">
        <v>0</v>
      </c>
      <c r="AE63" s="15">
        <v>0</v>
      </c>
      <c r="AF63" s="19">
        <f t="shared" si="9"/>
        <v>653.39</v>
      </c>
      <c r="AG63" s="15">
        <v>70.84</v>
      </c>
      <c r="AH63" s="15">
        <v>78.92</v>
      </c>
      <c r="AI63" s="15">
        <v>94.79</v>
      </c>
      <c r="AJ63" s="15">
        <v>0</v>
      </c>
      <c r="AK63" s="15">
        <v>190</v>
      </c>
      <c r="AL63" s="15">
        <v>42.81</v>
      </c>
      <c r="AM63" s="15">
        <v>76.349999999999994</v>
      </c>
      <c r="AN63" s="15">
        <v>98.04</v>
      </c>
      <c r="AO63" s="15">
        <v>139.87</v>
      </c>
      <c r="AP63" s="15">
        <v>149.66</v>
      </c>
      <c r="AQ63" s="15">
        <v>160.13</v>
      </c>
      <c r="AR63" s="15" t="s">
        <v>103</v>
      </c>
      <c r="AS63" s="15">
        <v>107.089</v>
      </c>
      <c r="AT63" s="15">
        <v>600</v>
      </c>
      <c r="AU63" s="15">
        <v>10</v>
      </c>
      <c r="AV63" s="19">
        <f t="shared" si="10"/>
        <v>1818.5</v>
      </c>
      <c r="AW63" s="15">
        <v>10</v>
      </c>
      <c r="AX63" s="15">
        <v>0</v>
      </c>
      <c r="AY63" s="14">
        <v>450.90109999999999</v>
      </c>
      <c r="AZ63" s="15">
        <v>0</v>
      </c>
      <c r="BA63" s="15" t="s">
        <v>103</v>
      </c>
      <c r="BB63" s="15">
        <v>30</v>
      </c>
      <c r="BC63" s="24">
        <f t="shared" si="2"/>
        <v>8822.68</v>
      </c>
      <c r="BD63" s="19">
        <f t="shared" si="11"/>
        <v>0</v>
      </c>
      <c r="BE63" s="19">
        <f t="shared" si="12"/>
        <v>8852.68</v>
      </c>
      <c r="BF63" s="22">
        <v>0</v>
      </c>
      <c r="BG63" s="22">
        <v>0</v>
      </c>
      <c r="BH63" s="22"/>
      <c r="BI63" s="22"/>
      <c r="BJ63" s="32">
        <v>806.79392578124998</v>
      </c>
      <c r="BK63" s="32">
        <v>39.83</v>
      </c>
      <c r="BL63" s="28">
        <f t="shared" si="13"/>
        <v>0</v>
      </c>
      <c r="BM63" s="28">
        <f t="shared" si="14"/>
        <v>0</v>
      </c>
      <c r="BN6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3" s="28">
        <v>0</v>
      </c>
      <c r="BR63" s="28">
        <v>0</v>
      </c>
      <c r="BS63" s="28" t="s">
        <v>103</v>
      </c>
      <c r="BT63" s="28">
        <v>3</v>
      </c>
      <c r="BU63" s="28">
        <v>0</v>
      </c>
      <c r="BV63" s="28" t="s">
        <v>103</v>
      </c>
      <c r="BW63" s="28" t="s">
        <v>103</v>
      </c>
      <c r="BX63" s="28">
        <v>0</v>
      </c>
      <c r="BY63" s="28" t="s">
        <v>103</v>
      </c>
      <c r="BZ63" s="28" t="s">
        <v>103</v>
      </c>
      <c r="CA63" s="28" t="s">
        <v>103</v>
      </c>
      <c r="CB63" s="28" t="s">
        <v>103</v>
      </c>
      <c r="CC63" s="28">
        <v>0</v>
      </c>
      <c r="CD63" s="28" t="s">
        <v>103</v>
      </c>
      <c r="CE63" s="28">
        <v>0</v>
      </c>
      <c r="CF63" s="28" t="s">
        <v>103</v>
      </c>
      <c r="CG63" s="28">
        <v>3.52</v>
      </c>
      <c r="CH63" s="28">
        <v>5</v>
      </c>
      <c r="CI63" s="28">
        <v>0</v>
      </c>
      <c r="CJ63" s="28" t="s">
        <v>103</v>
      </c>
      <c r="CK63" s="28" t="s">
        <v>103</v>
      </c>
      <c r="CL63" s="28">
        <v>0</v>
      </c>
      <c r="CM63" s="28" t="s">
        <v>103</v>
      </c>
      <c r="CN63" s="28">
        <v>0</v>
      </c>
      <c r="CO63" s="28">
        <f t="shared" si="15"/>
        <v>0</v>
      </c>
      <c r="CP63" s="32">
        <f t="shared" si="3"/>
        <v>450.90109999999999</v>
      </c>
      <c r="CQ63" s="28">
        <v>0</v>
      </c>
      <c r="CR63" s="28" t="s">
        <v>103</v>
      </c>
      <c r="CS63" s="28">
        <f t="shared" si="16"/>
        <v>0</v>
      </c>
      <c r="CT63" s="28">
        <f t="shared" si="17"/>
        <v>0</v>
      </c>
      <c r="CU63" s="28">
        <f t="shared" si="4"/>
        <v>0</v>
      </c>
      <c r="CV63" s="28">
        <f t="shared" si="5"/>
        <v>1309.05</v>
      </c>
      <c r="CW63" s="29">
        <f t="shared" si="6"/>
        <v>7543.63</v>
      </c>
    </row>
    <row r="64" spans="2:101" x14ac:dyDescent="0.2">
      <c r="B64" s="7">
        <v>202056</v>
      </c>
      <c r="C64" s="8">
        <v>1137</v>
      </c>
      <c r="D64" s="8" t="s">
        <v>834</v>
      </c>
      <c r="E64" s="8" t="s">
        <v>853</v>
      </c>
      <c r="F64" s="8">
        <v>0</v>
      </c>
      <c r="G64" s="8" t="s">
        <v>942</v>
      </c>
      <c r="H64" s="8" t="s">
        <v>106</v>
      </c>
      <c r="I64" s="8" t="s">
        <v>98</v>
      </c>
      <c r="J64" s="8" t="s">
        <v>98</v>
      </c>
      <c r="K64" s="8" t="s">
        <v>261</v>
      </c>
      <c r="L64" s="8" t="s">
        <v>262</v>
      </c>
      <c r="M64" s="9">
        <v>28201012800313</v>
      </c>
      <c r="N64" s="8" t="s">
        <v>263</v>
      </c>
      <c r="O64" s="8" t="s">
        <v>102</v>
      </c>
      <c r="P64" s="8">
        <v>895.8</v>
      </c>
      <c r="Q64" s="14">
        <v>1048.086</v>
      </c>
      <c r="R64" s="15">
        <v>0</v>
      </c>
      <c r="S64" s="15">
        <f t="shared" si="7"/>
        <v>1414.92</v>
      </c>
      <c r="T64" s="15">
        <f t="shared" si="8"/>
        <v>157.21</v>
      </c>
      <c r="U64" s="15">
        <v>0</v>
      </c>
      <c r="V64" s="15">
        <v>0</v>
      </c>
      <c r="W64" s="15">
        <v>0</v>
      </c>
      <c r="X64" s="15" t="s">
        <v>103</v>
      </c>
      <c r="Y64" s="14">
        <v>157.21289999999999</v>
      </c>
      <c r="Z64" s="15">
        <v>300</v>
      </c>
      <c r="AA64" s="15" t="s">
        <v>103</v>
      </c>
      <c r="AB64" s="15">
        <v>0</v>
      </c>
      <c r="AC64" s="15" t="s">
        <v>103</v>
      </c>
      <c r="AD64" s="15">
        <v>0</v>
      </c>
      <c r="AE64" s="15">
        <v>0</v>
      </c>
      <c r="AF64" s="19">
        <f t="shared" si="9"/>
        <v>457.21</v>
      </c>
      <c r="AG64" s="15">
        <v>30.03</v>
      </c>
      <c r="AH64" s="15">
        <v>33.71</v>
      </c>
      <c r="AI64" s="15">
        <v>65</v>
      </c>
      <c r="AJ64" s="15">
        <v>0</v>
      </c>
      <c r="AK64" s="15">
        <v>200</v>
      </c>
      <c r="AL64" s="15">
        <v>33.93</v>
      </c>
      <c r="AM64" s="15">
        <v>31.93</v>
      </c>
      <c r="AN64" s="15">
        <v>41</v>
      </c>
      <c r="AO64" s="15">
        <v>58.5</v>
      </c>
      <c r="AP64" s="15">
        <v>70.23</v>
      </c>
      <c r="AQ64" s="15">
        <v>91.4</v>
      </c>
      <c r="AR64" s="15" t="s">
        <v>103</v>
      </c>
      <c r="AS64" s="15">
        <v>60.42</v>
      </c>
      <c r="AT64" s="15">
        <v>600</v>
      </c>
      <c r="AU64" s="15">
        <v>8</v>
      </c>
      <c r="AV64" s="19">
        <f t="shared" si="10"/>
        <v>1324.15</v>
      </c>
      <c r="AW64" s="15">
        <v>10</v>
      </c>
      <c r="AX64" s="15">
        <v>0</v>
      </c>
      <c r="AY64" s="14">
        <v>189.11</v>
      </c>
      <c r="AZ64" s="15">
        <v>0</v>
      </c>
      <c r="BA64" s="15" t="s">
        <v>103</v>
      </c>
      <c r="BB64" s="15">
        <v>0</v>
      </c>
      <c r="BC64" s="24">
        <f t="shared" si="2"/>
        <v>4600.6899999999996</v>
      </c>
      <c r="BD64" s="19">
        <f t="shared" si="11"/>
        <v>2399.3100000000004</v>
      </c>
      <c r="BE64" s="19">
        <f t="shared" si="12"/>
        <v>7000</v>
      </c>
      <c r="BF64" s="22">
        <v>0</v>
      </c>
      <c r="BG64" s="22">
        <v>0</v>
      </c>
      <c r="BH64" s="22"/>
      <c r="BI64" s="22"/>
      <c r="BJ64" s="32">
        <v>576.49238281249995</v>
      </c>
      <c r="BK64" s="32">
        <v>0</v>
      </c>
      <c r="BL64" s="28">
        <f t="shared" si="13"/>
        <v>0</v>
      </c>
      <c r="BM64" s="28">
        <f t="shared" si="14"/>
        <v>0</v>
      </c>
      <c r="BN6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4" s="28">
        <v>0</v>
      </c>
      <c r="BR64" s="28">
        <v>0</v>
      </c>
      <c r="BS64" s="28" t="s">
        <v>103</v>
      </c>
      <c r="BT64" s="28">
        <v>3</v>
      </c>
      <c r="BU64" s="28">
        <v>0</v>
      </c>
      <c r="BV64" s="28" t="s">
        <v>103</v>
      </c>
      <c r="BW64" s="28" t="s">
        <v>103</v>
      </c>
      <c r="BX64" s="28">
        <v>0</v>
      </c>
      <c r="BY64" s="28" t="s">
        <v>103</v>
      </c>
      <c r="BZ64" s="28" t="s">
        <v>103</v>
      </c>
      <c r="CA64" s="28" t="s">
        <v>103</v>
      </c>
      <c r="CB64" s="28" t="s">
        <v>103</v>
      </c>
      <c r="CC64" s="28">
        <v>0</v>
      </c>
      <c r="CD64" s="28" t="s">
        <v>103</v>
      </c>
      <c r="CE64" s="28">
        <v>0</v>
      </c>
      <c r="CF64" s="28" t="s">
        <v>103</v>
      </c>
      <c r="CG64" s="28">
        <v>2.96</v>
      </c>
      <c r="CH64" s="28">
        <v>2.84</v>
      </c>
      <c r="CI64" s="28">
        <v>0</v>
      </c>
      <c r="CJ64" s="28" t="s">
        <v>103</v>
      </c>
      <c r="CK64" s="28" t="s">
        <v>103</v>
      </c>
      <c r="CL64" s="28">
        <v>0</v>
      </c>
      <c r="CM64" s="28" t="s">
        <v>103</v>
      </c>
      <c r="CN64" s="28">
        <v>0</v>
      </c>
      <c r="CO64" s="28">
        <f t="shared" si="15"/>
        <v>0</v>
      </c>
      <c r="CP64" s="32">
        <f t="shared" si="3"/>
        <v>189.11</v>
      </c>
      <c r="CQ64" s="28">
        <v>0</v>
      </c>
      <c r="CR64" s="28" t="s">
        <v>103</v>
      </c>
      <c r="CS64" s="28">
        <f t="shared" si="16"/>
        <v>0</v>
      </c>
      <c r="CT64" s="28">
        <f t="shared" si="17"/>
        <v>0</v>
      </c>
      <c r="CU64" s="28">
        <f t="shared" si="4"/>
        <v>0</v>
      </c>
      <c r="CV64" s="28">
        <f t="shared" si="5"/>
        <v>774.4</v>
      </c>
      <c r="CW64" s="29">
        <f t="shared" si="6"/>
        <v>6225.6</v>
      </c>
    </row>
    <row r="65" spans="2:101" x14ac:dyDescent="0.2">
      <c r="B65" s="7">
        <v>202057</v>
      </c>
      <c r="C65" s="8">
        <v>1166</v>
      </c>
      <c r="D65" s="8" t="s">
        <v>834</v>
      </c>
      <c r="E65" s="8" t="s">
        <v>264</v>
      </c>
      <c r="F65" s="8">
        <v>0</v>
      </c>
      <c r="G65" s="8" t="s">
        <v>942</v>
      </c>
      <c r="H65" s="8" t="s">
        <v>106</v>
      </c>
      <c r="I65" s="8" t="s">
        <v>129</v>
      </c>
      <c r="J65" s="8" t="s">
        <v>129</v>
      </c>
      <c r="K65" s="8" t="s">
        <v>246</v>
      </c>
      <c r="L65" s="8" t="s">
        <v>265</v>
      </c>
      <c r="M65" s="9">
        <v>28206120102551</v>
      </c>
      <c r="N65" s="8" t="s">
        <v>266</v>
      </c>
      <c r="O65" s="8" t="s">
        <v>102</v>
      </c>
      <c r="P65" s="8">
        <v>575.41</v>
      </c>
      <c r="Q65" s="14">
        <v>673.22969999999998</v>
      </c>
      <c r="R65" s="15">
        <v>0</v>
      </c>
      <c r="S65" s="15">
        <f t="shared" si="7"/>
        <v>908.86</v>
      </c>
      <c r="T65" s="15">
        <f t="shared" si="8"/>
        <v>100.98</v>
      </c>
      <c r="U65" s="15">
        <v>0</v>
      </c>
      <c r="V65" s="15">
        <v>0</v>
      </c>
      <c r="W65" s="15">
        <v>0</v>
      </c>
      <c r="X65" s="15" t="s">
        <v>103</v>
      </c>
      <c r="Y65" s="14">
        <v>100.984455</v>
      </c>
      <c r="Z65" s="15">
        <v>300</v>
      </c>
      <c r="AA65" s="15" t="s">
        <v>103</v>
      </c>
      <c r="AB65" s="15">
        <v>0</v>
      </c>
      <c r="AC65" s="15" t="s">
        <v>103</v>
      </c>
      <c r="AD65" s="15">
        <v>0</v>
      </c>
      <c r="AE65" s="15">
        <v>0</v>
      </c>
      <c r="AF65" s="19">
        <f t="shared" si="9"/>
        <v>400.98</v>
      </c>
      <c r="AG65" s="15">
        <v>28.89</v>
      </c>
      <c r="AH65" s="15">
        <v>30.29</v>
      </c>
      <c r="AI65" s="15">
        <v>65</v>
      </c>
      <c r="AJ65" s="15">
        <v>0</v>
      </c>
      <c r="AK65" s="15">
        <v>200</v>
      </c>
      <c r="AL65" s="15">
        <v>0</v>
      </c>
      <c r="AM65" s="15">
        <v>46.28</v>
      </c>
      <c r="AN65" s="15">
        <v>44.27</v>
      </c>
      <c r="AO65" s="15">
        <v>67.12</v>
      </c>
      <c r="AP65" s="15">
        <v>89.82</v>
      </c>
      <c r="AQ65" s="15">
        <v>112.36</v>
      </c>
      <c r="AR65" s="15" t="s">
        <v>103</v>
      </c>
      <c r="AS65" s="15">
        <v>92.459000000000003</v>
      </c>
      <c r="AT65" s="15">
        <v>600</v>
      </c>
      <c r="AU65" s="15">
        <v>10</v>
      </c>
      <c r="AV65" s="19">
        <f t="shared" si="10"/>
        <v>1386.49</v>
      </c>
      <c r="AW65" s="15">
        <v>10</v>
      </c>
      <c r="AX65" s="15">
        <v>0</v>
      </c>
      <c r="AY65" s="14">
        <v>121.13890000000001</v>
      </c>
      <c r="AZ65" s="15">
        <v>0</v>
      </c>
      <c r="BA65" s="15" t="s">
        <v>103</v>
      </c>
      <c r="BB65" s="15">
        <v>0</v>
      </c>
      <c r="BC65" s="24">
        <f t="shared" si="2"/>
        <v>3601.68</v>
      </c>
      <c r="BD65" s="19">
        <f t="shared" si="11"/>
        <v>3398.32</v>
      </c>
      <c r="BE65" s="19">
        <f t="shared" si="12"/>
        <v>7000</v>
      </c>
      <c r="BF65" s="22">
        <v>0</v>
      </c>
      <c r="BG65" s="22">
        <v>0</v>
      </c>
      <c r="BH65" s="22"/>
      <c r="BI65" s="22"/>
      <c r="BJ65" s="32">
        <v>576.39339355468746</v>
      </c>
      <c r="BK65" s="32">
        <v>92.92</v>
      </c>
      <c r="BL65" s="28">
        <f t="shared" si="13"/>
        <v>0</v>
      </c>
      <c r="BM65" s="28">
        <f t="shared" si="14"/>
        <v>0</v>
      </c>
      <c r="BN6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5" s="28">
        <v>0</v>
      </c>
      <c r="BR65" s="28">
        <v>0</v>
      </c>
      <c r="BS65" s="28" t="s">
        <v>103</v>
      </c>
      <c r="BT65" s="28">
        <v>3</v>
      </c>
      <c r="BU65" s="28">
        <v>0</v>
      </c>
      <c r="BV65" s="28" t="s">
        <v>103</v>
      </c>
      <c r="BW65" s="28" t="s">
        <v>103</v>
      </c>
      <c r="BX65" s="28">
        <v>0</v>
      </c>
      <c r="BY65" s="28" t="s">
        <v>103</v>
      </c>
      <c r="BZ65" s="28" t="s">
        <v>103</v>
      </c>
      <c r="CA65" s="28" t="s">
        <v>103</v>
      </c>
      <c r="CB65" s="28" t="s">
        <v>103</v>
      </c>
      <c r="CC65" s="28">
        <v>0</v>
      </c>
      <c r="CD65" s="28" t="s">
        <v>103</v>
      </c>
      <c r="CE65" s="28">
        <v>0</v>
      </c>
      <c r="CF65" s="28" t="s">
        <v>103</v>
      </c>
      <c r="CG65" s="28">
        <v>3.46</v>
      </c>
      <c r="CH65" s="28">
        <v>3</v>
      </c>
      <c r="CI65" s="28">
        <v>0</v>
      </c>
      <c r="CJ65" s="28" t="s">
        <v>103</v>
      </c>
      <c r="CK65" s="28" t="s">
        <v>103</v>
      </c>
      <c r="CL65" s="28">
        <v>0</v>
      </c>
      <c r="CM65" s="28" t="s">
        <v>103</v>
      </c>
      <c r="CN65" s="28">
        <v>0</v>
      </c>
      <c r="CO65" s="28">
        <f t="shared" si="15"/>
        <v>0</v>
      </c>
      <c r="CP65" s="32">
        <f t="shared" si="3"/>
        <v>121.13890000000001</v>
      </c>
      <c r="CQ65" s="28">
        <v>0</v>
      </c>
      <c r="CR65" s="28" t="s">
        <v>103</v>
      </c>
      <c r="CS65" s="28">
        <f t="shared" si="16"/>
        <v>0</v>
      </c>
      <c r="CT65" s="28">
        <f t="shared" si="17"/>
        <v>0</v>
      </c>
      <c r="CU65" s="28">
        <f t="shared" si="4"/>
        <v>0</v>
      </c>
      <c r="CV65" s="28">
        <f t="shared" si="5"/>
        <v>799.91</v>
      </c>
      <c r="CW65" s="29">
        <f t="shared" si="6"/>
        <v>6200.09</v>
      </c>
    </row>
    <row r="66" spans="2:101" x14ac:dyDescent="0.2">
      <c r="B66" s="7">
        <v>202058</v>
      </c>
      <c r="C66" s="8">
        <v>1139</v>
      </c>
      <c r="D66" s="8" t="s">
        <v>834</v>
      </c>
      <c r="E66" s="8" t="s">
        <v>267</v>
      </c>
      <c r="F66" s="8">
        <v>0</v>
      </c>
      <c r="G66" s="8" t="s">
        <v>942</v>
      </c>
      <c r="H66" s="8" t="s">
        <v>106</v>
      </c>
      <c r="I66" s="8" t="s">
        <v>129</v>
      </c>
      <c r="J66" s="8" t="s">
        <v>129</v>
      </c>
      <c r="K66" s="8" t="s">
        <v>230</v>
      </c>
      <c r="L66" s="8" t="s">
        <v>100</v>
      </c>
      <c r="M66" s="9">
        <v>2880101130077</v>
      </c>
      <c r="N66" s="8" t="s">
        <v>268</v>
      </c>
      <c r="O66" s="8" t="s">
        <v>102</v>
      </c>
      <c r="P66" s="8">
        <v>825.24</v>
      </c>
      <c r="Q66" s="14">
        <v>965.53080000000011</v>
      </c>
      <c r="R66" s="15">
        <v>0</v>
      </c>
      <c r="S66" s="15">
        <f t="shared" si="7"/>
        <v>1303.47</v>
      </c>
      <c r="T66" s="15">
        <f t="shared" si="8"/>
        <v>144.83000000000001</v>
      </c>
      <c r="U66" s="15">
        <v>0</v>
      </c>
      <c r="V66" s="15">
        <v>0</v>
      </c>
      <c r="W66" s="15">
        <v>0</v>
      </c>
      <c r="X66" s="15" t="s">
        <v>103</v>
      </c>
      <c r="Y66" s="14">
        <v>144.82962000000001</v>
      </c>
      <c r="Z66" s="15">
        <v>300</v>
      </c>
      <c r="AA66" s="15" t="s">
        <v>103</v>
      </c>
      <c r="AB66" s="15">
        <v>0</v>
      </c>
      <c r="AC66" s="15" t="s">
        <v>103</v>
      </c>
      <c r="AD66" s="15">
        <v>0</v>
      </c>
      <c r="AE66" s="15">
        <v>0</v>
      </c>
      <c r="AF66" s="19">
        <f t="shared" si="9"/>
        <v>444.83</v>
      </c>
      <c r="AG66" s="15">
        <v>28.79</v>
      </c>
      <c r="AH66" s="15">
        <v>30.29</v>
      </c>
      <c r="AI66" s="15">
        <v>65</v>
      </c>
      <c r="AJ66" s="15">
        <v>0</v>
      </c>
      <c r="AK66" s="15">
        <v>200</v>
      </c>
      <c r="AL66" s="15">
        <v>36.51</v>
      </c>
      <c r="AM66" s="15">
        <v>33.81</v>
      </c>
      <c r="AN66" s="15">
        <v>37.770000000000003</v>
      </c>
      <c r="AO66" s="15">
        <v>53.89</v>
      </c>
      <c r="AP66" s="15">
        <v>74.540000000000006</v>
      </c>
      <c r="AQ66" s="15">
        <v>96.01</v>
      </c>
      <c r="AR66" s="15" t="s">
        <v>103</v>
      </c>
      <c r="AS66" s="15">
        <v>67.475999999999999</v>
      </c>
      <c r="AT66" s="15">
        <v>600</v>
      </c>
      <c r="AU66" s="15">
        <v>4</v>
      </c>
      <c r="AV66" s="19">
        <f t="shared" si="10"/>
        <v>1328.09</v>
      </c>
      <c r="AW66" s="15">
        <v>10</v>
      </c>
      <c r="AX66" s="15">
        <v>0</v>
      </c>
      <c r="AY66" s="14">
        <v>173.7347</v>
      </c>
      <c r="AZ66" s="15">
        <v>0</v>
      </c>
      <c r="BA66" s="15" t="s">
        <v>103</v>
      </c>
      <c r="BB66" s="15">
        <v>0</v>
      </c>
      <c r="BC66" s="24">
        <f t="shared" si="2"/>
        <v>4370.49</v>
      </c>
      <c r="BD66" s="19">
        <f t="shared" si="11"/>
        <v>2629.51</v>
      </c>
      <c r="BE66" s="19">
        <f t="shared" si="12"/>
        <v>7000</v>
      </c>
      <c r="BF66" s="22">
        <v>0</v>
      </c>
      <c r="BG66" s="22">
        <v>0</v>
      </c>
      <c r="BH66" s="22"/>
      <c r="BI66" s="22"/>
      <c r="BJ66" s="32">
        <v>583.83821289062496</v>
      </c>
      <c r="BK66" s="32">
        <v>0</v>
      </c>
      <c r="BL66" s="28">
        <f t="shared" si="13"/>
        <v>0</v>
      </c>
      <c r="BM66" s="28">
        <f t="shared" si="14"/>
        <v>0</v>
      </c>
      <c r="BN6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6" s="28">
        <v>0</v>
      </c>
      <c r="BR66" s="28">
        <v>0</v>
      </c>
      <c r="BS66" s="28" t="s">
        <v>103</v>
      </c>
      <c r="BT66" s="28">
        <v>3</v>
      </c>
      <c r="BU66" s="28">
        <v>0</v>
      </c>
      <c r="BV66" s="28" t="s">
        <v>103</v>
      </c>
      <c r="BW66" s="28" t="s">
        <v>103</v>
      </c>
      <c r="BX66" s="28">
        <v>0</v>
      </c>
      <c r="BY66" s="28" t="s">
        <v>103</v>
      </c>
      <c r="BZ66" s="28" t="s">
        <v>103</v>
      </c>
      <c r="CA66" s="28" t="s">
        <v>103</v>
      </c>
      <c r="CB66" s="28" t="s">
        <v>103</v>
      </c>
      <c r="CC66" s="28">
        <v>0</v>
      </c>
      <c r="CD66" s="28" t="s">
        <v>103</v>
      </c>
      <c r="CE66" s="28">
        <v>0</v>
      </c>
      <c r="CF66" s="28" t="s">
        <v>103</v>
      </c>
      <c r="CG66" s="28">
        <v>3.07</v>
      </c>
      <c r="CH66" s="28">
        <v>3</v>
      </c>
      <c r="CI66" s="28">
        <v>0</v>
      </c>
      <c r="CJ66" s="28" t="s">
        <v>103</v>
      </c>
      <c r="CK66" s="28" t="s">
        <v>103</v>
      </c>
      <c r="CL66" s="28">
        <v>0</v>
      </c>
      <c r="CM66" s="28" t="s">
        <v>103</v>
      </c>
      <c r="CN66" s="28">
        <v>0</v>
      </c>
      <c r="CO66" s="28">
        <f t="shared" si="15"/>
        <v>0</v>
      </c>
      <c r="CP66" s="32">
        <f t="shared" si="3"/>
        <v>173.7347</v>
      </c>
      <c r="CQ66" s="28">
        <v>0</v>
      </c>
      <c r="CR66" s="28" t="s">
        <v>103</v>
      </c>
      <c r="CS66" s="28">
        <f t="shared" si="16"/>
        <v>0</v>
      </c>
      <c r="CT66" s="28">
        <f t="shared" si="17"/>
        <v>0</v>
      </c>
      <c r="CU66" s="28">
        <f t="shared" si="4"/>
        <v>0</v>
      </c>
      <c r="CV66" s="28">
        <f t="shared" si="5"/>
        <v>766.64</v>
      </c>
      <c r="CW66" s="29">
        <f t="shared" si="6"/>
        <v>6233.36</v>
      </c>
    </row>
    <row r="67" spans="2:101" x14ac:dyDescent="0.2">
      <c r="B67" s="7">
        <v>202059</v>
      </c>
      <c r="C67" s="8">
        <v>1261</v>
      </c>
      <c r="D67" s="8" t="s">
        <v>834</v>
      </c>
      <c r="E67" s="8" t="s">
        <v>269</v>
      </c>
      <c r="F67" s="8">
        <v>0</v>
      </c>
      <c r="G67" s="8" t="s">
        <v>942</v>
      </c>
      <c r="H67" s="8" t="s">
        <v>106</v>
      </c>
      <c r="I67" s="8" t="s">
        <v>129</v>
      </c>
      <c r="J67" s="8" t="s">
        <v>129</v>
      </c>
      <c r="K67" s="8" t="s">
        <v>270</v>
      </c>
      <c r="L67" s="8" t="s">
        <v>265</v>
      </c>
      <c r="M67" s="9">
        <v>27506031401413</v>
      </c>
      <c r="N67" s="8" t="s">
        <v>271</v>
      </c>
      <c r="O67" s="8" t="s">
        <v>102</v>
      </c>
      <c r="P67" s="8">
        <v>862.29</v>
      </c>
      <c r="Q67" s="14">
        <v>1008.8793000000001</v>
      </c>
      <c r="R67" s="15">
        <v>0</v>
      </c>
      <c r="S67" s="15">
        <f t="shared" si="7"/>
        <v>1361.99</v>
      </c>
      <c r="T67" s="15">
        <f t="shared" si="8"/>
        <v>151.33000000000001</v>
      </c>
      <c r="U67" s="15">
        <v>0</v>
      </c>
      <c r="V67" s="15">
        <v>0</v>
      </c>
      <c r="W67" s="15">
        <v>0</v>
      </c>
      <c r="X67" s="15" t="s">
        <v>103</v>
      </c>
      <c r="Y67" s="14">
        <v>151.331895</v>
      </c>
      <c r="Z67" s="15">
        <v>300</v>
      </c>
      <c r="AA67" s="15" t="s">
        <v>103</v>
      </c>
      <c r="AB67" s="15">
        <v>0</v>
      </c>
      <c r="AC67" s="15" t="s">
        <v>103</v>
      </c>
      <c r="AD67" s="15">
        <v>0</v>
      </c>
      <c r="AE67" s="15">
        <v>0</v>
      </c>
      <c r="AF67" s="19">
        <f t="shared" si="9"/>
        <v>451.33</v>
      </c>
      <c r="AG67" s="15">
        <v>28.74</v>
      </c>
      <c r="AH67" s="15">
        <v>32.31</v>
      </c>
      <c r="AI67" s="15">
        <v>65</v>
      </c>
      <c r="AJ67" s="15">
        <v>0</v>
      </c>
      <c r="AK67" s="15">
        <v>200</v>
      </c>
      <c r="AL67" s="15">
        <v>34.78</v>
      </c>
      <c r="AM67" s="15">
        <v>31.96</v>
      </c>
      <c r="AN67" s="15">
        <v>39.47</v>
      </c>
      <c r="AO67" s="15">
        <v>56.31</v>
      </c>
      <c r="AP67" s="15">
        <v>72.28</v>
      </c>
      <c r="AQ67" s="15">
        <v>93.59</v>
      </c>
      <c r="AR67" s="15" t="s">
        <v>103</v>
      </c>
      <c r="AS67" s="15">
        <v>63.771000000000001</v>
      </c>
      <c r="AT67" s="15">
        <v>600</v>
      </c>
      <c r="AU67" s="15">
        <v>10</v>
      </c>
      <c r="AV67" s="19">
        <f t="shared" si="10"/>
        <v>1328.21</v>
      </c>
      <c r="AW67" s="15">
        <v>10</v>
      </c>
      <c r="AX67" s="15">
        <v>0</v>
      </c>
      <c r="AY67" s="14">
        <v>181.53469999999999</v>
      </c>
      <c r="AZ67" s="15">
        <v>0</v>
      </c>
      <c r="BA67" s="15" t="s">
        <v>103</v>
      </c>
      <c r="BB67" s="15">
        <v>0</v>
      </c>
      <c r="BC67" s="24">
        <f t="shared" si="2"/>
        <v>4493.2700000000004</v>
      </c>
      <c r="BD67" s="19">
        <f t="shared" si="11"/>
        <v>2506.7299999999996</v>
      </c>
      <c r="BE67" s="19">
        <f t="shared" si="12"/>
        <v>7000</v>
      </c>
      <c r="BF67" s="22">
        <v>0</v>
      </c>
      <c r="BG67" s="22">
        <v>0</v>
      </c>
      <c r="BH67" s="22"/>
      <c r="BI67" s="22"/>
      <c r="BJ67" s="32">
        <v>577.36470214843746</v>
      </c>
      <c r="BK67" s="32">
        <v>0</v>
      </c>
      <c r="BL67" s="28">
        <f t="shared" si="13"/>
        <v>0</v>
      </c>
      <c r="BM67" s="28">
        <f t="shared" si="14"/>
        <v>0</v>
      </c>
      <c r="BN6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7" s="28">
        <v>0</v>
      </c>
      <c r="BR67" s="28">
        <v>0</v>
      </c>
      <c r="BS67" s="28" t="s">
        <v>103</v>
      </c>
      <c r="BT67" s="28">
        <v>3</v>
      </c>
      <c r="BU67" s="28">
        <v>0</v>
      </c>
      <c r="BV67" s="28" t="s">
        <v>103</v>
      </c>
      <c r="BW67" s="28" t="s">
        <v>103</v>
      </c>
      <c r="BX67" s="28">
        <v>0</v>
      </c>
      <c r="BY67" s="28" t="s">
        <v>103</v>
      </c>
      <c r="BZ67" s="28" t="s">
        <v>103</v>
      </c>
      <c r="CA67" s="28" t="s">
        <v>103</v>
      </c>
      <c r="CB67" s="28" t="s">
        <v>103</v>
      </c>
      <c r="CC67" s="28">
        <v>0</v>
      </c>
      <c r="CD67" s="28" t="s">
        <v>103</v>
      </c>
      <c r="CE67" s="28">
        <v>0</v>
      </c>
      <c r="CF67" s="28" t="s">
        <v>103</v>
      </c>
      <c r="CG67" s="28">
        <v>3.02</v>
      </c>
      <c r="CH67" s="28">
        <v>5</v>
      </c>
      <c r="CI67" s="28">
        <v>0</v>
      </c>
      <c r="CJ67" s="28" t="s">
        <v>103</v>
      </c>
      <c r="CK67" s="28" t="s">
        <v>103</v>
      </c>
      <c r="CL67" s="28">
        <v>0</v>
      </c>
      <c r="CM67" s="28" t="s">
        <v>103</v>
      </c>
      <c r="CN67" s="28">
        <v>0</v>
      </c>
      <c r="CO67" s="28">
        <f t="shared" si="15"/>
        <v>0</v>
      </c>
      <c r="CP67" s="32">
        <f t="shared" si="3"/>
        <v>181.53469999999999</v>
      </c>
      <c r="CQ67" s="28">
        <v>0</v>
      </c>
      <c r="CR67" s="28" t="s">
        <v>103</v>
      </c>
      <c r="CS67" s="28">
        <f t="shared" si="16"/>
        <v>0</v>
      </c>
      <c r="CT67" s="28">
        <f t="shared" si="17"/>
        <v>0</v>
      </c>
      <c r="CU67" s="28">
        <f t="shared" si="4"/>
        <v>0</v>
      </c>
      <c r="CV67" s="28">
        <f t="shared" si="5"/>
        <v>769.92</v>
      </c>
      <c r="CW67" s="29">
        <f t="shared" si="6"/>
        <v>6230.08</v>
      </c>
    </row>
    <row r="68" spans="2:101" x14ac:dyDescent="0.2">
      <c r="B68" s="7">
        <v>202060</v>
      </c>
      <c r="C68" s="8">
        <v>1164</v>
      </c>
      <c r="D68" s="8" t="s">
        <v>834</v>
      </c>
      <c r="E68" s="8" t="s">
        <v>272</v>
      </c>
      <c r="F68" s="8">
        <v>0</v>
      </c>
      <c r="G68" s="8" t="s">
        <v>942</v>
      </c>
      <c r="H68" s="8" t="s">
        <v>106</v>
      </c>
      <c r="I68" s="8" t="s">
        <v>129</v>
      </c>
      <c r="J68" s="8" t="s">
        <v>129</v>
      </c>
      <c r="K68" s="8" t="s">
        <v>188</v>
      </c>
      <c r="L68" s="8" t="s">
        <v>265</v>
      </c>
      <c r="M68" s="9">
        <v>28007280104019</v>
      </c>
      <c r="N68" s="8" t="s">
        <v>273</v>
      </c>
      <c r="O68" s="8" t="s">
        <v>102</v>
      </c>
      <c r="P68" s="8">
        <v>713.26</v>
      </c>
      <c r="Q68" s="14">
        <v>834.51420000000007</v>
      </c>
      <c r="R68" s="15">
        <v>0</v>
      </c>
      <c r="S68" s="15">
        <f t="shared" si="7"/>
        <v>1126.5899999999999</v>
      </c>
      <c r="T68" s="15">
        <f t="shared" si="8"/>
        <v>125.18</v>
      </c>
      <c r="U68" s="15">
        <v>0</v>
      </c>
      <c r="V68" s="15">
        <v>0</v>
      </c>
      <c r="W68" s="15">
        <v>0</v>
      </c>
      <c r="X68" s="15" t="s">
        <v>103</v>
      </c>
      <c r="Y68" s="14">
        <v>125.17713000000001</v>
      </c>
      <c r="Z68" s="15">
        <v>300</v>
      </c>
      <c r="AA68" s="15" t="s">
        <v>103</v>
      </c>
      <c r="AB68" s="15">
        <v>0</v>
      </c>
      <c r="AC68" s="15" t="s">
        <v>103</v>
      </c>
      <c r="AD68" s="15">
        <v>0</v>
      </c>
      <c r="AE68" s="15">
        <v>0</v>
      </c>
      <c r="AF68" s="19">
        <f t="shared" si="9"/>
        <v>425.18</v>
      </c>
      <c r="AG68" s="15">
        <v>28.79</v>
      </c>
      <c r="AH68" s="15">
        <v>30.79</v>
      </c>
      <c r="AI68" s="15">
        <v>65</v>
      </c>
      <c r="AJ68" s="15">
        <v>0</v>
      </c>
      <c r="AK68" s="15">
        <v>200</v>
      </c>
      <c r="AL68" s="15">
        <v>41.73</v>
      </c>
      <c r="AM68" s="15">
        <v>39.4</v>
      </c>
      <c r="AN68" s="15">
        <v>36.909999999999997</v>
      </c>
      <c r="AO68" s="15">
        <v>59.24</v>
      </c>
      <c r="AP68" s="15">
        <v>81.39</v>
      </c>
      <c r="AQ68" s="15">
        <v>103.34</v>
      </c>
      <c r="AR68" s="15" t="s">
        <v>103</v>
      </c>
      <c r="AS68" s="15">
        <v>78.674000000000007</v>
      </c>
      <c r="AT68" s="15">
        <v>600</v>
      </c>
      <c r="AU68" s="15">
        <v>10</v>
      </c>
      <c r="AV68" s="19">
        <f t="shared" si="10"/>
        <v>1375.26</v>
      </c>
      <c r="AW68" s="15">
        <v>10</v>
      </c>
      <c r="AX68" s="15">
        <v>0</v>
      </c>
      <c r="AY68" s="14">
        <v>150.08000000000001</v>
      </c>
      <c r="AZ68" s="15">
        <v>0</v>
      </c>
      <c r="BA68" s="15" t="s">
        <v>103</v>
      </c>
      <c r="BB68" s="15">
        <v>0</v>
      </c>
      <c r="BC68" s="24">
        <f t="shared" ref="BC68:BC131" si="18">ROUND(SUM(Q68:W68,AF68,AV68,AW68:AY68),2)</f>
        <v>4046.8</v>
      </c>
      <c r="BD68" s="19">
        <f t="shared" si="11"/>
        <v>2953.2</v>
      </c>
      <c r="BE68" s="19">
        <f t="shared" si="12"/>
        <v>7000</v>
      </c>
      <c r="BF68" s="22">
        <v>0</v>
      </c>
      <c r="BG68" s="22">
        <v>0</v>
      </c>
      <c r="BH68" s="22"/>
      <c r="BI68" s="22"/>
      <c r="BJ68" s="32">
        <v>574.49809570312505</v>
      </c>
      <c r="BK68" s="32">
        <v>45.42</v>
      </c>
      <c r="BL68" s="28">
        <f t="shared" si="13"/>
        <v>0</v>
      </c>
      <c r="BM68" s="28">
        <f t="shared" si="14"/>
        <v>0</v>
      </c>
      <c r="BN6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8" s="28">
        <v>0</v>
      </c>
      <c r="BR68" s="28">
        <v>0</v>
      </c>
      <c r="BS68" s="28" t="s">
        <v>103</v>
      </c>
      <c r="BT68" s="28">
        <v>3</v>
      </c>
      <c r="BU68" s="28">
        <v>0</v>
      </c>
      <c r="BV68" s="28" t="s">
        <v>103</v>
      </c>
      <c r="BW68" s="28" t="s">
        <v>103</v>
      </c>
      <c r="BX68" s="28">
        <v>0</v>
      </c>
      <c r="BY68" s="28" t="s">
        <v>103</v>
      </c>
      <c r="BZ68" s="28" t="s">
        <v>103</v>
      </c>
      <c r="CA68" s="28" t="s">
        <v>103</v>
      </c>
      <c r="CB68" s="28" t="s">
        <v>103</v>
      </c>
      <c r="CC68" s="28">
        <v>0</v>
      </c>
      <c r="CD68" s="28" t="s">
        <v>103</v>
      </c>
      <c r="CE68" s="28">
        <v>0</v>
      </c>
      <c r="CF68" s="28" t="s">
        <v>103</v>
      </c>
      <c r="CG68" s="28">
        <v>3.22</v>
      </c>
      <c r="CH68" s="28">
        <v>3</v>
      </c>
      <c r="CI68" s="28">
        <v>0</v>
      </c>
      <c r="CJ68" s="28" t="s">
        <v>103</v>
      </c>
      <c r="CK68" s="28" t="s">
        <v>103</v>
      </c>
      <c r="CL68" s="28">
        <v>0</v>
      </c>
      <c r="CM68" s="28" t="s">
        <v>103</v>
      </c>
      <c r="CN68" s="28">
        <v>0</v>
      </c>
      <c r="CO68" s="28">
        <f t="shared" si="15"/>
        <v>0</v>
      </c>
      <c r="CP68" s="32">
        <f t="shared" ref="CP68:CP131" si="19">AY68</f>
        <v>150.08000000000001</v>
      </c>
      <c r="CQ68" s="28">
        <v>0</v>
      </c>
      <c r="CR68" s="28" t="s">
        <v>103</v>
      </c>
      <c r="CS68" s="28">
        <f t="shared" si="16"/>
        <v>0</v>
      </c>
      <c r="CT68" s="28">
        <f t="shared" si="17"/>
        <v>0</v>
      </c>
      <c r="CU68" s="28">
        <f t="shared" ref="CU68:CU131" si="20">ROUND(IF($G68=CU$3,$BE68-SUM(BK68:CR68,0),0),2)</f>
        <v>0</v>
      </c>
      <c r="CV68" s="28">
        <f t="shared" ref="CV68:CV131" si="21">ROUND(SUM(BJ68:CU68),2)</f>
        <v>779.22</v>
      </c>
      <c r="CW68" s="29">
        <f t="shared" ref="CW68:CW131" si="22">BE68-CV68</f>
        <v>6220.78</v>
      </c>
    </row>
    <row r="69" spans="2:101" x14ac:dyDescent="0.2">
      <c r="B69" s="7">
        <v>202061</v>
      </c>
      <c r="C69" s="8">
        <v>1169</v>
      </c>
      <c r="D69" s="8" t="s">
        <v>834</v>
      </c>
      <c r="E69" s="8" t="s">
        <v>274</v>
      </c>
      <c r="F69" s="8" t="s">
        <v>119</v>
      </c>
      <c r="G69" s="8" t="s">
        <v>942</v>
      </c>
      <c r="H69" s="8" t="s">
        <v>106</v>
      </c>
      <c r="I69" s="8" t="s">
        <v>114</v>
      </c>
      <c r="J69" s="8" t="s">
        <v>114</v>
      </c>
      <c r="K69" s="8" t="s">
        <v>275</v>
      </c>
      <c r="L69" s="8" t="s">
        <v>276</v>
      </c>
      <c r="M69" s="9">
        <v>26707231701651</v>
      </c>
      <c r="N69" s="8" t="s">
        <v>277</v>
      </c>
      <c r="O69" s="8" t="s">
        <v>102</v>
      </c>
      <c r="P69" s="8">
        <v>1810.9</v>
      </c>
      <c r="Q69" s="14">
        <v>2118.7530000000002</v>
      </c>
      <c r="R69" s="15">
        <v>0</v>
      </c>
      <c r="S69" s="15">
        <f t="shared" ref="S69:S132" si="23">ROUND(Q69*135%,2)</f>
        <v>2860.32</v>
      </c>
      <c r="T69" s="15">
        <f t="shared" ref="T69:T132" si="24">ROUND(Q69*15%,2)</f>
        <v>317.81</v>
      </c>
      <c r="U69" s="15">
        <v>0</v>
      </c>
      <c r="V69" s="15">
        <v>0</v>
      </c>
      <c r="W69" s="15">
        <v>0</v>
      </c>
      <c r="X69" s="15" t="s">
        <v>103</v>
      </c>
      <c r="Y69" s="14">
        <v>317.81295</v>
      </c>
      <c r="Z69" s="15">
        <v>300</v>
      </c>
      <c r="AA69" s="15" t="s">
        <v>103</v>
      </c>
      <c r="AB69" s="15">
        <v>0</v>
      </c>
      <c r="AC69" s="15" t="s">
        <v>103</v>
      </c>
      <c r="AD69" s="15">
        <v>0</v>
      </c>
      <c r="AE69" s="15">
        <v>0</v>
      </c>
      <c r="AF69" s="19">
        <f t="shared" ref="AF69:AF132" si="25">ROUND(SUM(X69:AA69,AC69:AE69),2)</f>
        <v>617.80999999999995</v>
      </c>
      <c r="AG69" s="15">
        <v>63.67</v>
      </c>
      <c r="AH69" s="15">
        <v>70.91</v>
      </c>
      <c r="AI69" s="15">
        <v>85.11</v>
      </c>
      <c r="AJ69" s="15">
        <v>0</v>
      </c>
      <c r="AK69" s="15">
        <v>190</v>
      </c>
      <c r="AL69" s="15">
        <v>36.200000000000003</v>
      </c>
      <c r="AM69" s="15">
        <v>64.56</v>
      </c>
      <c r="AN69" s="15">
        <v>82.86</v>
      </c>
      <c r="AO69" s="15">
        <v>118.26</v>
      </c>
      <c r="AP69" s="15">
        <v>126.54</v>
      </c>
      <c r="AQ69" s="15">
        <v>135.38999999999999</v>
      </c>
      <c r="AR69" s="15" t="s">
        <v>103</v>
      </c>
      <c r="AS69" s="15">
        <v>90.545000000000002</v>
      </c>
      <c r="AT69" s="15">
        <v>600</v>
      </c>
      <c r="AU69" s="15">
        <v>10</v>
      </c>
      <c r="AV69" s="19">
        <f t="shared" ref="AV69:AV132" si="26">ROUND(SUM(AG69:AU69),2)</f>
        <v>1674.05</v>
      </c>
      <c r="AW69" s="15">
        <v>10</v>
      </c>
      <c r="AX69" s="15">
        <v>0</v>
      </c>
      <c r="AY69" s="14">
        <v>381.24209999999999</v>
      </c>
      <c r="AZ69" s="15">
        <v>0</v>
      </c>
      <c r="BA69" s="15" t="s">
        <v>103</v>
      </c>
      <c r="BB69" s="15">
        <v>0</v>
      </c>
      <c r="BC69" s="24">
        <f t="shared" si="18"/>
        <v>7979.99</v>
      </c>
      <c r="BD69" s="19">
        <f t="shared" ref="BD69:BD132" si="27">IF(BC69&lt;7000,7000-BC69,0)</f>
        <v>0</v>
      </c>
      <c r="BE69" s="19">
        <f t="shared" ref="BE69:BE132" si="28">ROUND(SUM(AB69,AZ69:BD69),2)</f>
        <v>7979.99</v>
      </c>
      <c r="BF69" s="22">
        <v>0</v>
      </c>
      <c r="BG69" s="22">
        <v>0</v>
      </c>
      <c r="BH69" s="22"/>
      <c r="BI69" s="22"/>
      <c r="BJ69" s="32">
        <v>697.37029785156255</v>
      </c>
      <c r="BK69" s="32">
        <v>0</v>
      </c>
      <c r="BL69" s="28">
        <f t="shared" ref="BL69:BL132" si="29">(BE69-SUM($S69,AY69:BB69))/30*BH69</f>
        <v>0</v>
      </c>
      <c r="BM69" s="28">
        <f t="shared" ref="BM69:BM132" si="30">(BE69-SUM($S69,AY69:BB69))/30*BI69</f>
        <v>0</v>
      </c>
      <c r="BN6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9" s="28">
        <v>0</v>
      </c>
      <c r="BR69" s="28">
        <v>1.25</v>
      </c>
      <c r="BS69" s="28" t="s">
        <v>103</v>
      </c>
      <c r="BT69" s="28">
        <v>3</v>
      </c>
      <c r="BU69" s="28">
        <v>0</v>
      </c>
      <c r="BV69" s="28" t="s">
        <v>103</v>
      </c>
      <c r="BW69" s="28" t="s">
        <v>103</v>
      </c>
      <c r="BX69" s="28">
        <v>0</v>
      </c>
      <c r="BY69" s="28" t="s">
        <v>103</v>
      </c>
      <c r="BZ69" s="28" t="s">
        <v>103</v>
      </c>
      <c r="CA69" s="28" t="s">
        <v>103</v>
      </c>
      <c r="CB69" s="28" t="s">
        <v>103</v>
      </c>
      <c r="CC69" s="28">
        <v>0</v>
      </c>
      <c r="CD69" s="28" t="s">
        <v>103</v>
      </c>
      <c r="CE69" s="28">
        <v>0</v>
      </c>
      <c r="CF69" s="28" t="s">
        <v>103</v>
      </c>
      <c r="CG69" s="28">
        <v>3.05</v>
      </c>
      <c r="CH69" s="28">
        <v>3</v>
      </c>
      <c r="CI69" s="28">
        <v>0</v>
      </c>
      <c r="CJ69" s="28" t="s">
        <v>103</v>
      </c>
      <c r="CK69" s="28" t="s">
        <v>103</v>
      </c>
      <c r="CL69" s="28">
        <v>0</v>
      </c>
      <c r="CM69" s="28" t="s">
        <v>103</v>
      </c>
      <c r="CN69" s="28">
        <v>0</v>
      </c>
      <c r="CO69" s="28">
        <f t="shared" ref="CO69:CO132" si="31">ROUND(IF(G69=$CO$3,(BE69-AY69)*40%,0),2)</f>
        <v>0</v>
      </c>
      <c r="CP69" s="32">
        <f t="shared" si="19"/>
        <v>381.24209999999999</v>
      </c>
      <c r="CQ69" s="28">
        <v>0</v>
      </c>
      <c r="CR69" s="28" t="s">
        <v>103</v>
      </c>
      <c r="CS69" s="28">
        <f t="shared" ref="CS69:CS132" si="32">ROUND(IF($D69=CS$3,$BE69-SUM(BJ69:CQ69,0),0),2)</f>
        <v>0</v>
      </c>
      <c r="CT69" s="28">
        <f t="shared" ref="CT69:CT132" si="33">ROUND(IF($D69=CT$3,$BE69-SUM(BJ69:CQ69,0),0),2)</f>
        <v>0</v>
      </c>
      <c r="CU69" s="28">
        <f t="shared" si="20"/>
        <v>0</v>
      </c>
      <c r="CV69" s="28">
        <f t="shared" si="21"/>
        <v>1088.9100000000001</v>
      </c>
      <c r="CW69" s="29">
        <f t="shared" si="22"/>
        <v>6891.08</v>
      </c>
    </row>
    <row r="70" spans="2:101" x14ac:dyDescent="0.2">
      <c r="B70" s="7">
        <v>202062</v>
      </c>
      <c r="C70" s="8">
        <v>1162</v>
      </c>
      <c r="D70" s="8" t="s">
        <v>834</v>
      </c>
      <c r="E70" s="8" t="s">
        <v>278</v>
      </c>
      <c r="F70" s="8">
        <v>0</v>
      </c>
      <c r="G70" s="8" t="s">
        <v>942</v>
      </c>
      <c r="H70" s="8" t="s">
        <v>106</v>
      </c>
      <c r="I70" s="8" t="s">
        <v>129</v>
      </c>
      <c r="J70" s="8" t="s">
        <v>129</v>
      </c>
      <c r="K70" s="8" t="s">
        <v>279</v>
      </c>
      <c r="L70" s="8" t="s">
        <v>265</v>
      </c>
      <c r="M70" s="9">
        <v>27711220105593</v>
      </c>
      <c r="N70" s="8" t="s">
        <v>280</v>
      </c>
      <c r="O70" s="8" t="s">
        <v>102</v>
      </c>
      <c r="P70" s="8">
        <v>1070.48</v>
      </c>
      <c r="Q70" s="14">
        <v>1252.4616000000001</v>
      </c>
      <c r="R70" s="15">
        <v>0</v>
      </c>
      <c r="S70" s="15">
        <f t="shared" si="23"/>
        <v>1690.82</v>
      </c>
      <c r="T70" s="15">
        <f t="shared" si="24"/>
        <v>187.87</v>
      </c>
      <c r="U70" s="15">
        <v>0</v>
      </c>
      <c r="V70" s="15">
        <v>0</v>
      </c>
      <c r="W70" s="15">
        <v>0</v>
      </c>
      <c r="X70" s="15" t="s">
        <v>103</v>
      </c>
      <c r="Y70" s="14">
        <v>187.86924000000002</v>
      </c>
      <c r="Z70" s="15">
        <v>300</v>
      </c>
      <c r="AA70" s="15" t="s">
        <v>103</v>
      </c>
      <c r="AB70" s="15">
        <v>0</v>
      </c>
      <c r="AC70" s="15" t="s">
        <v>103</v>
      </c>
      <c r="AD70" s="15">
        <v>0</v>
      </c>
      <c r="AE70" s="15">
        <v>0</v>
      </c>
      <c r="AF70" s="19">
        <f t="shared" si="25"/>
        <v>487.87</v>
      </c>
      <c r="AG70" s="15">
        <v>38.270000000000003</v>
      </c>
      <c r="AH70" s="15">
        <v>42.47</v>
      </c>
      <c r="AI70" s="15">
        <v>65</v>
      </c>
      <c r="AJ70" s="15">
        <v>0</v>
      </c>
      <c r="AK70" s="15">
        <v>200</v>
      </c>
      <c r="AL70" s="15">
        <v>25.07</v>
      </c>
      <c r="AM70" s="15">
        <v>38.159999999999997</v>
      </c>
      <c r="AN70" s="15">
        <v>49</v>
      </c>
      <c r="AO70" s="15">
        <v>69.91</v>
      </c>
      <c r="AP70" s="15">
        <v>74.8</v>
      </c>
      <c r="AQ70" s="15">
        <v>80</v>
      </c>
      <c r="AR70" s="15" t="s">
        <v>103</v>
      </c>
      <c r="AS70" s="15">
        <v>53.524000000000001</v>
      </c>
      <c r="AT70" s="15">
        <v>600</v>
      </c>
      <c r="AU70" s="15">
        <v>10</v>
      </c>
      <c r="AV70" s="19">
        <f t="shared" si="26"/>
        <v>1346.2</v>
      </c>
      <c r="AW70" s="15">
        <v>10</v>
      </c>
      <c r="AX70" s="15">
        <v>0</v>
      </c>
      <c r="AY70" s="14">
        <v>225.36420000000001</v>
      </c>
      <c r="AZ70" s="15">
        <v>0</v>
      </c>
      <c r="BA70" s="15" t="s">
        <v>103</v>
      </c>
      <c r="BB70" s="15">
        <v>0</v>
      </c>
      <c r="BC70" s="24">
        <f t="shared" si="18"/>
        <v>5200.59</v>
      </c>
      <c r="BD70" s="19">
        <f t="shared" si="27"/>
        <v>1799.4099999999999</v>
      </c>
      <c r="BE70" s="19">
        <f t="shared" si="28"/>
        <v>7000</v>
      </c>
      <c r="BF70" s="22">
        <v>0</v>
      </c>
      <c r="BG70" s="22">
        <v>0</v>
      </c>
      <c r="BH70" s="22"/>
      <c r="BI70" s="22"/>
      <c r="BJ70" s="32">
        <v>569.07071289062503</v>
      </c>
      <c r="BK70" s="32">
        <v>0</v>
      </c>
      <c r="BL70" s="28">
        <f t="shared" si="29"/>
        <v>0</v>
      </c>
      <c r="BM70" s="28">
        <f t="shared" si="30"/>
        <v>0</v>
      </c>
      <c r="BN7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0" s="28">
        <v>0</v>
      </c>
      <c r="BR70" s="28">
        <v>0</v>
      </c>
      <c r="BS70" s="28" t="s">
        <v>103</v>
      </c>
      <c r="BT70" s="28">
        <v>3</v>
      </c>
      <c r="BU70" s="28">
        <v>0</v>
      </c>
      <c r="BV70" s="28" t="s">
        <v>103</v>
      </c>
      <c r="BW70" s="28" t="s">
        <v>103</v>
      </c>
      <c r="BX70" s="28">
        <v>0</v>
      </c>
      <c r="BY70" s="28" t="s">
        <v>103</v>
      </c>
      <c r="BZ70" s="28" t="s">
        <v>103</v>
      </c>
      <c r="CA70" s="28" t="s">
        <v>103</v>
      </c>
      <c r="CB70" s="28" t="s">
        <v>103</v>
      </c>
      <c r="CC70" s="28">
        <v>0</v>
      </c>
      <c r="CD70" s="28" t="s">
        <v>103</v>
      </c>
      <c r="CE70" s="28">
        <v>0</v>
      </c>
      <c r="CF70" s="28" t="s">
        <v>103</v>
      </c>
      <c r="CG70" s="28">
        <v>3.07</v>
      </c>
      <c r="CH70" s="28">
        <v>3</v>
      </c>
      <c r="CI70" s="28">
        <v>0</v>
      </c>
      <c r="CJ70" s="28" t="s">
        <v>103</v>
      </c>
      <c r="CK70" s="28" t="s">
        <v>103</v>
      </c>
      <c r="CL70" s="28">
        <v>0</v>
      </c>
      <c r="CM70" s="28" t="s">
        <v>103</v>
      </c>
      <c r="CN70" s="28">
        <v>0</v>
      </c>
      <c r="CO70" s="28">
        <f t="shared" si="31"/>
        <v>0</v>
      </c>
      <c r="CP70" s="32">
        <f t="shared" si="19"/>
        <v>225.36420000000001</v>
      </c>
      <c r="CQ70" s="28">
        <v>0</v>
      </c>
      <c r="CR70" s="28" t="s">
        <v>103</v>
      </c>
      <c r="CS70" s="28">
        <f t="shared" si="32"/>
        <v>0</v>
      </c>
      <c r="CT70" s="28">
        <f t="shared" si="33"/>
        <v>0</v>
      </c>
      <c r="CU70" s="28">
        <f t="shared" si="20"/>
        <v>0</v>
      </c>
      <c r="CV70" s="28">
        <f t="shared" si="21"/>
        <v>803.5</v>
      </c>
      <c r="CW70" s="29">
        <f t="shared" si="22"/>
        <v>6196.5</v>
      </c>
    </row>
    <row r="71" spans="2:101" x14ac:dyDescent="0.2">
      <c r="B71" s="7">
        <v>202063</v>
      </c>
      <c r="C71" s="8">
        <v>1087</v>
      </c>
      <c r="D71" s="8" t="s">
        <v>90</v>
      </c>
      <c r="E71" s="8" t="s">
        <v>281</v>
      </c>
      <c r="F71" s="8" t="s">
        <v>119</v>
      </c>
      <c r="G71" s="8" t="s">
        <v>90</v>
      </c>
      <c r="H71" s="8" t="s">
        <v>106</v>
      </c>
      <c r="I71" s="8" t="s">
        <v>114</v>
      </c>
      <c r="J71" s="8" t="s">
        <v>114</v>
      </c>
      <c r="K71" s="8" t="s">
        <v>282</v>
      </c>
      <c r="L71" s="8" t="s">
        <v>216</v>
      </c>
      <c r="M71" s="9">
        <v>28011090105458</v>
      </c>
      <c r="N71" s="8" t="s">
        <v>283</v>
      </c>
      <c r="O71" s="8" t="s">
        <v>102</v>
      </c>
      <c r="P71" s="8">
        <v>1137.3599999999999</v>
      </c>
      <c r="Q71" s="14">
        <v>1330.7112</v>
      </c>
      <c r="R71" s="15">
        <v>0</v>
      </c>
      <c r="S71" s="15">
        <f t="shared" si="23"/>
        <v>1796.46</v>
      </c>
      <c r="T71" s="15">
        <f t="shared" si="24"/>
        <v>199.61</v>
      </c>
      <c r="U71" s="15">
        <v>0</v>
      </c>
      <c r="V71" s="15">
        <v>0</v>
      </c>
      <c r="W71" s="15">
        <v>0</v>
      </c>
      <c r="X71" s="15" t="s">
        <v>103</v>
      </c>
      <c r="Y71" s="14">
        <v>199.60667999999998</v>
      </c>
      <c r="Z71" s="15">
        <v>300</v>
      </c>
      <c r="AA71" s="15" t="s">
        <v>103</v>
      </c>
      <c r="AB71" s="15">
        <v>0</v>
      </c>
      <c r="AC71" s="15" t="s">
        <v>103</v>
      </c>
      <c r="AD71" s="15">
        <v>0</v>
      </c>
      <c r="AE71" s="15">
        <v>0</v>
      </c>
      <c r="AF71" s="19">
        <f t="shared" si="25"/>
        <v>499.61</v>
      </c>
      <c r="AG71" s="15">
        <v>40.590000000000003</v>
      </c>
      <c r="AH71" s="15">
        <v>45.02</v>
      </c>
      <c r="AI71" s="15">
        <v>65</v>
      </c>
      <c r="AJ71" s="15">
        <v>0</v>
      </c>
      <c r="AK71" s="15">
        <v>190</v>
      </c>
      <c r="AL71" s="15">
        <v>22.74</v>
      </c>
      <c r="AM71" s="15">
        <v>40.549999999999997</v>
      </c>
      <c r="AN71" s="15">
        <v>52.06</v>
      </c>
      <c r="AO71" s="15">
        <v>74.27</v>
      </c>
      <c r="AP71" s="15">
        <v>79.47</v>
      </c>
      <c r="AQ71" s="15">
        <v>85.04</v>
      </c>
      <c r="AR71" s="15" t="s">
        <v>103</v>
      </c>
      <c r="AS71" s="15">
        <v>56.868000000000002</v>
      </c>
      <c r="AT71" s="15">
        <v>600</v>
      </c>
      <c r="AU71" s="15">
        <v>8</v>
      </c>
      <c r="AV71" s="19">
        <f t="shared" si="26"/>
        <v>1359.61</v>
      </c>
      <c r="AW71" s="15">
        <v>10</v>
      </c>
      <c r="AX71" s="15">
        <v>0</v>
      </c>
      <c r="AY71" s="14">
        <v>240.1</v>
      </c>
      <c r="AZ71" s="15">
        <v>0</v>
      </c>
      <c r="BA71" s="15" t="s">
        <v>103</v>
      </c>
      <c r="BB71" s="15">
        <v>0</v>
      </c>
      <c r="BC71" s="24">
        <f t="shared" si="18"/>
        <v>5436.1</v>
      </c>
      <c r="BD71" s="19">
        <f t="shared" si="27"/>
        <v>1563.8999999999996</v>
      </c>
      <c r="BE71" s="19">
        <f t="shared" si="28"/>
        <v>7000</v>
      </c>
      <c r="BF71" s="22">
        <v>0</v>
      </c>
      <c r="BG71" s="22">
        <v>0</v>
      </c>
      <c r="BH71" s="22"/>
      <c r="BI71" s="22"/>
      <c r="BJ71" s="32">
        <v>567.28761718750002</v>
      </c>
      <c r="BK71" s="32">
        <v>0</v>
      </c>
      <c r="BL71" s="28">
        <f t="shared" si="29"/>
        <v>0</v>
      </c>
      <c r="BM71" s="28">
        <f t="shared" si="30"/>
        <v>0</v>
      </c>
      <c r="BN7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1" s="28">
        <v>0</v>
      </c>
      <c r="BR71" s="28">
        <v>0</v>
      </c>
      <c r="BS71" s="28" t="s">
        <v>103</v>
      </c>
      <c r="BT71" s="28">
        <v>3</v>
      </c>
      <c r="BU71" s="28">
        <v>0</v>
      </c>
      <c r="BV71" s="28" t="s">
        <v>103</v>
      </c>
      <c r="BW71" s="28" t="s">
        <v>103</v>
      </c>
      <c r="BX71" s="28">
        <v>0</v>
      </c>
      <c r="BY71" s="28" t="s">
        <v>103</v>
      </c>
      <c r="BZ71" s="28" t="s">
        <v>103</v>
      </c>
      <c r="CA71" s="28" t="s">
        <v>103</v>
      </c>
      <c r="CB71" s="28" t="s">
        <v>103</v>
      </c>
      <c r="CC71" s="28">
        <v>0</v>
      </c>
      <c r="CD71" s="28" t="s">
        <v>103</v>
      </c>
      <c r="CE71" s="28">
        <v>0</v>
      </c>
      <c r="CF71" s="28" t="s">
        <v>103</v>
      </c>
      <c r="CG71" s="28">
        <v>2.6</v>
      </c>
      <c r="CH71" s="28">
        <v>3</v>
      </c>
      <c r="CI71" s="28">
        <v>0</v>
      </c>
      <c r="CJ71" s="28" t="s">
        <v>103</v>
      </c>
      <c r="CK71" s="28" t="s">
        <v>103</v>
      </c>
      <c r="CL71" s="28">
        <v>0</v>
      </c>
      <c r="CM71" s="28" t="s">
        <v>103</v>
      </c>
      <c r="CN71" s="28">
        <v>0</v>
      </c>
      <c r="CO71" s="28">
        <f t="shared" si="31"/>
        <v>0</v>
      </c>
      <c r="CP71" s="32">
        <f t="shared" si="19"/>
        <v>240.1</v>
      </c>
      <c r="CQ71" s="28">
        <v>0</v>
      </c>
      <c r="CR71" s="28" t="s">
        <v>103</v>
      </c>
      <c r="CS71" s="28">
        <f t="shared" si="32"/>
        <v>6184.01</v>
      </c>
      <c r="CT71" s="28">
        <f t="shared" si="33"/>
        <v>0</v>
      </c>
      <c r="CU71" s="28">
        <f t="shared" si="20"/>
        <v>0</v>
      </c>
      <c r="CV71" s="28">
        <f t="shared" si="21"/>
        <v>7000</v>
      </c>
      <c r="CW71" s="29">
        <f t="shared" si="22"/>
        <v>0</v>
      </c>
    </row>
    <row r="72" spans="2:101" x14ac:dyDescent="0.2">
      <c r="B72" s="7">
        <v>202064</v>
      </c>
      <c r="C72" s="8">
        <v>1133</v>
      </c>
      <c r="D72" s="8" t="s">
        <v>834</v>
      </c>
      <c r="E72" s="8" t="s">
        <v>854</v>
      </c>
      <c r="F72" s="8">
        <v>0</v>
      </c>
      <c r="G72" s="8" t="s">
        <v>942</v>
      </c>
      <c r="H72" s="8" t="s">
        <v>106</v>
      </c>
      <c r="I72" s="8" t="s">
        <v>114</v>
      </c>
      <c r="J72" s="8" t="s">
        <v>114</v>
      </c>
      <c r="K72" s="8" t="s">
        <v>212</v>
      </c>
      <c r="L72" s="8" t="s">
        <v>210</v>
      </c>
      <c r="M72" s="9">
        <v>28701170102715</v>
      </c>
      <c r="N72" s="8" t="s">
        <v>284</v>
      </c>
      <c r="O72" s="8" t="s">
        <v>102</v>
      </c>
      <c r="P72" s="8">
        <v>1095.96</v>
      </c>
      <c r="Q72" s="14">
        <v>1282.2732000000001</v>
      </c>
      <c r="R72" s="15">
        <v>0</v>
      </c>
      <c r="S72" s="15">
        <f t="shared" si="23"/>
        <v>1731.07</v>
      </c>
      <c r="T72" s="15">
        <f t="shared" si="24"/>
        <v>192.34</v>
      </c>
      <c r="U72" s="15">
        <v>0</v>
      </c>
      <c r="V72" s="15">
        <v>0</v>
      </c>
      <c r="W72" s="15">
        <v>0</v>
      </c>
      <c r="X72" s="15" t="s">
        <v>103</v>
      </c>
      <c r="Y72" s="14">
        <v>192.34098</v>
      </c>
      <c r="Z72" s="15">
        <v>300</v>
      </c>
      <c r="AA72" s="15" t="s">
        <v>103</v>
      </c>
      <c r="AB72" s="15">
        <v>0</v>
      </c>
      <c r="AC72" s="15" t="s">
        <v>103</v>
      </c>
      <c r="AD72" s="15">
        <v>0</v>
      </c>
      <c r="AE72" s="15">
        <v>0</v>
      </c>
      <c r="AF72" s="19">
        <f t="shared" si="25"/>
        <v>492.34</v>
      </c>
      <c r="AG72" s="15">
        <v>39.04</v>
      </c>
      <c r="AH72" s="15">
        <v>43.35</v>
      </c>
      <c r="AI72" s="15">
        <v>65</v>
      </c>
      <c r="AJ72" s="15">
        <v>0</v>
      </c>
      <c r="AK72" s="15">
        <v>190</v>
      </c>
      <c r="AL72" s="15">
        <v>23.88</v>
      </c>
      <c r="AM72" s="15">
        <v>39.07</v>
      </c>
      <c r="AN72" s="15">
        <v>50.17</v>
      </c>
      <c r="AO72" s="15">
        <v>71.569999999999993</v>
      </c>
      <c r="AP72" s="15">
        <v>76.58</v>
      </c>
      <c r="AQ72" s="15">
        <v>81.94</v>
      </c>
      <c r="AR72" s="15" t="s">
        <v>103</v>
      </c>
      <c r="AS72" s="15">
        <v>54.798000000000002</v>
      </c>
      <c r="AT72" s="15">
        <v>600</v>
      </c>
      <c r="AU72" s="15">
        <v>6</v>
      </c>
      <c r="AV72" s="19">
        <f t="shared" si="26"/>
        <v>1341.4</v>
      </c>
      <c r="AW72" s="15">
        <v>10</v>
      </c>
      <c r="AX72" s="15">
        <v>0</v>
      </c>
      <c r="AY72" s="14">
        <v>230.72839999999999</v>
      </c>
      <c r="AZ72" s="15">
        <v>0</v>
      </c>
      <c r="BA72" s="15" t="s">
        <v>103</v>
      </c>
      <c r="BB72" s="15">
        <v>60</v>
      </c>
      <c r="BC72" s="24">
        <f t="shared" si="18"/>
        <v>5280.15</v>
      </c>
      <c r="BD72" s="19">
        <f t="shared" si="27"/>
        <v>1719.8500000000004</v>
      </c>
      <c r="BE72" s="19">
        <f t="shared" si="28"/>
        <v>7060</v>
      </c>
      <c r="BF72" s="22">
        <v>0</v>
      </c>
      <c r="BG72" s="22">
        <v>0</v>
      </c>
      <c r="BH72" s="22"/>
      <c r="BI72" s="22"/>
      <c r="BJ72" s="32">
        <v>568.67250000000001</v>
      </c>
      <c r="BK72" s="32">
        <v>0</v>
      </c>
      <c r="BL72" s="28">
        <f t="shared" si="29"/>
        <v>0</v>
      </c>
      <c r="BM72" s="28">
        <f t="shared" si="30"/>
        <v>0</v>
      </c>
      <c r="BN7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2" s="28">
        <v>0</v>
      </c>
      <c r="BR72" s="28">
        <v>0</v>
      </c>
      <c r="BS72" s="28" t="s">
        <v>103</v>
      </c>
      <c r="BT72" s="28">
        <v>3</v>
      </c>
      <c r="BU72" s="28">
        <v>0</v>
      </c>
      <c r="BV72" s="28" t="s">
        <v>103</v>
      </c>
      <c r="BW72" s="28" t="s">
        <v>103</v>
      </c>
      <c r="BX72" s="28">
        <v>0</v>
      </c>
      <c r="BY72" s="28" t="s">
        <v>103</v>
      </c>
      <c r="BZ72" s="28" t="s">
        <v>103</v>
      </c>
      <c r="CA72" s="28" t="s">
        <v>103</v>
      </c>
      <c r="CB72" s="28" t="s">
        <v>103</v>
      </c>
      <c r="CC72" s="28">
        <v>0</v>
      </c>
      <c r="CD72" s="28" t="s">
        <v>103</v>
      </c>
      <c r="CE72" s="28">
        <v>0</v>
      </c>
      <c r="CF72" s="28" t="s">
        <v>103</v>
      </c>
      <c r="CG72" s="28">
        <v>2.63</v>
      </c>
      <c r="CH72" s="28">
        <v>3</v>
      </c>
      <c r="CI72" s="28">
        <v>0</v>
      </c>
      <c r="CJ72" s="28" t="s">
        <v>103</v>
      </c>
      <c r="CK72" s="28" t="s">
        <v>103</v>
      </c>
      <c r="CL72" s="28">
        <v>0</v>
      </c>
      <c r="CM72" s="28" t="s">
        <v>103</v>
      </c>
      <c r="CN72" s="28">
        <v>0</v>
      </c>
      <c r="CO72" s="28">
        <f t="shared" si="31"/>
        <v>0</v>
      </c>
      <c r="CP72" s="32">
        <f t="shared" si="19"/>
        <v>230.72839999999999</v>
      </c>
      <c r="CQ72" s="28">
        <v>0</v>
      </c>
      <c r="CR72" s="28" t="s">
        <v>103</v>
      </c>
      <c r="CS72" s="28">
        <f t="shared" si="32"/>
        <v>0</v>
      </c>
      <c r="CT72" s="28">
        <f t="shared" si="33"/>
        <v>0</v>
      </c>
      <c r="CU72" s="28">
        <f t="shared" si="20"/>
        <v>0</v>
      </c>
      <c r="CV72" s="28">
        <f t="shared" si="21"/>
        <v>808.03</v>
      </c>
      <c r="CW72" s="29">
        <f t="shared" si="22"/>
        <v>6251.97</v>
      </c>
    </row>
    <row r="73" spans="2:101" x14ac:dyDescent="0.2">
      <c r="B73" s="7">
        <v>202065</v>
      </c>
      <c r="C73" s="8">
        <v>1159</v>
      </c>
      <c r="D73" s="8" t="s">
        <v>834</v>
      </c>
      <c r="E73" s="8" t="s">
        <v>285</v>
      </c>
      <c r="F73" s="8">
        <v>0</v>
      </c>
      <c r="G73" s="8" t="s">
        <v>942</v>
      </c>
      <c r="H73" s="8" t="s">
        <v>106</v>
      </c>
      <c r="I73" s="8" t="s">
        <v>98</v>
      </c>
      <c r="J73" s="8" t="s">
        <v>98</v>
      </c>
      <c r="K73" s="8" t="s">
        <v>286</v>
      </c>
      <c r="L73" s="8" t="s">
        <v>287</v>
      </c>
      <c r="M73" s="9">
        <v>27001030102515</v>
      </c>
      <c r="N73" s="8" t="s">
        <v>288</v>
      </c>
      <c r="O73" s="8" t="s">
        <v>102</v>
      </c>
      <c r="P73" s="8">
        <v>1092.43</v>
      </c>
      <c r="Q73" s="14">
        <v>1278.1431000000002</v>
      </c>
      <c r="R73" s="15">
        <v>0</v>
      </c>
      <c r="S73" s="15">
        <f t="shared" si="23"/>
        <v>1725.49</v>
      </c>
      <c r="T73" s="15">
        <f t="shared" si="24"/>
        <v>191.72</v>
      </c>
      <c r="U73" s="15">
        <v>0</v>
      </c>
      <c r="V73" s="15">
        <v>0</v>
      </c>
      <c r="W73" s="15">
        <v>0</v>
      </c>
      <c r="X73" s="15" t="s">
        <v>103</v>
      </c>
      <c r="Y73" s="14">
        <v>191.72146500000002</v>
      </c>
      <c r="Z73" s="15">
        <v>300</v>
      </c>
      <c r="AA73" s="15" t="s">
        <v>103</v>
      </c>
      <c r="AB73" s="15">
        <v>0</v>
      </c>
      <c r="AC73" s="15" t="s">
        <v>103</v>
      </c>
      <c r="AD73" s="15">
        <v>0</v>
      </c>
      <c r="AE73" s="15">
        <v>0</v>
      </c>
      <c r="AF73" s="19">
        <f t="shared" si="25"/>
        <v>491.72</v>
      </c>
      <c r="AG73" s="15">
        <v>38.89</v>
      </c>
      <c r="AH73" s="15">
        <v>43.11</v>
      </c>
      <c r="AI73" s="15">
        <v>65</v>
      </c>
      <c r="AJ73" s="15">
        <v>0</v>
      </c>
      <c r="AK73" s="15">
        <v>200</v>
      </c>
      <c r="AL73" s="15">
        <v>24.04</v>
      </c>
      <c r="AM73" s="15">
        <v>38.94</v>
      </c>
      <c r="AN73" s="15">
        <v>50</v>
      </c>
      <c r="AO73" s="15">
        <v>71.34</v>
      </c>
      <c r="AP73" s="15">
        <v>76.33</v>
      </c>
      <c r="AQ73" s="15">
        <v>81.680000000000007</v>
      </c>
      <c r="AR73" s="15" t="s">
        <v>103</v>
      </c>
      <c r="AS73" s="15">
        <v>54.621499999999997</v>
      </c>
      <c r="AT73" s="15">
        <v>600</v>
      </c>
      <c r="AU73" s="15">
        <v>10</v>
      </c>
      <c r="AV73" s="19">
        <f t="shared" si="26"/>
        <v>1353.95</v>
      </c>
      <c r="AW73" s="15">
        <v>10</v>
      </c>
      <c r="AX73" s="15">
        <v>0</v>
      </c>
      <c r="AY73" s="14">
        <v>229.9853</v>
      </c>
      <c r="AZ73" s="15">
        <v>0</v>
      </c>
      <c r="BA73" s="15" t="s">
        <v>103</v>
      </c>
      <c r="BB73" s="15">
        <v>0</v>
      </c>
      <c r="BC73" s="24">
        <f t="shared" si="18"/>
        <v>5281.01</v>
      </c>
      <c r="BD73" s="19">
        <f t="shared" si="27"/>
        <v>1718.9899999999998</v>
      </c>
      <c r="BE73" s="19">
        <f t="shared" si="28"/>
        <v>7000</v>
      </c>
      <c r="BF73" s="22">
        <v>0</v>
      </c>
      <c r="BG73" s="22">
        <v>0</v>
      </c>
      <c r="BH73" s="22"/>
      <c r="BI73" s="22"/>
      <c r="BJ73" s="32">
        <v>568.48220214843752</v>
      </c>
      <c r="BK73" s="32" t="s">
        <v>289</v>
      </c>
      <c r="BL73" s="28">
        <f t="shared" si="29"/>
        <v>0</v>
      </c>
      <c r="BM73" s="28">
        <f t="shared" si="30"/>
        <v>0</v>
      </c>
      <c r="BN7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3" s="28">
        <v>0</v>
      </c>
      <c r="BR73" s="28">
        <v>0</v>
      </c>
      <c r="BS73" s="28" t="s">
        <v>103</v>
      </c>
      <c r="BT73" s="28">
        <v>3</v>
      </c>
      <c r="BU73" s="28">
        <v>0</v>
      </c>
      <c r="BV73" s="28" t="s">
        <v>103</v>
      </c>
      <c r="BW73" s="28" t="s">
        <v>103</v>
      </c>
      <c r="BX73" s="28">
        <v>0</v>
      </c>
      <c r="BY73" s="28" t="s">
        <v>103</v>
      </c>
      <c r="BZ73" s="28" t="s">
        <v>103</v>
      </c>
      <c r="CA73" s="28" t="s">
        <v>103</v>
      </c>
      <c r="CB73" s="28" t="s">
        <v>103</v>
      </c>
      <c r="CC73" s="28">
        <v>0</v>
      </c>
      <c r="CD73" s="28" t="s">
        <v>103</v>
      </c>
      <c r="CE73" s="28">
        <v>0</v>
      </c>
      <c r="CF73" s="28" t="s">
        <v>103</v>
      </c>
      <c r="CG73" s="28">
        <v>2.63</v>
      </c>
      <c r="CH73" s="28">
        <v>3</v>
      </c>
      <c r="CI73" s="28">
        <v>0</v>
      </c>
      <c r="CJ73" s="28" t="s">
        <v>103</v>
      </c>
      <c r="CK73" s="28" t="s">
        <v>103</v>
      </c>
      <c r="CL73" s="28">
        <v>0</v>
      </c>
      <c r="CM73" s="28" t="s">
        <v>103</v>
      </c>
      <c r="CN73" s="28">
        <v>0</v>
      </c>
      <c r="CO73" s="28">
        <f t="shared" si="31"/>
        <v>0</v>
      </c>
      <c r="CP73" s="32">
        <f t="shared" si="19"/>
        <v>229.9853</v>
      </c>
      <c r="CQ73" s="28">
        <v>0</v>
      </c>
      <c r="CR73" s="28" t="s">
        <v>103</v>
      </c>
      <c r="CS73" s="28">
        <f t="shared" si="32"/>
        <v>0</v>
      </c>
      <c r="CT73" s="28">
        <f t="shared" si="33"/>
        <v>0</v>
      </c>
      <c r="CU73" s="28">
        <f t="shared" si="20"/>
        <v>0</v>
      </c>
      <c r="CV73" s="28">
        <f t="shared" si="21"/>
        <v>807.1</v>
      </c>
      <c r="CW73" s="29">
        <f t="shared" si="22"/>
        <v>6192.9</v>
      </c>
    </row>
    <row r="74" spans="2:101" x14ac:dyDescent="0.2">
      <c r="B74" s="7">
        <v>202066</v>
      </c>
      <c r="C74" s="8">
        <v>31333</v>
      </c>
      <c r="D74" s="8" t="s">
        <v>95</v>
      </c>
      <c r="E74" s="8" t="s">
        <v>290</v>
      </c>
      <c r="F74" s="8">
        <v>0</v>
      </c>
      <c r="G74" s="8" t="s">
        <v>942</v>
      </c>
      <c r="H74" s="8" t="s">
        <v>106</v>
      </c>
      <c r="I74" s="8" t="s">
        <v>98</v>
      </c>
      <c r="J74" s="8" t="s">
        <v>98</v>
      </c>
      <c r="K74" s="8" t="s">
        <v>291</v>
      </c>
      <c r="L74" s="8" t="s">
        <v>100</v>
      </c>
      <c r="M74" s="9">
        <v>27311230102535</v>
      </c>
      <c r="N74" s="8" t="s">
        <v>292</v>
      </c>
      <c r="O74" s="8" t="s">
        <v>102</v>
      </c>
      <c r="P74" s="8">
        <v>1092.43</v>
      </c>
      <c r="Q74" s="14">
        <v>1278.1431000000002</v>
      </c>
      <c r="R74" s="15">
        <v>0</v>
      </c>
      <c r="S74" s="15">
        <f t="shared" si="23"/>
        <v>1725.49</v>
      </c>
      <c r="T74" s="15">
        <f t="shared" si="24"/>
        <v>191.72</v>
      </c>
      <c r="U74" s="15">
        <v>0</v>
      </c>
      <c r="V74" s="15">
        <v>0</v>
      </c>
      <c r="W74" s="15">
        <v>0</v>
      </c>
      <c r="X74" s="15" t="s">
        <v>103</v>
      </c>
      <c r="Y74" s="14">
        <v>191.72146500000002</v>
      </c>
      <c r="Z74" s="15">
        <v>300</v>
      </c>
      <c r="AA74" s="15" t="s">
        <v>103</v>
      </c>
      <c r="AB74" s="15">
        <v>0</v>
      </c>
      <c r="AC74" s="15" t="s">
        <v>103</v>
      </c>
      <c r="AD74" s="15">
        <v>0</v>
      </c>
      <c r="AE74" s="15">
        <v>0</v>
      </c>
      <c r="AF74" s="19">
        <f t="shared" si="25"/>
        <v>491.72</v>
      </c>
      <c r="AG74" s="15">
        <v>38.89</v>
      </c>
      <c r="AH74" s="15">
        <v>43.11</v>
      </c>
      <c r="AI74" s="15">
        <v>65</v>
      </c>
      <c r="AJ74" s="15">
        <v>0</v>
      </c>
      <c r="AK74" s="15">
        <v>200</v>
      </c>
      <c r="AL74" s="15">
        <v>24.04</v>
      </c>
      <c r="AM74" s="15">
        <v>38.94</v>
      </c>
      <c r="AN74" s="15">
        <v>50</v>
      </c>
      <c r="AO74" s="15">
        <v>71.34</v>
      </c>
      <c r="AP74" s="15">
        <v>76.33</v>
      </c>
      <c r="AQ74" s="15">
        <v>81.680000000000007</v>
      </c>
      <c r="AR74" s="15" t="s">
        <v>103</v>
      </c>
      <c r="AS74" s="15">
        <v>54.621499999999997</v>
      </c>
      <c r="AT74" s="15">
        <v>600</v>
      </c>
      <c r="AU74" s="15">
        <v>10</v>
      </c>
      <c r="AV74" s="19">
        <f t="shared" si="26"/>
        <v>1353.95</v>
      </c>
      <c r="AW74" s="15">
        <v>10</v>
      </c>
      <c r="AX74" s="15">
        <v>0</v>
      </c>
      <c r="AY74" s="14">
        <v>232</v>
      </c>
      <c r="AZ74" s="15">
        <v>0</v>
      </c>
      <c r="BA74" s="15" t="s">
        <v>103</v>
      </c>
      <c r="BB74" s="15">
        <v>0</v>
      </c>
      <c r="BC74" s="24">
        <f t="shared" si="18"/>
        <v>5283.02</v>
      </c>
      <c r="BD74" s="19">
        <f t="shared" si="27"/>
        <v>1716.9799999999996</v>
      </c>
      <c r="BE74" s="19">
        <f t="shared" si="28"/>
        <v>7000</v>
      </c>
      <c r="BF74" s="22">
        <v>0</v>
      </c>
      <c r="BG74" s="22">
        <v>0</v>
      </c>
      <c r="BH74" s="22"/>
      <c r="BI74" s="22"/>
      <c r="BJ74" s="32">
        <v>568.46458496093749</v>
      </c>
      <c r="BK74" s="32">
        <v>0</v>
      </c>
      <c r="BL74" s="28">
        <f t="shared" si="29"/>
        <v>0</v>
      </c>
      <c r="BM74" s="28">
        <f t="shared" si="30"/>
        <v>0</v>
      </c>
      <c r="BN7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4" s="28">
        <v>0</v>
      </c>
      <c r="BR74" s="28">
        <v>0</v>
      </c>
      <c r="BS74" s="28" t="s">
        <v>103</v>
      </c>
      <c r="BT74" s="28">
        <v>3</v>
      </c>
      <c r="BU74" s="28">
        <v>0</v>
      </c>
      <c r="BV74" s="28" t="s">
        <v>103</v>
      </c>
      <c r="BW74" s="28" t="s">
        <v>103</v>
      </c>
      <c r="BX74" s="28">
        <v>0</v>
      </c>
      <c r="BY74" s="28" t="s">
        <v>103</v>
      </c>
      <c r="BZ74" s="28" t="s">
        <v>103</v>
      </c>
      <c r="CA74" s="28" t="s">
        <v>103</v>
      </c>
      <c r="CB74" s="28" t="s">
        <v>103</v>
      </c>
      <c r="CC74" s="28">
        <v>0</v>
      </c>
      <c r="CD74" s="28" t="s">
        <v>103</v>
      </c>
      <c r="CE74" s="28">
        <v>0</v>
      </c>
      <c r="CF74" s="28" t="s">
        <v>103</v>
      </c>
      <c r="CG74" s="28">
        <v>2.63</v>
      </c>
      <c r="CH74" s="28">
        <v>4</v>
      </c>
      <c r="CI74" s="28">
        <v>0</v>
      </c>
      <c r="CJ74" s="28" t="s">
        <v>103</v>
      </c>
      <c r="CK74" s="28" t="s">
        <v>103</v>
      </c>
      <c r="CL74" s="28">
        <v>0</v>
      </c>
      <c r="CM74" s="28" t="s">
        <v>103</v>
      </c>
      <c r="CN74" s="28">
        <v>0</v>
      </c>
      <c r="CO74" s="28">
        <f t="shared" si="31"/>
        <v>0</v>
      </c>
      <c r="CP74" s="32">
        <f t="shared" si="19"/>
        <v>232</v>
      </c>
      <c r="CQ74" s="28">
        <v>0</v>
      </c>
      <c r="CR74" s="28" t="s">
        <v>103</v>
      </c>
      <c r="CS74" s="28">
        <f t="shared" si="32"/>
        <v>0</v>
      </c>
      <c r="CT74" s="28">
        <f t="shared" si="33"/>
        <v>0</v>
      </c>
      <c r="CU74" s="28">
        <f t="shared" si="20"/>
        <v>0</v>
      </c>
      <c r="CV74" s="28">
        <f t="shared" si="21"/>
        <v>810.09</v>
      </c>
      <c r="CW74" s="29">
        <f t="shared" si="22"/>
        <v>6189.91</v>
      </c>
    </row>
    <row r="75" spans="2:101" x14ac:dyDescent="0.2">
      <c r="B75" s="7">
        <v>202067</v>
      </c>
      <c r="C75" s="8">
        <v>1141</v>
      </c>
      <c r="D75" s="8" t="s">
        <v>834</v>
      </c>
      <c r="E75" s="8" t="s">
        <v>293</v>
      </c>
      <c r="F75" s="8">
        <v>0</v>
      </c>
      <c r="G75" s="8" t="s">
        <v>942</v>
      </c>
      <c r="H75" s="8" t="s">
        <v>106</v>
      </c>
      <c r="I75" s="8" t="s">
        <v>129</v>
      </c>
      <c r="J75" s="8" t="s">
        <v>129</v>
      </c>
      <c r="K75" s="8" t="s">
        <v>230</v>
      </c>
      <c r="L75" s="8" t="s">
        <v>140</v>
      </c>
      <c r="M75" s="9">
        <v>27804011305591</v>
      </c>
      <c r="N75" s="8" t="s">
        <v>294</v>
      </c>
      <c r="O75" s="8" t="s">
        <v>102</v>
      </c>
      <c r="P75" s="8">
        <v>1070.48</v>
      </c>
      <c r="Q75" s="14">
        <v>1252.4616000000001</v>
      </c>
      <c r="R75" s="15">
        <v>0</v>
      </c>
      <c r="S75" s="15">
        <f t="shared" si="23"/>
        <v>1690.82</v>
      </c>
      <c r="T75" s="15">
        <f t="shared" si="24"/>
        <v>187.87</v>
      </c>
      <c r="U75" s="15">
        <v>0</v>
      </c>
      <c r="V75" s="15">
        <v>0</v>
      </c>
      <c r="W75" s="15">
        <v>0</v>
      </c>
      <c r="X75" s="15" t="s">
        <v>103</v>
      </c>
      <c r="Y75" s="14">
        <v>187.86924000000002</v>
      </c>
      <c r="Z75" s="15">
        <v>300</v>
      </c>
      <c r="AA75" s="15" t="s">
        <v>103</v>
      </c>
      <c r="AB75" s="15">
        <v>0</v>
      </c>
      <c r="AC75" s="15" t="s">
        <v>103</v>
      </c>
      <c r="AD75" s="15">
        <v>0</v>
      </c>
      <c r="AE75" s="15">
        <v>0</v>
      </c>
      <c r="AF75" s="19">
        <f t="shared" si="25"/>
        <v>487.87</v>
      </c>
      <c r="AG75" s="15">
        <v>38.08</v>
      </c>
      <c r="AH75" s="15">
        <v>42.17</v>
      </c>
      <c r="AI75" s="15">
        <v>65</v>
      </c>
      <c r="AJ75" s="15">
        <v>0</v>
      </c>
      <c r="AK75" s="15">
        <v>200</v>
      </c>
      <c r="AL75" s="15">
        <v>25.07</v>
      </c>
      <c r="AM75" s="15">
        <v>38.159999999999997</v>
      </c>
      <c r="AN75" s="15">
        <v>49</v>
      </c>
      <c r="AO75" s="15">
        <v>69.91</v>
      </c>
      <c r="AP75" s="15">
        <v>74.8</v>
      </c>
      <c r="AQ75" s="15">
        <v>80.040000000000006</v>
      </c>
      <c r="AR75" s="15" t="s">
        <v>103</v>
      </c>
      <c r="AS75" s="15">
        <v>53.524000000000001</v>
      </c>
      <c r="AT75" s="15">
        <v>600</v>
      </c>
      <c r="AU75" s="15">
        <v>10</v>
      </c>
      <c r="AV75" s="19">
        <f t="shared" si="26"/>
        <v>1345.75</v>
      </c>
      <c r="AW75" s="15">
        <v>10</v>
      </c>
      <c r="AX75" s="15">
        <v>0</v>
      </c>
      <c r="AY75" s="14">
        <v>225.36420000000001</v>
      </c>
      <c r="AZ75" s="15">
        <v>0</v>
      </c>
      <c r="BA75" s="15" t="s">
        <v>103</v>
      </c>
      <c r="BB75" s="15">
        <v>0</v>
      </c>
      <c r="BC75" s="24">
        <f t="shared" si="18"/>
        <v>5200.1400000000003</v>
      </c>
      <c r="BD75" s="19">
        <f t="shared" si="27"/>
        <v>1799.8599999999997</v>
      </c>
      <c r="BE75" s="19">
        <f t="shared" si="28"/>
        <v>7000</v>
      </c>
      <c r="BF75" s="22">
        <v>0</v>
      </c>
      <c r="BG75" s="22">
        <v>0</v>
      </c>
      <c r="BH75" s="22"/>
      <c r="BI75" s="22"/>
      <c r="BJ75" s="32">
        <v>569.58000000000004</v>
      </c>
      <c r="BK75" s="32">
        <v>0</v>
      </c>
      <c r="BL75" s="28">
        <f t="shared" si="29"/>
        <v>0</v>
      </c>
      <c r="BM75" s="28">
        <f t="shared" si="30"/>
        <v>0</v>
      </c>
      <c r="BN7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5" s="28">
        <v>0</v>
      </c>
      <c r="BR75" s="28">
        <v>0</v>
      </c>
      <c r="BS75" s="28" t="s">
        <v>103</v>
      </c>
      <c r="BT75" s="28">
        <v>3</v>
      </c>
      <c r="BU75" s="28">
        <v>0</v>
      </c>
      <c r="BV75" s="28" t="s">
        <v>103</v>
      </c>
      <c r="BW75" s="28" t="s">
        <v>103</v>
      </c>
      <c r="BX75" s="28">
        <v>0</v>
      </c>
      <c r="BY75" s="28" t="s">
        <v>103</v>
      </c>
      <c r="BZ75" s="28" t="s">
        <v>103</v>
      </c>
      <c r="CA75" s="28" t="s">
        <v>103</v>
      </c>
      <c r="CB75" s="28" t="s">
        <v>103</v>
      </c>
      <c r="CC75" s="28">
        <v>0</v>
      </c>
      <c r="CD75" s="28" t="s">
        <v>103</v>
      </c>
      <c r="CE75" s="28">
        <v>0</v>
      </c>
      <c r="CF75" s="28" t="s">
        <v>103</v>
      </c>
      <c r="CG75" s="28">
        <v>2.64</v>
      </c>
      <c r="CH75" s="28">
        <v>3</v>
      </c>
      <c r="CI75" s="28">
        <v>0</v>
      </c>
      <c r="CJ75" s="28" t="s">
        <v>103</v>
      </c>
      <c r="CK75" s="28" t="s">
        <v>103</v>
      </c>
      <c r="CL75" s="28">
        <v>0</v>
      </c>
      <c r="CM75" s="28" t="s">
        <v>103</v>
      </c>
      <c r="CN75" s="28">
        <v>0</v>
      </c>
      <c r="CO75" s="28">
        <f t="shared" si="31"/>
        <v>0</v>
      </c>
      <c r="CP75" s="32">
        <f t="shared" si="19"/>
        <v>225.36420000000001</v>
      </c>
      <c r="CQ75" s="28">
        <v>0</v>
      </c>
      <c r="CR75" s="28" t="s">
        <v>103</v>
      </c>
      <c r="CS75" s="28">
        <f t="shared" si="32"/>
        <v>0</v>
      </c>
      <c r="CT75" s="28">
        <f t="shared" si="33"/>
        <v>0</v>
      </c>
      <c r="CU75" s="28">
        <f t="shared" si="20"/>
        <v>0</v>
      </c>
      <c r="CV75" s="28">
        <f t="shared" si="21"/>
        <v>803.58</v>
      </c>
      <c r="CW75" s="29">
        <f t="shared" si="22"/>
        <v>6196.42</v>
      </c>
    </row>
    <row r="76" spans="2:101" x14ac:dyDescent="0.2">
      <c r="B76" s="7">
        <v>202069</v>
      </c>
      <c r="C76" s="8">
        <v>1147</v>
      </c>
      <c r="D76" s="8" t="s">
        <v>834</v>
      </c>
      <c r="E76" s="8" t="s">
        <v>295</v>
      </c>
      <c r="F76" s="8">
        <v>0</v>
      </c>
      <c r="G76" s="8" t="s">
        <v>942</v>
      </c>
      <c r="H76" s="8" t="s">
        <v>106</v>
      </c>
      <c r="I76" s="8" t="s">
        <v>107</v>
      </c>
      <c r="J76" s="8" t="s">
        <v>103</v>
      </c>
      <c r="K76" s="8" t="s">
        <v>103</v>
      </c>
      <c r="L76" s="8" t="s">
        <v>103</v>
      </c>
      <c r="M76" s="9">
        <v>26602120100457</v>
      </c>
      <c r="N76" s="8" t="s">
        <v>296</v>
      </c>
      <c r="O76" s="8" t="s">
        <v>103</v>
      </c>
      <c r="P76" s="8">
        <v>2332.4499999999998</v>
      </c>
      <c r="Q76" s="14">
        <v>2565.6950000000002</v>
      </c>
      <c r="R76" s="15">
        <v>0</v>
      </c>
      <c r="S76" s="15">
        <f t="shared" si="23"/>
        <v>3463.69</v>
      </c>
      <c r="T76" s="15">
        <f t="shared" si="24"/>
        <v>384.85</v>
      </c>
      <c r="U76" s="15">
        <v>0</v>
      </c>
      <c r="V76" s="15">
        <v>0</v>
      </c>
      <c r="W76" s="15">
        <v>0</v>
      </c>
      <c r="X76" s="15" t="s">
        <v>103</v>
      </c>
      <c r="Y76" s="14">
        <v>384.85425000000004</v>
      </c>
      <c r="Z76" s="15">
        <v>300</v>
      </c>
      <c r="AA76" s="15" t="s">
        <v>103</v>
      </c>
      <c r="AB76" s="15">
        <v>100</v>
      </c>
      <c r="AC76" s="15" t="s">
        <v>103</v>
      </c>
      <c r="AD76" s="15">
        <v>0</v>
      </c>
      <c r="AE76" s="15">
        <v>0</v>
      </c>
      <c r="AF76" s="19">
        <f t="shared" si="25"/>
        <v>684.85</v>
      </c>
      <c r="AG76" s="15">
        <v>77.099999999999994</v>
      </c>
      <c r="AH76" s="15">
        <v>85.91</v>
      </c>
      <c r="AI76" s="15">
        <v>103.24</v>
      </c>
      <c r="AJ76" s="15">
        <v>0</v>
      </c>
      <c r="AK76" s="15">
        <v>190</v>
      </c>
      <c r="AL76" s="15">
        <v>46.63</v>
      </c>
      <c r="AM76" s="15">
        <v>83.15</v>
      </c>
      <c r="AN76" s="15">
        <v>106.76</v>
      </c>
      <c r="AO76" s="15">
        <v>152.32</v>
      </c>
      <c r="AP76" s="15">
        <v>162.97999999999999</v>
      </c>
      <c r="AQ76" s="15">
        <v>174.39</v>
      </c>
      <c r="AR76" s="15" t="s">
        <v>103</v>
      </c>
      <c r="AS76" s="15">
        <v>116.6225</v>
      </c>
      <c r="AT76" s="15">
        <v>600</v>
      </c>
      <c r="AU76" s="15">
        <v>10</v>
      </c>
      <c r="AV76" s="19">
        <f t="shared" si="26"/>
        <v>1909.1</v>
      </c>
      <c r="AW76" s="15">
        <v>10</v>
      </c>
      <c r="AX76" s="15">
        <v>0</v>
      </c>
      <c r="AY76" s="14">
        <v>491.0421</v>
      </c>
      <c r="AZ76" s="15">
        <v>0</v>
      </c>
      <c r="BA76" s="15" t="s">
        <v>103</v>
      </c>
      <c r="BB76" s="15">
        <v>0</v>
      </c>
      <c r="BC76" s="24">
        <f t="shared" si="18"/>
        <v>9509.23</v>
      </c>
      <c r="BD76" s="19">
        <f t="shared" si="27"/>
        <v>0</v>
      </c>
      <c r="BE76" s="19">
        <f t="shared" si="28"/>
        <v>9609.23</v>
      </c>
      <c r="BF76" s="22">
        <v>0</v>
      </c>
      <c r="BG76" s="22">
        <v>0</v>
      </c>
      <c r="BH76" s="22"/>
      <c r="BI76" s="22"/>
      <c r="BJ76" s="32">
        <v>870.67857421874999</v>
      </c>
      <c r="BK76" s="32">
        <v>81.17</v>
      </c>
      <c r="BL76" s="28">
        <f t="shared" si="29"/>
        <v>0</v>
      </c>
      <c r="BM76" s="28">
        <f t="shared" si="30"/>
        <v>0</v>
      </c>
      <c r="BN7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6" s="28">
        <v>0</v>
      </c>
      <c r="BR76" s="28">
        <v>0</v>
      </c>
      <c r="BS76" s="28" t="s">
        <v>103</v>
      </c>
      <c r="BT76" s="28">
        <v>3</v>
      </c>
      <c r="BU76" s="28">
        <v>0</v>
      </c>
      <c r="BV76" s="28" t="s">
        <v>103</v>
      </c>
      <c r="BW76" s="28" t="s">
        <v>103</v>
      </c>
      <c r="BX76" s="28">
        <v>0</v>
      </c>
      <c r="BY76" s="28" t="s">
        <v>103</v>
      </c>
      <c r="BZ76" s="28" t="s">
        <v>103</v>
      </c>
      <c r="CA76" s="28" t="s">
        <v>103</v>
      </c>
      <c r="CB76" s="28" t="s">
        <v>103</v>
      </c>
      <c r="CC76" s="28">
        <v>0</v>
      </c>
      <c r="CD76" s="28" t="s">
        <v>103</v>
      </c>
      <c r="CE76" s="28">
        <v>0</v>
      </c>
      <c r="CF76" s="28" t="s">
        <v>103</v>
      </c>
      <c r="CG76" s="28">
        <v>3.8</v>
      </c>
      <c r="CH76" s="28">
        <v>5</v>
      </c>
      <c r="CI76" s="28">
        <v>0</v>
      </c>
      <c r="CJ76" s="28" t="s">
        <v>103</v>
      </c>
      <c r="CK76" s="28" t="s">
        <v>103</v>
      </c>
      <c r="CL76" s="28">
        <v>0</v>
      </c>
      <c r="CM76" s="28" t="s">
        <v>103</v>
      </c>
      <c r="CN76" s="28">
        <v>0</v>
      </c>
      <c r="CO76" s="28">
        <f t="shared" si="31"/>
        <v>0</v>
      </c>
      <c r="CP76" s="32">
        <f t="shared" si="19"/>
        <v>491.0421</v>
      </c>
      <c r="CQ76" s="28">
        <v>0</v>
      </c>
      <c r="CR76" s="28" t="s">
        <v>103</v>
      </c>
      <c r="CS76" s="28">
        <f t="shared" si="32"/>
        <v>0</v>
      </c>
      <c r="CT76" s="28">
        <f t="shared" si="33"/>
        <v>0</v>
      </c>
      <c r="CU76" s="28">
        <f t="shared" si="20"/>
        <v>0</v>
      </c>
      <c r="CV76" s="28">
        <f t="shared" si="21"/>
        <v>1454.69</v>
      </c>
      <c r="CW76" s="29">
        <f t="shared" si="22"/>
        <v>8154.5399999999991</v>
      </c>
    </row>
    <row r="77" spans="2:101" x14ac:dyDescent="0.2">
      <c r="B77" s="7">
        <v>202070</v>
      </c>
      <c r="C77" s="8">
        <v>1168</v>
      </c>
      <c r="D77" s="8" t="s">
        <v>834</v>
      </c>
      <c r="E77" s="8" t="s">
        <v>297</v>
      </c>
      <c r="F77" s="8">
        <v>0</v>
      </c>
      <c r="G77" s="8" t="s">
        <v>942</v>
      </c>
      <c r="H77" s="8" t="s">
        <v>106</v>
      </c>
      <c r="I77" s="8" t="s">
        <v>114</v>
      </c>
      <c r="J77" s="8" t="s">
        <v>114</v>
      </c>
      <c r="K77" s="8" t="s">
        <v>275</v>
      </c>
      <c r="L77" s="8" t="s">
        <v>298</v>
      </c>
      <c r="M77" s="9">
        <v>27312100103277</v>
      </c>
      <c r="N77" s="8" t="s">
        <v>299</v>
      </c>
      <c r="O77" s="8" t="s">
        <v>102</v>
      </c>
      <c r="P77" s="8">
        <v>1879.01</v>
      </c>
      <c r="Q77" s="14">
        <v>2198.4417000000003</v>
      </c>
      <c r="R77" s="15">
        <v>0</v>
      </c>
      <c r="S77" s="15">
        <f t="shared" si="23"/>
        <v>2967.9</v>
      </c>
      <c r="T77" s="15">
        <f t="shared" si="24"/>
        <v>329.77</v>
      </c>
      <c r="U77" s="15">
        <v>0</v>
      </c>
      <c r="V77" s="15">
        <v>0</v>
      </c>
      <c r="W77" s="15">
        <v>0</v>
      </c>
      <c r="X77" s="15" t="s">
        <v>103</v>
      </c>
      <c r="Y77" s="14">
        <v>329.76625500000006</v>
      </c>
      <c r="Z77" s="15">
        <v>300</v>
      </c>
      <c r="AA77" s="15" t="s">
        <v>103</v>
      </c>
      <c r="AB77" s="15">
        <v>0</v>
      </c>
      <c r="AC77" s="15" t="s">
        <v>103</v>
      </c>
      <c r="AD77" s="15">
        <v>0</v>
      </c>
      <c r="AE77" s="15">
        <v>0</v>
      </c>
      <c r="AF77" s="19">
        <f t="shared" si="25"/>
        <v>629.77</v>
      </c>
      <c r="AG77" s="15">
        <v>62.21</v>
      </c>
      <c r="AH77" s="15">
        <v>69.28</v>
      </c>
      <c r="AI77" s="15">
        <v>83.14</v>
      </c>
      <c r="AJ77" s="15">
        <v>0</v>
      </c>
      <c r="AK77" s="15">
        <v>190</v>
      </c>
      <c r="AL77" s="15">
        <v>37.56</v>
      </c>
      <c r="AM77" s="15">
        <v>66.989999999999995</v>
      </c>
      <c r="AN77" s="15">
        <v>86.01</v>
      </c>
      <c r="AO77" s="15">
        <v>122.71</v>
      </c>
      <c r="AP77" s="15">
        <v>131.30000000000001</v>
      </c>
      <c r="AQ77" s="15">
        <v>140.49</v>
      </c>
      <c r="AR77" s="15" t="s">
        <v>103</v>
      </c>
      <c r="AS77" s="15">
        <v>93.950500000000005</v>
      </c>
      <c r="AT77" s="15">
        <v>600</v>
      </c>
      <c r="AU77" s="15">
        <v>10</v>
      </c>
      <c r="AV77" s="19">
        <f t="shared" si="26"/>
        <v>1693.64</v>
      </c>
      <c r="AW77" s="15">
        <v>10</v>
      </c>
      <c r="AX77" s="15">
        <v>0</v>
      </c>
      <c r="AY77" s="14">
        <v>395.58109999999999</v>
      </c>
      <c r="AZ77" s="15">
        <v>0</v>
      </c>
      <c r="BA77" s="15" t="s">
        <v>103</v>
      </c>
      <c r="BB77" s="15">
        <v>0</v>
      </c>
      <c r="BC77" s="24">
        <f t="shared" si="18"/>
        <v>8225.1</v>
      </c>
      <c r="BD77" s="19">
        <f t="shared" si="27"/>
        <v>0</v>
      </c>
      <c r="BE77" s="19">
        <f t="shared" si="28"/>
        <v>8225.1</v>
      </c>
      <c r="BF77" s="22">
        <v>0</v>
      </c>
      <c r="BG77" s="22">
        <v>0</v>
      </c>
      <c r="BH77" s="22"/>
      <c r="BI77" s="22"/>
      <c r="BJ77" s="32">
        <v>718.75208496093751</v>
      </c>
      <c r="BK77" s="32">
        <v>0</v>
      </c>
      <c r="BL77" s="28">
        <f t="shared" si="29"/>
        <v>0</v>
      </c>
      <c r="BM77" s="28">
        <f t="shared" si="30"/>
        <v>0</v>
      </c>
      <c r="BN7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7" s="28">
        <v>0</v>
      </c>
      <c r="BR77" s="28">
        <v>0</v>
      </c>
      <c r="BS77" s="28" t="s">
        <v>103</v>
      </c>
      <c r="BT77" s="28">
        <v>3</v>
      </c>
      <c r="BU77" s="28">
        <v>0</v>
      </c>
      <c r="BV77" s="28" t="s">
        <v>103</v>
      </c>
      <c r="BW77" s="28" t="s">
        <v>103</v>
      </c>
      <c r="BX77" s="28">
        <v>0</v>
      </c>
      <c r="BY77" s="28" t="s">
        <v>103</v>
      </c>
      <c r="BZ77" s="28" t="s">
        <v>103</v>
      </c>
      <c r="CA77" s="28" t="s">
        <v>103</v>
      </c>
      <c r="CB77" s="28" t="s">
        <v>103</v>
      </c>
      <c r="CC77" s="28">
        <v>0</v>
      </c>
      <c r="CD77" s="28" t="s">
        <v>103</v>
      </c>
      <c r="CE77" s="28">
        <v>0</v>
      </c>
      <c r="CF77" s="28" t="s">
        <v>103</v>
      </c>
      <c r="CG77" s="28">
        <v>3.14</v>
      </c>
      <c r="CH77" s="28">
        <v>3</v>
      </c>
      <c r="CI77" s="28">
        <v>0</v>
      </c>
      <c r="CJ77" s="28" t="s">
        <v>103</v>
      </c>
      <c r="CK77" s="28" t="s">
        <v>103</v>
      </c>
      <c r="CL77" s="28">
        <v>0</v>
      </c>
      <c r="CM77" s="28" t="s">
        <v>103</v>
      </c>
      <c r="CN77" s="28">
        <v>0</v>
      </c>
      <c r="CO77" s="28">
        <f t="shared" si="31"/>
        <v>0</v>
      </c>
      <c r="CP77" s="32">
        <f t="shared" si="19"/>
        <v>395.58109999999999</v>
      </c>
      <c r="CQ77" s="28">
        <v>0</v>
      </c>
      <c r="CR77" s="28" t="s">
        <v>103</v>
      </c>
      <c r="CS77" s="28">
        <f t="shared" si="32"/>
        <v>0</v>
      </c>
      <c r="CT77" s="28">
        <f t="shared" si="33"/>
        <v>0</v>
      </c>
      <c r="CU77" s="28">
        <f t="shared" si="20"/>
        <v>0</v>
      </c>
      <c r="CV77" s="28">
        <f t="shared" si="21"/>
        <v>1123.47</v>
      </c>
      <c r="CW77" s="29">
        <f t="shared" si="22"/>
        <v>7101.63</v>
      </c>
    </row>
    <row r="78" spans="2:101" x14ac:dyDescent="0.2">
      <c r="B78" s="7">
        <v>202071</v>
      </c>
      <c r="C78" s="8">
        <v>1155</v>
      </c>
      <c r="D78" s="8" t="s">
        <v>834</v>
      </c>
      <c r="E78" s="8" t="s">
        <v>300</v>
      </c>
      <c r="F78" s="8">
        <v>0</v>
      </c>
      <c r="G78" s="8" t="s">
        <v>942</v>
      </c>
      <c r="H78" s="8" t="s">
        <v>106</v>
      </c>
      <c r="I78" s="8" t="s">
        <v>98</v>
      </c>
      <c r="J78" s="8" t="s">
        <v>98</v>
      </c>
      <c r="K78" s="8" t="s">
        <v>301</v>
      </c>
      <c r="L78" s="8" t="s">
        <v>216</v>
      </c>
      <c r="M78" s="9">
        <v>27003190101755</v>
      </c>
      <c r="N78" s="8" t="s">
        <v>302</v>
      </c>
      <c r="O78" s="8" t="s">
        <v>102</v>
      </c>
      <c r="P78" s="8">
        <v>1092.43</v>
      </c>
      <c r="Q78" s="14">
        <v>1278.1431000000002</v>
      </c>
      <c r="R78" s="15">
        <v>0</v>
      </c>
      <c r="S78" s="15">
        <f t="shared" si="23"/>
        <v>1725.49</v>
      </c>
      <c r="T78" s="15">
        <f t="shared" si="24"/>
        <v>191.72</v>
      </c>
      <c r="U78" s="15">
        <v>0</v>
      </c>
      <c r="V78" s="15">
        <v>0</v>
      </c>
      <c r="W78" s="15">
        <v>0</v>
      </c>
      <c r="X78" s="15" t="s">
        <v>103</v>
      </c>
      <c r="Y78" s="14">
        <v>191.72146500000002</v>
      </c>
      <c r="Z78" s="15">
        <v>300</v>
      </c>
      <c r="AA78" s="15" t="s">
        <v>103</v>
      </c>
      <c r="AB78" s="15">
        <v>0</v>
      </c>
      <c r="AC78" s="15" t="s">
        <v>103</v>
      </c>
      <c r="AD78" s="15">
        <v>0</v>
      </c>
      <c r="AE78" s="15">
        <v>0</v>
      </c>
      <c r="AF78" s="19">
        <f t="shared" si="25"/>
        <v>491.72</v>
      </c>
      <c r="AG78" s="15">
        <v>38.89</v>
      </c>
      <c r="AH78" s="15">
        <v>43.11</v>
      </c>
      <c r="AI78" s="15">
        <v>65</v>
      </c>
      <c r="AJ78" s="15">
        <v>0</v>
      </c>
      <c r="AK78" s="15">
        <v>200</v>
      </c>
      <c r="AL78" s="15">
        <v>24.04</v>
      </c>
      <c r="AM78" s="15">
        <v>38.94</v>
      </c>
      <c r="AN78" s="15">
        <v>50</v>
      </c>
      <c r="AO78" s="15">
        <v>71.34</v>
      </c>
      <c r="AP78" s="15">
        <v>76.33</v>
      </c>
      <c r="AQ78" s="15">
        <v>81.67</v>
      </c>
      <c r="AR78" s="15" t="s">
        <v>103</v>
      </c>
      <c r="AS78" s="15">
        <v>54.621499999999997</v>
      </c>
      <c r="AT78" s="15">
        <v>600</v>
      </c>
      <c r="AU78" s="15">
        <v>10</v>
      </c>
      <c r="AV78" s="19">
        <f t="shared" si="26"/>
        <v>1353.94</v>
      </c>
      <c r="AW78" s="15">
        <v>10</v>
      </c>
      <c r="AX78" s="15">
        <v>0</v>
      </c>
      <c r="AY78" s="14">
        <v>229.9853</v>
      </c>
      <c r="AZ78" s="15">
        <v>0</v>
      </c>
      <c r="BA78" s="15" t="s">
        <v>103</v>
      </c>
      <c r="BB78" s="15">
        <v>0</v>
      </c>
      <c r="BC78" s="24">
        <f t="shared" si="18"/>
        <v>5281</v>
      </c>
      <c r="BD78" s="19">
        <f t="shared" si="27"/>
        <v>1719</v>
      </c>
      <c r="BE78" s="19">
        <f t="shared" si="28"/>
        <v>7000</v>
      </c>
      <c r="BF78" s="22">
        <v>0</v>
      </c>
      <c r="BG78" s="22">
        <v>0</v>
      </c>
      <c r="BH78" s="22"/>
      <c r="BI78" s="22"/>
      <c r="BJ78" s="32">
        <v>568.31720214843756</v>
      </c>
      <c r="BK78" s="32">
        <v>0</v>
      </c>
      <c r="BL78" s="28">
        <f t="shared" si="29"/>
        <v>0</v>
      </c>
      <c r="BM78" s="28">
        <f t="shared" si="30"/>
        <v>0</v>
      </c>
      <c r="BN7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8" s="28">
        <v>0</v>
      </c>
      <c r="BR78" s="28">
        <v>0</v>
      </c>
      <c r="BS78" s="28" t="s">
        <v>103</v>
      </c>
      <c r="BT78" s="28">
        <v>3</v>
      </c>
      <c r="BU78" s="28">
        <v>0</v>
      </c>
      <c r="BV78" s="28" t="s">
        <v>103</v>
      </c>
      <c r="BW78" s="28" t="s">
        <v>103</v>
      </c>
      <c r="BX78" s="28">
        <v>0</v>
      </c>
      <c r="BY78" s="28" t="s">
        <v>103</v>
      </c>
      <c r="BZ78" s="28" t="s">
        <v>103</v>
      </c>
      <c r="CA78" s="28" t="s">
        <v>103</v>
      </c>
      <c r="CB78" s="28" t="s">
        <v>103</v>
      </c>
      <c r="CC78" s="28">
        <v>0</v>
      </c>
      <c r="CD78" s="28" t="s">
        <v>103</v>
      </c>
      <c r="CE78" s="28">
        <v>0</v>
      </c>
      <c r="CF78" s="28" t="s">
        <v>103</v>
      </c>
      <c r="CG78" s="28" t="s">
        <v>303</v>
      </c>
      <c r="CH78" s="28">
        <v>3</v>
      </c>
      <c r="CI78" s="28">
        <v>0</v>
      </c>
      <c r="CJ78" s="28" t="s">
        <v>103</v>
      </c>
      <c r="CK78" s="28" t="s">
        <v>103</v>
      </c>
      <c r="CL78" s="28">
        <v>0</v>
      </c>
      <c r="CM78" s="28" t="s">
        <v>103</v>
      </c>
      <c r="CN78" s="28">
        <v>0</v>
      </c>
      <c r="CO78" s="28">
        <f t="shared" si="31"/>
        <v>0</v>
      </c>
      <c r="CP78" s="32">
        <f t="shared" si="19"/>
        <v>229.9853</v>
      </c>
      <c r="CQ78" s="28">
        <v>0</v>
      </c>
      <c r="CR78" s="28" t="s">
        <v>103</v>
      </c>
      <c r="CS78" s="28">
        <f t="shared" si="32"/>
        <v>0</v>
      </c>
      <c r="CT78" s="28">
        <f t="shared" si="33"/>
        <v>0</v>
      </c>
      <c r="CU78" s="28">
        <f t="shared" si="20"/>
        <v>0</v>
      </c>
      <c r="CV78" s="28">
        <f t="shared" si="21"/>
        <v>804.3</v>
      </c>
      <c r="CW78" s="29">
        <f t="shared" si="22"/>
        <v>6195.7</v>
      </c>
    </row>
    <row r="79" spans="2:101" x14ac:dyDescent="0.2">
      <c r="B79" s="7">
        <v>202072</v>
      </c>
      <c r="C79" s="8">
        <v>1313</v>
      </c>
      <c r="D79" s="8" t="s">
        <v>834</v>
      </c>
      <c r="E79" s="8" t="s">
        <v>304</v>
      </c>
      <c r="F79" s="8">
        <v>0</v>
      </c>
      <c r="G79" s="8" t="s">
        <v>942</v>
      </c>
      <c r="H79" s="8" t="s">
        <v>106</v>
      </c>
      <c r="I79" s="8" t="s">
        <v>98</v>
      </c>
      <c r="J79" s="8" t="s">
        <v>98</v>
      </c>
      <c r="K79" s="8" t="s">
        <v>305</v>
      </c>
      <c r="L79" s="8" t="s">
        <v>116</v>
      </c>
      <c r="M79" s="9">
        <v>27608010101695</v>
      </c>
      <c r="N79" s="8" t="s">
        <v>306</v>
      </c>
      <c r="O79" s="8" t="s">
        <v>102</v>
      </c>
      <c r="P79" s="8">
        <v>1092.43</v>
      </c>
      <c r="Q79" s="14">
        <v>1278.1431000000002</v>
      </c>
      <c r="R79" s="15">
        <v>0</v>
      </c>
      <c r="S79" s="15">
        <f t="shared" si="23"/>
        <v>1725.49</v>
      </c>
      <c r="T79" s="15">
        <f t="shared" si="24"/>
        <v>191.72</v>
      </c>
      <c r="U79" s="15">
        <v>0</v>
      </c>
      <c r="V79" s="15">
        <v>0</v>
      </c>
      <c r="W79" s="15">
        <v>0</v>
      </c>
      <c r="X79" s="15" t="s">
        <v>103</v>
      </c>
      <c r="Y79" s="14">
        <v>191.72146500000002</v>
      </c>
      <c r="Z79" s="15">
        <v>300</v>
      </c>
      <c r="AA79" s="15" t="s">
        <v>103</v>
      </c>
      <c r="AB79" s="15">
        <v>0</v>
      </c>
      <c r="AC79" s="15" t="s">
        <v>103</v>
      </c>
      <c r="AD79" s="15">
        <v>0</v>
      </c>
      <c r="AE79" s="15">
        <v>0</v>
      </c>
      <c r="AF79" s="19">
        <f t="shared" si="25"/>
        <v>491.72</v>
      </c>
      <c r="AG79" s="15">
        <v>38.89</v>
      </c>
      <c r="AH79" s="15">
        <v>43.11</v>
      </c>
      <c r="AI79" s="15">
        <v>65</v>
      </c>
      <c r="AJ79" s="15">
        <v>0</v>
      </c>
      <c r="AK79" s="15">
        <v>200</v>
      </c>
      <c r="AL79" s="15">
        <v>24.04</v>
      </c>
      <c r="AM79" s="15">
        <v>38.94</v>
      </c>
      <c r="AN79" s="15">
        <v>50</v>
      </c>
      <c r="AO79" s="15">
        <v>71.34</v>
      </c>
      <c r="AP79" s="15">
        <v>76.33</v>
      </c>
      <c r="AQ79" s="15">
        <v>81.680000000000007</v>
      </c>
      <c r="AR79" s="15" t="s">
        <v>103</v>
      </c>
      <c r="AS79" s="15">
        <v>54.621499999999997</v>
      </c>
      <c r="AT79" s="15">
        <v>600</v>
      </c>
      <c r="AU79" s="15">
        <v>10</v>
      </c>
      <c r="AV79" s="19">
        <f t="shared" si="26"/>
        <v>1353.95</v>
      </c>
      <c r="AW79" s="15">
        <v>10</v>
      </c>
      <c r="AX79" s="15">
        <v>0</v>
      </c>
      <c r="AY79" s="14">
        <v>229.9853</v>
      </c>
      <c r="AZ79" s="15">
        <v>0</v>
      </c>
      <c r="BA79" s="15" t="s">
        <v>103</v>
      </c>
      <c r="BB79" s="15">
        <v>0</v>
      </c>
      <c r="BC79" s="24">
        <f t="shared" si="18"/>
        <v>5281.01</v>
      </c>
      <c r="BD79" s="19">
        <f t="shared" si="27"/>
        <v>1718.9899999999998</v>
      </c>
      <c r="BE79" s="19">
        <f t="shared" si="28"/>
        <v>7000</v>
      </c>
      <c r="BF79" s="22">
        <v>0</v>
      </c>
      <c r="BG79" s="22">
        <v>0</v>
      </c>
      <c r="BH79" s="22"/>
      <c r="BI79" s="22"/>
      <c r="BJ79" s="32">
        <v>569.39958496093755</v>
      </c>
      <c r="BK79" s="32">
        <v>0</v>
      </c>
      <c r="BL79" s="28">
        <f t="shared" si="29"/>
        <v>0</v>
      </c>
      <c r="BM79" s="28">
        <f t="shared" si="30"/>
        <v>0</v>
      </c>
      <c r="BN7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9" s="28">
        <v>0</v>
      </c>
      <c r="BR79" s="28">
        <v>0</v>
      </c>
      <c r="BS79" s="28" t="s">
        <v>103</v>
      </c>
      <c r="BT79" s="28">
        <v>3</v>
      </c>
      <c r="BU79" s="28">
        <v>0</v>
      </c>
      <c r="BV79" s="28" t="s">
        <v>103</v>
      </c>
      <c r="BW79" s="28" t="s">
        <v>103</v>
      </c>
      <c r="BX79" s="28">
        <v>0</v>
      </c>
      <c r="BY79" s="28" t="s">
        <v>103</v>
      </c>
      <c r="BZ79" s="28" t="s">
        <v>103</v>
      </c>
      <c r="CA79" s="28" t="s">
        <v>103</v>
      </c>
      <c r="CB79" s="28" t="s">
        <v>103</v>
      </c>
      <c r="CC79" s="28">
        <v>0</v>
      </c>
      <c r="CD79" s="28" t="s">
        <v>103</v>
      </c>
      <c r="CE79" s="28">
        <v>0</v>
      </c>
      <c r="CF79" s="28" t="s">
        <v>103</v>
      </c>
      <c r="CG79" s="28">
        <v>2.63</v>
      </c>
      <c r="CH79" s="28">
        <v>3</v>
      </c>
      <c r="CI79" s="28">
        <v>0</v>
      </c>
      <c r="CJ79" s="28" t="s">
        <v>103</v>
      </c>
      <c r="CK79" s="28" t="s">
        <v>103</v>
      </c>
      <c r="CL79" s="28">
        <v>0</v>
      </c>
      <c r="CM79" s="28" t="s">
        <v>103</v>
      </c>
      <c r="CN79" s="28">
        <v>0</v>
      </c>
      <c r="CO79" s="28">
        <f t="shared" si="31"/>
        <v>0</v>
      </c>
      <c r="CP79" s="32">
        <f t="shared" si="19"/>
        <v>229.9853</v>
      </c>
      <c r="CQ79" s="28">
        <v>0</v>
      </c>
      <c r="CR79" s="28" t="s">
        <v>103</v>
      </c>
      <c r="CS79" s="28">
        <f t="shared" si="32"/>
        <v>0</v>
      </c>
      <c r="CT79" s="28">
        <f t="shared" si="33"/>
        <v>0</v>
      </c>
      <c r="CU79" s="28">
        <f t="shared" si="20"/>
        <v>0</v>
      </c>
      <c r="CV79" s="28">
        <f t="shared" si="21"/>
        <v>808.01</v>
      </c>
      <c r="CW79" s="29">
        <f t="shared" si="22"/>
        <v>6191.99</v>
      </c>
    </row>
    <row r="80" spans="2:101" x14ac:dyDescent="0.2">
      <c r="B80" s="7">
        <v>202073</v>
      </c>
      <c r="C80" s="8">
        <v>1163</v>
      </c>
      <c r="D80" s="8" t="s">
        <v>834</v>
      </c>
      <c r="E80" s="8" t="s">
        <v>307</v>
      </c>
      <c r="F80" s="8">
        <v>0</v>
      </c>
      <c r="G80" s="8" t="s">
        <v>942</v>
      </c>
      <c r="H80" s="8" t="s">
        <v>106</v>
      </c>
      <c r="I80" s="8" t="s">
        <v>98</v>
      </c>
      <c r="J80" s="8" t="s">
        <v>103</v>
      </c>
      <c r="K80" s="8" t="s">
        <v>103</v>
      </c>
      <c r="L80" s="8" t="s">
        <v>103</v>
      </c>
      <c r="M80" s="9">
        <v>27204090101435</v>
      </c>
      <c r="N80" s="8" t="s">
        <v>308</v>
      </c>
      <c r="O80" s="8" t="s">
        <v>103</v>
      </c>
      <c r="P80" s="8">
        <v>989.69</v>
      </c>
      <c r="Q80" s="14">
        <v>1157.94</v>
      </c>
      <c r="R80" s="15">
        <v>0</v>
      </c>
      <c r="S80" s="15">
        <f t="shared" si="23"/>
        <v>1563.22</v>
      </c>
      <c r="T80" s="15">
        <f t="shared" si="24"/>
        <v>173.69</v>
      </c>
      <c r="U80" s="15">
        <v>0</v>
      </c>
      <c r="V80" s="15">
        <v>0</v>
      </c>
      <c r="W80" s="15">
        <v>0</v>
      </c>
      <c r="X80" s="15" t="s">
        <v>103</v>
      </c>
      <c r="Y80" s="14">
        <v>173.691</v>
      </c>
      <c r="Z80" s="15">
        <v>300</v>
      </c>
      <c r="AA80" s="15" t="s">
        <v>103</v>
      </c>
      <c r="AB80" s="15">
        <v>0</v>
      </c>
      <c r="AC80" s="15" t="s">
        <v>103</v>
      </c>
      <c r="AD80" s="15">
        <v>0</v>
      </c>
      <c r="AE80" s="15">
        <v>0</v>
      </c>
      <c r="AF80" s="19">
        <f t="shared" si="25"/>
        <v>473.69</v>
      </c>
      <c r="AG80" s="15">
        <v>32.5</v>
      </c>
      <c r="AH80" s="15">
        <v>36.380000000000003</v>
      </c>
      <c r="AI80" s="15">
        <v>65</v>
      </c>
      <c r="AJ80" s="15">
        <v>0</v>
      </c>
      <c r="AK80" s="15">
        <v>200</v>
      </c>
      <c r="AL80" s="15">
        <v>28.84</v>
      </c>
      <c r="AM80" s="15">
        <v>35.28</v>
      </c>
      <c r="AN80" s="15">
        <v>45.3</v>
      </c>
      <c r="AO80" s="15">
        <v>64.63</v>
      </c>
      <c r="AP80" s="15">
        <v>69.150000000000006</v>
      </c>
      <c r="AQ80" s="15">
        <v>85.25</v>
      </c>
      <c r="AR80" s="15" t="s">
        <v>103</v>
      </c>
      <c r="AS80" s="15">
        <v>51.030999999999999</v>
      </c>
      <c r="AT80" s="15">
        <v>600</v>
      </c>
      <c r="AU80" s="15">
        <v>8</v>
      </c>
      <c r="AV80" s="19">
        <f t="shared" si="26"/>
        <v>1321.36</v>
      </c>
      <c r="AW80" s="15">
        <v>10</v>
      </c>
      <c r="AX80" s="15">
        <v>0</v>
      </c>
      <c r="AY80" s="14">
        <v>208.94</v>
      </c>
      <c r="AZ80" s="15">
        <v>0</v>
      </c>
      <c r="BA80" s="15" t="s">
        <v>103</v>
      </c>
      <c r="BB80" s="15">
        <v>30</v>
      </c>
      <c r="BC80" s="24">
        <f t="shared" si="18"/>
        <v>4908.84</v>
      </c>
      <c r="BD80" s="19">
        <f t="shared" si="27"/>
        <v>2091.16</v>
      </c>
      <c r="BE80" s="19">
        <f t="shared" si="28"/>
        <v>7030</v>
      </c>
      <c r="BF80" s="22">
        <v>0</v>
      </c>
      <c r="BG80" s="22">
        <v>0</v>
      </c>
      <c r="BH80" s="22"/>
      <c r="BI80" s="22"/>
      <c r="BJ80" s="32">
        <v>574.38148925781252</v>
      </c>
      <c r="BK80" s="32">
        <v>0</v>
      </c>
      <c r="BL80" s="28">
        <f t="shared" si="29"/>
        <v>0</v>
      </c>
      <c r="BM80" s="28">
        <f t="shared" si="30"/>
        <v>0</v>
      </c>
      <c r="BN8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0" s="28">
        <v>0</v>
      </c>
      <c r="BR80" s="28">
        <v>0</v>
      </c>
      <c r="BS80" s="28" t="s">
        <v>103</v>
      </c>
      <c r="BT80" s="28">
        <v>3</v>
      </c>
      <c r="BU80" s="28">
        <v>0</v>
      </c>
      <c r="BV80" s="28" t="s">
        <v>103</v>
      </c>
      <c r="BW80" s="28" t="s">
        <v>103</v>
      </c>
      <c r="BX80" s="28">
        <v>0</v>
      </c>
      <c r="BY80" s="28" t="s">
        <v>103</v>
      </c>
      <c r="BZ80" s="28" t="s">
        <v>103</v>
      </c>
      <c r="CA80" s="28" t="s">
        <v>103</v>
      </c>
      <c r="CB80" s="28" t="s">
        <v>103</v>
      </c>
      <c r="CC80" s="28">
        <v>0</v>
      </c>
      <c r="CD80" s="28" t="s">
        <v>103</v>
      </c>
      <c r="CE80" s="28">
        <v>0</v>
      </c>
      <c r="CF80" s="28" t="s">
        <v>103</v>
      </c>
      <c r="CG80" s="28">
        <v>1.96</v>
      </c>
      <c r="CH80" s="28">
        <v>3</v>
      </c>
      <c r="CI80" s="28">
        <v>0</v>
      </c>
      <c r="CJ80" s="28" t="s">
        <v>103</v>
      </c>
      <c r="CK80" s="28" t="s">
        <v>103</v>
      </c>
      <c r="CL80" s="28">
        <v>0</v>
      </c>
      <c r="CM80" s="28" t="s">
        <v>103</v>
      </c>
      <c r="CN80" s="28">
        <v>0</v>
      </c>
      <c r="CO80" s="28">
        <f t="shared" si="31"/>
        <v>0</v>
      </c>
      <c r="CP80" s="32">
        <f t="shared" si="19"/>
        <v>208.94</v>
      </c>
      <c r="CQ80" s="28">
        <v>0</v>
      </c>
      <c r="CR80" s="28" t="s">
        <v>103</v>
      </c>
      <c r="CS80" s="28">
        <f t="shared" si="32"/>
        <v>0</v>
      </c>
      <c r="CT80" s="28">
        <f t="shared" si="33"/>
        <v>0</v>
      </c>
      <c r="CU80" s="28">
        <f t="shared" si="20"/>
        <v>0</v>
      </c>
      <c r="CV80" s="28">
        <f t="shared" si="21"/>
        <v>791.28</v>
      </c>
      <c r="CW80" s="29">
        <f t="shared" si="22"/>
        <v>6238.72</v>
      </c>
    </row>
    <row r="81" spans="2:101" x14ac:dyDescent="0.2">
      <c r="B81" s="7">
        <v>202074</v>
      </c>
      <c r="C81" s="8">
        <v>1150</v>
      </c>
      <c r="D81" s="8" t="s">
        <v>834</v>
      </c>
      <c r="E81" s="8" t="s">
        <v>309</v>
      </c>
      <c r="F81" s="8">
        <v>0</v>
      </c>
      <c r="G81" s="8" t="s">
        <v>942</v>
      </c>
      <c r="H81" s="8" t="s">
        <v>106</v>
      </c>
      <c r="I81" s="8" t="s">
        <v>107</v>
      </c>
      <c r="J81" s="8" t="s">
        <v>108</v>
      </c>
      <c r="K81" s="8" t="s">
        <v>310</v>
      </c>
      <c r="L81" s="8" t="s">
        <v>110</v>
      </c>
      <c r="M81" s="9">
        <v>26709180102733</v>
      </c>
      <c r="N81" s="8" t="s">
        <v>311</v>
      </c>
      <c r="O81" s="8" t="s">
        <v>102</v>
      </c>
      <c r="P81" s="8">
        <v>2029.15</v>
      </c>
      <c r="Q81" s="14">
        <v>2374.1055000000001</v>
      </c>
      <c r="R81" s="15">
        <v>0</v>
      </c>
      <c r="S81" s="15">
        <f t="shared" si="23"/>
        <v>3205.04</v>
      </c>
      <c r="T81" s="15">
        <f t="shared" si="24"/>
        <v>356.12</v>
      </c>
      <c r="U81" s="15">
        <v>0</v>
      </c>
      <c r="V81" s="15">
        <v>0</v>
      </c>
      <c r="W81" s="15">
        <v>0</v>
      </c>
      <c r="X81" s="15" t="s">
        <v>103</v>
      </c>
      <c r="Y81" s="14">
        <v>356.11582500000003</v>
      </c>
      <c r="Z81" s="15">
        <v>300</v>
      </c>
      <c r="AA81" s="15" t="s">
        <v>103</v>
      </c>
      <c r="AB81" s="15">
        <v>0</v>
      </c>
      <c r="AC81" s="15" t="s">
        <v>103</v>
      </c>
      <c r="AD81" s="15">
        <v>0</v>
      </c>
      <c r="AE81" s="15">
        <v>0</v>
      </c>
      <c r="AF81" s="19">
        <f t="shared" si="25"/>
        <v>656.12</v>
      </c>
      <c r="AG81" s="15">
        <v>71.790000000000006</v>
      </c>
      <c r="AH81" s="15">
        <v>79.95</v>
      </c>
      <c r="AI81" s="15">
        <v>95.3</v>
      </c>
      <c r="AJ81" s="15">
        <v>0</v>
      </c>
      <c r="AK81" s="15">
        <v>190</v>
      </c>
      <c r="AL81" s="15">
        <v>40.56</v>
      </c>
      <c r="AM81" s="15">
        <v>72.34</v>
      </c>
      <c r="AN81" s="15">
        <v>92.88</v>
      </c>
      <c r="AO81" s="15">
        <v>132.51</v>
      </c>
      <c r="AP81" s="15">
        <v>141.79</v>
      </c>
      <c r="AQ81" s="15">
        <v>151.71</v>
      </c>
      <c r="AR81" s="15" t="s">
        <v>103</v>
      </c>
      <c r="AS81" s="15">
        <v>101.4575</v>
      </c>
      <c r="AT81" s="15">
        <v>600</v>
      </c>
      <c r="AU81" s="15">
        <v>10</v>
      </c>
      <c r="AV81" s="19">
        <f t="shared" si="26"/>
        <v>1780.29</v>
      </c>
      <c r="AW81" s="15">
        <v>10</v>
      </c>
      <c r="AX81" s="15">
        <v>0</v>
      </c>
      <c r="AY81" s="14">
        <v>428.38</v>
      </c>
      <c r="AZ81" s="15">
        <v>0</v>
      </c>
      <c r="BA81" s="15" t="s">
        <v>103</v>
      </c>
      <c r="BB81" s="15">
        <v>0</v>
      </c>
      <c r="BC81" s="24">
        <f t="shared" si="18"/>
        <v>8810.06</v>
      </c>
      <c r="BD81" s="19">
        <f t="shared" si="27"/>
        <v>0</v>
      </c>
      <c r="BE81" s="19">
        <f t="shared" si="28"/>
        <v>8810.06</v>
      </c>
      <c r="BF81" s="22">
        <v>0</v>
      </c>
      <c r="BG81" s="22">
        <v>0</v>
      </c>
      <c r="BH81" s="22"/>
      <c r="BI81" s="22"/>
      <c r="BJ81" s="32">
        <v>770.70619140625001</v>
      </c>
      <c r="BK81" s="32">
        <v>0</v>
      </c>
      <c r="BL81" s="28">
        <f t="shared" si="29"/>
        <v>0</v>
      </c>
      <c r="BM81" s="28">
        <f t="shared" si="30"/>
        <v>0</v>
      </c>
      <c r="BN8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1" s="28">
        <v>0</v>
      </c>
      <c r="BR81" s="28">
        <v>0</v>
      </c>
      <c r="BS81" s="28" t="s">
        <v>103</v>
      </c>
      <c r="BT81" s="28">
        <v>3</v>
      </c>
      <c r="BU81" s="28">
        <v>0</v>
      </c>
      <c r="BV81" s="28" t="s">
        <v>103</v>
      </c>
      <c r="BW81" s="28" t="s">
        <v>103</v>
      </c>
      <c r="BX81" s="28">
        <v>0</v>
      </c>
      <c r="BY81" s="28" t="s">
        <v>103</v>
      </c>
      <c r="BZ81" s="28" t="s">
        <v>103</v>
      </c>
      <c r="CA81" s="28" t="s">
        <v>103</v>
      </c>
      <c r="CB81" s="28" t="s">
        <v>103</v>
      </c>
      <c r="CC81" s="28">
        <v>0</v>
      </c>
      <c r="CD81" s="28" t="s">
        <v>103</v>
      </c>
      <c r="CE81" s="28">
        <v>0</v>
      </c>
      <c r="CF81" s="28" t="s">
        <v>103</v>
      </c>
      <c r="CG81" s="28">
        <v>3.37</v>
      </c>
      <c r="CH81" s="28">
        <v>5</v>
      </c>
      <c r="CI81" s="28">
        <v>0</v>
      </c>
      <c r="CJ81" s="28" t="s">
        <v>103</v>
      </c>
      <c r="CK81" s="28" t="s">
        <v>103</v>
      </c>
      <c r="CL81" s="28">
        <v>0</v>
      </c>
      <c r="CM81" s="28" t="s">
        <v>103</v>
      </c>
      <c r="CN81" s="28">
        <v>0</v>
      </c>
      <c r="CO81" s="28">
        <f t="shared" si="31"/>
        <v>0</v>
      </c>
      <c r="CP81" s="32">
        <f t="shared" si="19"/>
        <v>428.38</v>
      </c>
      <c r="CQ81" s="28">
        <v>0</v>
      </c>
      <c r="CR81" s="28" t="s">
        <v>103</v>
      </c>
      <c r="CS81" s="28">
        <f t="shared" si="32"/>
        <v>0</v>
      </c>
      <c r="CT81" s="28">
        <f t="shared" si="33"/>
        <v>0</v>
      </c>
      <c r="CU81" s="28">
        <f t="shared" si="20"/>
        <v>0</v>
      </c>
      <c r="CV81" s="28">
        <f t="shared" si="21"/>
        <v>1210.46</v>
      </c>
      <c r="CW81" s="29">
        <f t="shared" si="22"/>
        <v>7599.5999999999995</v>
      </c>
    </row>
    <row r="82" spans="2:101" x14ac:dyDescent="0.2">
      <c r="B82" s="7">
        <v>202075</v>
      </c>
      <c r="C82" s="8">
        <v>1131</v>
      </c>
      <c r="D82" s="8" t="s">
        <v>834</v>
      </c>
      <c r="E82" s="8" t="s">
        <v>312</v>
      </c>
      <c r="F82" s="8">
        <v>0</v>
      </c>
      <c r="G82" s="8" t="s">
        <v>942</v>
      </c>
      <c r="H82" s="8" t="s">
        <v>106</v>
      </c>
      <c r="I82" s="8" t="s">
        <v>114</v>
      </c>
      <c r="J82" s="8" t="s">
        <v>114</v>
      </c>
      <c r="K82" s="8" t="s">
        <v>282</v>
      </c>
      <c r="L82" s="8" t="s">
        <v>210</v>
      </c>
      <c r="M82" s="9">
        <v>28301060104498</v>
      </c>
      <c r="N82" s="8" t="s">
        <v>313</v>
      </c>
      <c r="O82" s="8" t="s">
        <v>102</v>
      </c>
      <c r="P82" s="8">
        <v>1137.3599999999999</v>
      </c>
      <c r="Q82" s="14">
        <v>1330.7112</v>
      </c>
      <c r="R82" s="15">
        <v>0</v>
      </c>
      <c r="S82" s="15">
        <f t="shared" si="23"/>
        <v>1796.46</v>
      </c>
      <c r="T82" s="15">
        <f t="shared" si="24"/>
        <v>199.61</v>
      </c>
      <c r="U82" s="15">
        <v>0</v>
      </c>
      <c r="V82" s="15">
        <v>0</v>
      </c>
      <c r="W82" s="15">
        <v>0</v>
      </c>
      <c r="X82" s="15" t="s">
        <v>103</v>
      </c>
      <c r="Y82" s="14">
        <v>199.60667999999998</v>
      </c>
      <c r="Z82" s="15">
        <v>300</v>
      </c>
      <c r="AA82" s="15" t="s">
        <v>103</v>
      </c>
      <c r="AB82" s="15">
        <v>0</v>
      </c>
      <c r="AC82" s="15" t="s">
        <v>103</v>
      </c>
      <c r="AD82" s="15">
        <v>0</v>
      </c>
      <c r="AE82" s="15">
        <v>0</v>
      </c>
      <c r="AF82" s="19">
        <f t="shared" si="25"/>
        <v>499.61</v>
      </c>
      <c r="AG82" s="15">
        <v>40.590000000000003</v>
      </c>
      <c r="AH82" s="15">
        <v>45.2</v>
      </c>
      <c r="AI82" s="15">
        <v>65</v>
      </c>
      <c r="AJ82" s="15">
        <v>0</v>
      </c>
      <c r="AK82" s="15">
        <v>190</v>
      </c>
      <c r="AL82" s="15">
        <v>22.74</v>
      </c>
      <c r="AM82" s="15">
        <v>40.549999999999997</v>
      </c>
      <c r="AN82" s="15">
        <v>52.06</v>
      </c>
      <c r="AO82" s="15">
        <v>74.27</v>
      </c>
      <c r="AP82" s="15">
        <v>79.47</v>
      </c>
      <c r="AQ82" s="15">
        <v>85.04</v>
      </c>
      <c r="AR82" s="15" t="s">
        <v>103</v>
      </c>
      <c r="AS82" s="15">
        <v>56.868000000000002</v>
      </c>
      <c r="AT82" s="15">
        <v>600</v>
      </c>
      <c r="AU82" s="15">
        <v>8</v>
      </c>
      <c r="AV82" s="19">
        <f t="shared" si="26"/>
        <v>1359.79</v>
      </c>
      <c r="AW82" s="15">
        <v>10</v>
      </c>
      <c r="AX82" s="15">
        <v>0</v>
      </c>
      <c r="AY82" s="14">
        <v>239.4442</v>
      </c>
      <c r="AZ82" s="15">
        <v>0</v>
      </c>
      <c r="BA82" s="15" t="s">
        <v>103</v>
      </c>
      <c r="BB82" s="15">
        <v>0</v>
      </c>
      <c r="BC82" s="24">
        <f t="shared" si="18"/>
        <v>5435.63</v>
      </c>
      <c r="BD82" s="19">
        <f t="shared" si="27"/>
        <v>1564.37</v>
      </c>
      <c r="BE82" s="19">
        <f t="shared" si="28"/>
        <v>7000</v>
      </c>
      <c r="BF82" s="22">
        <v>0</v>
      </c>
      <c r="BG82" s="22">
        <v>0</v>
      </c>
      <c r="BH82" s="22"/>
      <c r="BI82" s="22"/>
      <c r="BJ82" s="32">
        <v>566.01821289062502</v>
      </c>
      <c r="BK82" s="32">
        <v>0</v>
      </c>
      <c r="BL82" s="28">
        <f t="shared" si="29"/>
        <v>0</v>
      </c>
      <c r="BM82" s="28">
        <f t="shared" si="30"/>
        <v>0</v>
      </c>
      <c r="BN8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2" s="28">
        <v>0</v>
      </c>
      <c r="BR82" s="28">
        <v>0</v>
      </c>
      <c r="BS82" s="28" t="s">
        <v>103</v>
      </c>
      <c r="BT82" s="28">
        <v>3</v>
      </c>
      <c r="BU82" s="28">
        <v>0</v>
      </c>
      <c r="BV82" s="28" t="s">
        <v>103</v>
      </c>
      <c r="BW82" s="28" t="s">
        <v>103</v>
      </c>
      <c r="BX82" s="28">
        <v>0</v>
      </c>
      <c r="BY82" s="28" t="s">
        <v>103</v>
      </c>
      <c r="BZ82" s="28" t="s">
        <v>103</v>
      </c>
      <c r="CA82" s="28" t="s">
        <v>103</v>
      </c>
      <c r="CB82" s="28" t="s">
        <v>103</v>
      </c>
      <c r="CC82" s="28">
        <v>0</v>
      </c>
      <c r="CD82" s="28" t="s">
        <v>103</v>
      </c>
      <c r="CE82" s="28">
        <v>0</v>
      </c>
      <c r="CF82" s="28" t="s">
        <v>103</v>
      </c>
      <c r="CG82" s="28">
        <v>2.6</v>
      </c>
      <c r="CH82" s="28">
        <v>3</v>
      </c>
      <c r="CI82" s="28">
        <v>0</v>
      </c>
      <c r="CJ82" s="28" t="s">
        <v>103</v>
      </c>
      <c r="CK82" s="28" t="s">
        <v>103</v>
      </c>
      <c r="CL82" s="28">
        <v>0</v>
      </c>
      <c r="CM82" s="28" t="s">
        <v>103</v>
      </c>
      <c r="CN82" s="28">
        <v>0</v>
      </c>
      <c r="CO82" s="28">
        <f t="shared" si="31"/>
        <v>0</v>
      </c>
      <c r="CP82" s="32">
        <f t="shared" si="19"/>
        <v>239.4442</v>
      </c>
      <c r="CQ82" s="28">
        <v>0</v>
      </c>
      <c r="CR82" s="28" t="s">
        <v>103</v>
      </c>
      <c r="CS82" s="28">
        <f t="shared" si="32"/>
        <v>0</v>
      </c>
      <c r="CT82" s="28">
        <f t="shared" si="33"/>
        <v>0</v>
      </c>
      <c r="CU82" s="28">
        <f t="shared" si="20"/>
        <v>0</v>
      </c>
      <c r="CV82" s="28">
        <f t="shared" si="21"/>
        <v>814.06</v>
      </c>
      <c r="CW82" s="29">
        <f t="shared" si="22"/>
        <v>6185.9400000000005</v>
      </c>
    </row>
    <row r="83" spans="2:101" x14ac:dyDescent="0.2">
      <c r="B83" s="7">
        <v>202076</v>
      </c>
      <c r="C83" s="8">
        <v>1170</v>
      </c>
      <c r="D83" s="8" t="s">
        <v>834</v>
      </c>
      <c r="E83" s="8" t="s">
        <v>855</v>
      </c>
      <c r="F83" s="8">
        <v>0</v>
      </c>
      <c r="G83" s="8" t="s">
        <v>942</v>
      </c>
      <c r="H83" s="8" t="s">
        <v>106</v>
      </c>
      <c r="I83" s="8" t="s">
        <v>114</v>
      </c>
      <c r="J83" s="8" t="s">
        <v>114</v>
      </c>
      <c r="K83" s="8" t="s">
        <v>314</v>
      </c>
      <c r="L83" s="8" t="s">
        <v>210</v>
      </c>
      <c r="M83" s="9">
        <v>8008142100599</v>
      </c>
      <c r="N83" s="8" t="s">
        <v>315</v>
      </c>
      <c r="O83" s="8" t="s">
        <v>102</v>
      </c>
      <c r="P83" s="8">
        <v>1137.3599999999999</v>
      </c>
      <c r="Q83" s="14">
        <v>1330.7112</v>
      </c>
      <c r="R83" s="15">
        <v>0</v>
      </c>
      <c r="S83" s="15">
        <f t="shared" si="23"/>
        <v>1796.46</v>
      </c>
      <c r="T83" s="15">
        <f t="shared" si="24"/>
        <v>199.61</v>
      </c>
      <c r="U83" s="15">
        <v>0</v>
      </c>
      <c r="V83" s="15">
        <v>0</v>
      </c>
      <c r="W83" s="15">
        <v>0</v>
      </c>
      <c r="X83" s="15" t="s">
        <v>103</v>
      </c>
      <c r="Y83" s="14">
        <v>199.60667999999998</v>
      </c>
      <c r="Z83" s="15">
        <v>300</v>
      </c>
      <c r="AA83" s="15" t="s">
        <v>103</v>
      </c>
      <c r="AB83" s="15">
        <v>0</v>
      </c>
      <c r="AC83" s="15" t="s">
        <v>103</v>
      </c>
      <c r="AD83" s="15">
        <v>0</v>
      </c>
      <c r="AE83" s="15">
        <v>0</v>
      </c>
      <c r="AF83" s="19">
        <f t="shared" si="25"/>
        <v>499.61</v>
      </c>
      <c r="AG83" s="15">
        <v>40.590000000000003</v>
      </c>
      <c r="AH83" s="15">
        <v>45.2</v>
      </c>
      <c r="AI83" s="15">
        <v>65</v>
      </c>
      <c r="AJ83" s="15">
        <v>0</v>
      </c>
      <c r="AK83" s="15">
        <v>190</v>
      </c>
      <c r="AL83" s="15">
        <v>22.74</v>
      </c>
      <c r="AM83" s="15">
        <v>40.549999999999997</v>
      </c>
      <c r="AN83" s="15">
        <v>52.06</v>
      </c>
      <c r="AO83" s="15">
        <v>74.27</v>
      </c>
      <c r="AP83" s="15">
        <v>79.47</v>
      </c>
      <c r="AQ83" s="15">
        <v>85.04</v>
      </c>
      <c r="AR83" s="15" t="s">
        <v>103</v>
      </c>
      <c r="AS83" s="15">
        <v>56.868000000000002</v>
      </c>
      <c r="AT83" s="15">
        <v>600</v>
      </c>
      <c r="AU83" s="15">
        <v>10</v>
      </c>
      <c r="AV83" s="19">
        <f t="shared" si="26"/>
        <v>1361.79</v>
      </c>
      <c r="AW83" s="15">
        <v>10</v>
      </c>
      <c r="AX83" s="15">
        <v>0</v>
      </c>
      <c r="AY83" s="14">
        <v>239.4442</v>
      </c>
      <c r="AZ83" s="15">
        <v>0</v>
      </c>
      <c r="BA83" s="15" t="s">
        <v>103</v>
      </c>
      <c r="BB83" s="15">
        <v>0</v>
      </c>
      <c r="BC83" s="24">
        <f t="shared" si="18"/>
        <v>5437.63</v>
      </c>
      <c r="BD83" s="19">
        <f t="shared" si="27"/>
        <v>1562.37</v>
      </c>
      <c r="BE83" s="19">
        <f t="shared" si="28"/>
        <v>7000</v>
      </c>
      <c r="BF83" s="22">
        <v>0</v>
      </c>
      <c r="BG83" s="22">
        <v>0</v>
      </c>
      <c r="BH83" s="22"/>
      <c r="BI83" s="22"/>
      <c r="BJ83" s="32">
        <v>565.97857421875005</v>
      </c>
      <c r="BK83" s="32">
        <v>0</v>
      </c>
      <c r="BL83" s="28">
        <f t="shared" si="29"/>
        <v>0</v>
      </c>
      <c r="BM83" s="28">
        <f t="shared" si="30"/>
        <v>0</v>
      </c>
      <c r="BN8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3" s="28">
        <v>0</v>
      </c>
      <c r="BR83" s="28">
        <v>0</v>
      </c>
      <c r="BS83" s="28" t="s">
        <v>103</v>
      </c>
      <c r="BT83" s="28">
        <v>3</v>
      </c>
      <c r="BU83" s="28">
        <v>0</v>
      </c>
      <c r="BV83" s="28" t="s">
        <v>103</v>
      </c>
      <c r="BW83" s="28" t="s">
        <v>103</v>
      </c>
      <c r="BX83" s="28">
        <v>0</v>
      </c>
      <c r="BY83" s="28" t="s">
        <v>103</v>
      </c>
      <c r="BZ83" s="28" t="s">
        <v>103</v>
      </c>
      <c r="CA83" s="28" t="s">
        <v>103</v>
      </c>
      <c r="CB83" s="28" t="s">
        <v>103</v>
      </c>
      <c r="CC83" s="28">
        <v>0</v>
      </c>
      <c r="CD83" s="28" t="s">
        <v>103</v>
      </c>
      <c r="CE83" s="28">
        <v>0</v>
      </c>
      <c r="CF83" s="28" t="s">
        <v>103</v>
      </c>
      <c r="CG83" s="28">
        <v>2.6</v>
      </c>
      <c r="CH83" s="28">
        <v>3</v>
      </c>
      <c r="CI83" s="28">
        <v>0</v>
      </c>
      <c r="CJ83" s="28" t="s">
        <v>103</v>
      </c>
      <c r="CK83" s="28" t="s">
        <v>103</v>
      </c>
      <c r="CL83" s="28">
        <v>0</v>
      </c>
      <c r="CM83" s="28" t="s">
        <v>103</v>
      </c>
      <c r="CN83" s="28">
        <v>0</v>
      </c>
      <c r="CO83" s="28">
        <f t="shared" si="31"/>
        <v>0</v>
      </c>
      <c r="CP83" s="32">
        <f t="shared" si="19"/>
        <v>239.4442</v>
      </c>
      <c r="CQ83" s="28">
        <v>0</v>
      </c>
      <c r="CR83" s="28" t="s">
        <v>103</v>
      </c>
      <c r="CS83" s="28">
        <f t="shared" si="32"/>
        <v>0</v>
      </c>
      <c r="CT83" s="28">
        <f t="shared" si="33"/>
        <v>0</v>
      </c>
      <c r="CU83" s="28">
        <f t="shared" si="20"/>
        <v>0</v>
      </c>
      <c r="CV83" s="28">
        <f t="shared" si="21"/>
        <v>814.02</v>
      </c>
      <c r="CW83" s="29">
        <f t="shared" si="22"/>
        <v>6185.98</v>
      </c>
    </row>
    <row r="84" spans="2:101" x14ac:dyDescent="0.2">
      <c r="B84" s="7">
        <v>202077</v>
      </c>
      <c r="C84" s="8">
        <v>1284</v>
      </c>
      <c r="D84" s="8" t="s">
        <v>834</v>
      </c>
      <c r="E84" s="8" t="s">
        <v>856</v>
      </c>
      <c r="F84" s="8">
        <v>0</v>
      </c>
      <c r="G84" s="8" t="s">
        <v>942</v>
      </c>
      <c r="H84" s="8" t="s">
        <v>106</v>
      </c>
      <c r="I84" s="8" t="s">
        <v>114</v>
      </c>
      <c r="J84" s="8" t="s">
        <v>114</v>
      </c>
      <c r="K84" s="8" t="s">
        <v>316</v>
      </c>
      <c r="L84" s="8" t="s">
        <v>210</v>
      </c>
      <c r="M84" s="9">
        <v>28302051405279</v>
      </c>
      <c r="N84" s="8" t="s">
        <v>317</v>
      </c>
      <c r="O84" s="8" t="s">
        <v>102</v>
      </c>
      <c r="P84" s="8">
        <v>1137.3599999999999</v>
      </c>
      <c r="Q84" s="14">
        <v>1330.7112</v>
      </c>
      <c r="R84" s="15">
        <v>0</v>
      </c>
      <c r="S84" s="15">
        <f t="shared" si="23"/>
        <v>1796.46</v>
      </c>
      <c r="T84" s="15">
        <f t="shared" si="24"/>
        <v>199.61</v>
      </c>
      <c r="U84" s="15">
        <v>0</v>
      </c>
      <c r="V84" s="15">
        <v>0</v>
      </c>
      <c r="W84" s="15">
        <v>0</v>
      </c>
      <c r="X84" s="15" t="s">
        <v>103</v>
      </c>
      <c r="Y84" s="14">
        <v>199.60667999999998</v>
      </c>
      <c r="Z84" s="15">
        <v>300</v>
      </c>
      <c r="AA84" s="15" t="s">
        <v>103</v>
      </c>
      <c r="AB84" s="15">
        <v>0</v>
      </c>
      <c r="AC84" s="15" t="s">
        <v>103</v>
      </c>
      <c r="AD84" s="15">
        <v>0</v>
      </c>
      <c r="AE84" s="15">
        <v>0</v>
      </c>
      <c r="AF84" s="19">
        <f t="shared" si="25"/>
        <v>499.61</v>
      </c>
      <c r="AG84" s="15">
        <v>40.590000000000003</v>
      </c>
      <c r="AH84" s="15">
        <v>45.02</v>
      </c>
      <c r="AI84" s="15">
        <v>65</v>
      </c>
      <c r="AJ84" s="15">
        <v>0</v>
      </c>
      <c r="AK84" s="15">
        <v>190</v>
      </c>
      <c r="AL84" s="15">
        <v>22.74</v>
      </c>
      <c r="AM84" s="15">
        <v>40.549999999999997</v>
      </c>
      <c r="AN84" s="15">
        <v>52.06</v>
      </c>
      <c r="AO84" s="15">
        <v>74.27</v>
      </c>
      <c r="AP84" s="15">
        <v>79.47</v>
      </c>
      <c r="AQ84" s="15">
        <v>85.04</v>
      </c>
      <c r="AR84" s="15" t="s">
        <v>103</v>
      </c>
      <c r="AS84" s="15">
        <v>56.868000000000002</v>
      </c>
      <c r="AT84" s="15">
        <v>600</v>
      </c>
      <c r="AU84" s="15">
        <v>8</v>
      </c>
      <c r="AV84" s="19">
        <f t="shared" si="26"/>
        <v>1359.61</v>
      </c>
      <c r="AW84" s="15">
        <v>10</v>
      </c>
      <c r="AX84" s="15">
        <v>0</v>
      </c>
      <c r="AY84" s="14">
        <v>239.4442</v>
      </c>
      <c r="AZ84" s="15">
        <v>0</v>
      </c>
      <c r="BA84" s="15" t="s">
        <v>103</v>
      </c>
      <c r="BB84" s="15">
        <v>0</v>
      </c>
      <c r="BC84" s="24">
        <f t="shared" si="18"/>
        <v>5435.45</v>
      </c>
      <c r="BD84" s="19">
        <f t="shared" si="27"/>
        <v>1564.5500000000002</v>
      </c>
      <c r="BE84" s="19">
        <f t="shared" si="28"/>
        <v>7000</v>
      </c>
      <c r="BF84" s="22">
        <v>0</v>
      </c>
      <c r="BG84" s="22">
        <v>0</v>
      </c>
      <c r="BH84" s="22"/>
      <c r="BI84" s="22"/>
      <c r="BJ84" s="32">
        <v>565.99839355468748</v>
      </c>
      <c r="BK84" s="32">
        <v>0</v>
      </c>
      <c r="BL84" s="28">
        <f t="shared" si="29"/>
        <v>0</v>
      </c>
      <c r="BM84" s="28">
        <f t="shared" si="30"/>
        <v>0</v>
      </c>
      <c r="BN8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4" s="28">
        <v>0</v>
      </c>
      <c r="BR84" s="28">
        <v>0</v>
      </c>
      <c r="BS84" s="28" t="s">
        <v>103</v>
      </c>
      <c r="BT84" s="28">
        <v>3</v>
      </c>
      <c r="BU84" s="28">
        <v>0</v>
      </c>
      <c r="BV84" s="28" t="s">
        <v>103</v>
      </c>
      <c r="BW84" s="28" t="s">
        <v>103</v>
      </c>
      <c r="BX84" s="28">
        <v>0</v>
      </c>
      <c r="BY84" s="28" t="s">
        <v>103</v>
      </c>
      <c r="BZ84" s="28" t="s">
        <v>103</v>
      </c>
      <c r="CA84" s="28" t="s">
        <v>103</v>
      </c>
      <c r="CB84" s="28" t="s">
        <v>103</v>
      </c>
      <c r="CC84" s="28">
        <v>0</v>
      </c>
      <c r="CD84" s="28" t="s">
        <v>103</v>
      </c>
      <c r="CE84" s="28">
        <v>0</v>
      </c>
      <c r="CF84" s="28" t="s">
        <v>103</v>
      </c>
      <c r="CG84" s="28">
        <v>2.6</v>
      </c>
      <c r="CH84" s="28">
        <v>3</v>
      </c>
      <c r="CI84" s="28">
        <v>0</v>
      </c>
      <c r="CJ84" s="28" t="s">
        <v>103</v>
      </c>
      <c r="CK84" s="28" t="s">
        <v>103</v>
      </c>
      <c r="CL84" s="28">
        <v>0</v>
      </c>
      <c r="CM84" s="28" t="s">
        <v>103</v>
      </c>
      <c r="CN84" s="28">
        <v>0</v>
      </c>
      <c r="CO84" s="28">
        <f t="shared" si="31"/>
        <v>0</v>
      </c>
      <c r="CP84" s="32">
        <f t="shared" si="19"/>
        <v>239.4442</v>
      </c>
      <c r="CQ84" s="28">
        <v>0</v>
      </c>
      <c r="CR84" s="28" t="s">
        <v>103</v>
      </c>
      <c r="CS84" s="28">
        <f t="shared" si="32"/>
        <v>0</v>
      </c>
      <c r="CT84" s="28">
        <f t="shared" si="33"/>
        <v>0</v>
      </c>
      <c r="CU84" s="28">
        <f t="shared" si="20"/>
        <v>0</v>
      </c>
      <c r="CV84" s="28">
        <f t="shared" si="21"/>
        <v>814.04</v>
      </c>
      <c r="CW84" s="29">
        <f t="shared" si="22"/>
        <v>6185.96</v>
      </c>
    </row>
    <row r="85" spans="2:101" x14ac:dyDescent="0.2">
      <c r="B85" s="7">
        <v>202078</v>
      </c>
      <c r="C85" s="8">
        <v>31142</v>
      </c>
      <c r="D85" s="8" t="s">
        <v>95</v>
      </c>
      <c r="E85" s="8" t="s">
        <v>318</v>
      </c>
      <c r="F85" s="8">
        <v>0</v>
      </c>
      <c r="G85" s="8" t="s">
        <v>942</v>
      </c>
      <c r="H85" s="8" t="s">
        <v>106</v>
      </c>
      <c r="I85" s="8" t="s">
        <v>107</v>
      </c>
      <c r="J85" s="8" t="s">
        <v>108</v>
      </c>
      <c r="K85" s="8" t="s">
        <v>170</v>
      </c>
      <c r="L85" s="8" t="s">
        <v>319</v>
      </c>
      <c r="M85" s="9">
        <v>26907180102691</v>
      </c>
      <c r="N85" s="8" t="s">
        <v>320</v>
      </c>
      <c r="O85" s="8" t="s">
        <v>102</v>
      </c>
      <c r="P85" s="8">
        <v>2029.15</v>
      </c>
      <c r="Q85" s="14">
        <v>2374.1055000000001</v>
      </c>
      <c r="R85" s="15">
        <v>0</v>
      </c>
      <c r="S85" s="15">
        <f t="shared" si="23"/>
        <v>3205.04</v>
      </c>
      <c r="T85" s="15">
        <f t="shared" si="24"/>
        <v>356.12</v>
      </c>
      <c r="U85" s="15">
        <v>0</v>
      </c>
      <c r="V85" s="15">
        <v>0</v>
      </c>
      <c r="W85" s="15">
        <v>0</v>
      </c>
      <c r="X85" s="15" t="s">
        <v>103</v>
      </c>
      <c r="Y85" s="14">
        <v>356.11582500000003</v>
      </c>
      <c r="Z85" s="15">
        <v>300</v>
      </c>
      <c r="AA85" s="15" t="s">
        <v>103</v>
      </c>
      <c r="AB85" s="15">
        <v>0</v>
      </c>
      <c r="AC85" s="15" t="s">
        <v>103</v>
      </c>
      <c r="AD85" s="15">
        <v>0</v>
      </c>
      <c r="AE85" s="15">
        <v>0</v>
      </c>
      <c r="AF85" s="19">
        <f t="shared" si="25"/>
        <v>656.12</v>
      </c>
      <c r="AG85" s="15">
        <v>71.790000000000006</v>
      </c>
      <c r="AH85" s="15">
        <v>79.95</v>
      </c>
      <c r="AI85" s="15">
        <v>95.3</v>
      </c>
      <c r="AJ85" s="15">
        <v>0</v>
      </c>
      <c r="AK85" s="15">
        <v>190</v>
      </c>
      <c r="AL85" s="15">
        <v>40.56</v>
      </c>
      <c r="AM85" s="15">
        <v>72.34</v>
      </c>
      <c r="AN85" s="15">
        <v>92.88</v>
      </c>
      <c r="AO85" s="15">
        <v>132.51</v>
      </c>
      <c r="AP85" s="15">
        <v>141.79</v>
      </c>
      <c r="AQ85" s="15">
        <v>151.71</v>
      </c>
      <c r="AR85" s="15" t="s">
        <v>103</v>
      </c>
      <c r="AS85" s="15">
        <v>101.4575</v>
      </c>
      <c r="AT85" s="15">
        <v>600</v>
      </c>
      <c r="AU85" s="15">
        <v>10</v>
      </c>
      <c r="AV85" s="19">
        <f t="shared" si="26"/>
        <v>1780.29</v>
      </c>
      <c r="AW85" s="15">
        <v>10</v>
      </c>
      <c r="AX85" s="15">
        <v>0</v>
      </c>
      <c r="AY85" s="14">
        <v>428.38</v>
      </c>
      <c r="AZ85" s="15">
        <v>0</v>
      </c>
      <c r="BA85" s="15" t="s">
        <v>103</v>
      </c>
      <c r="BB85" s="15">
        <v>0</v>
      </c>
      <c r="BC85" s="24">
        <f t="shared" si="18"/>
        <v>8810.06</v>
      </c>
      <c r="BD85" s="19">
        <f t="shared" si="27"/>
        <v>0</v>
      </c>
      <c r="BE85" s="19">
        <f t="shared" si="28"/>
        <v>8810.06</v>
      </c>
      <c r="BF85" s="22">
        <v>0</v>
      </c>
      <c r="BG85" s="22">
        <v>0</v>
      </c>
      <c r="BH85" s="22"/>
      <c r="BI85" s="22"/>
      <c r="BJ85" s="32">
        <v>770.74142578124997</v>
      </c>
      <c r="BK85" s="32">
        <v>20.75</v>
      </c>
      <c r="BL85" s="28">
        <f t="shared" si="29"/>
        <v>0</v>
      </c>
      <c r="BM85" s="28">
        <f t="shared" si="30"/>
        <v>0</v>
      </c>
      <c r="BN8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5" s="28">
        <v>0</v>
      </c>
      <c r="BR85" s="28">
        <v>0</v>
      </c>
      <c r="BS85" s="28" t="s">
        <v>103</v>
      </c>
      <c r="BT85" s="28">
        <v>3</v>
      </c>
      <c r="BU85" s="28">
        <v>0</v>
      </c>
      <c r="BV85" s="28" t="s">
        <v>103</v>
      </c>
      <c r="BW85" s="28" t="s">
        <v>103</v>
      </c>
      <c r="BX85" s="28">
        <v>0</v>
      </c>
      <c r="BY85" s="28" t="s">
        <v>103</v>
      </c>
      <c r="BZ85" s="28" t="s">
        <v>103</v>
      </c>
      <c r="CA85" s="28" t="s">
        <v>103</v>
      </c>
      <c r="CB85" s="28" t="s">
        <v>103</v>
      </c>
      <c r="CC85" s="28">
        <v>0</v>
      </c>
      <c r="CD85" s="28" t="s">
        <v>103</v>
      </c>
      <c r="CE85" s="28">
        <v>0</v>
      </c>
      <c r="CF85" s="28" t="s">
        <v>103</v>
      </c>
      <c r="CG85" s="28">
        <v>3.37</v>
      </c>
      <c r="CH85" s="28">
        <v>5</v>
      </c>
      <c r="CI85" s="28">
        <v>0</v>
      </c>
      <c r="CJ85" s="28" t="s">
        <v>103</v>
      </c>
      <c r="CK85" s="28" t="s">
        <v>103</v>
      </c>
      <c r="CL85" s="28">
        <v>0</v>
      </c>
      <c r="CM85" s="28" t="s">
        <v>103</v>
      </c>
      <c r="CN85" s="28">
        <v>0</v>
      </c>
      <c r="CO85" s="28">
        <f t="shared" si="31"/>
        <v>0</v>
      </c>
      <c r="CP85" s="32">
        <f t="shared" si="19"/>
        <v>428.38</v>
      </c>
      <c r="CQ85" s="28">
        <v>0</v>
      </c>
      <c r="CR85" s="28" t="s">
        <v>103</v>
      </c>
      <c r="CS85" s="28">
        <f t="shared" si="32"/>
        <v>0</v>
      </c>
      <c r="CT85" s="28">
        <f t="shared" si="33"/>
        <v>0</v>
      </c>
      <c r="CU85" s="28">
        <f t="shared" si="20"/>
        <v>0</v>
      </c>
      <c r="CV85" s="28">
        <f t="shared" si="21"/>
        <v>1231.24</v>
      </c>
      <c r="CW85" s="29">
        <f t="shared" si="22"/>
        <v>7578.82</v>
      </c>
    </row>
    <row r="86" spans="2:101" x14ac:dyDescent="0.2">
      <c r="B86" s="7">
        <v>202079</v>
      </c>
      <c r="C86" s="8">
        <v>1119</v>
      </c>
      <c r="D86" s="8" t="s">
        <v>834</v>
      </c>
      <c r="E86" s="8" t="s">
        <v>321</v>
      </c>
      <c r="F86" s="8">
        <v>0</v>
      </c>
      <c r="G86" s="8" t="s">
        <v>942</v>
      </c>
      <c r="H86" s="8" t="s">
        <v>106</v>
      </c>
      <c r="I86" s="8" t="s">
        <v>107</v>
      </c>
      <c r="J86" s="8" t="s">
        <v>108</v>
      </c>
      <c r="K86" s="8" t="s">
        <v>170</v>
      </c>
      <c r="L86" s="8" t="s">
        <v>110</v>
      </c>
      <c r="M86" s="9">
        <v>26804191701534</v>
      </c>
      <c r="N86" s="8" t="s">
        <v>322</v>
      </c>
      <c r="O86" s="8" t="s">
        <v>102</v>
      </c>
      <c r="P86" s="8">
        <v>2029.15</v>
      </c>
      <c r="Q86" s="14">
        <v>2374.1055000000001</v>
      </c>
      <c r="R86" s="15">
        <v>0</v>
      </c>
      <c r="S86" s="15">
        <f t="shared" si="23"/>
        <v>3205.04</v>
      </c>
      <c r="T86" s="15">
        <f t="shared" si="24"/>
        <v>356.12</v>
      </c>
      <c r="U86" s="15">
        <v>0</v>
      </c>
      <c r="V86" s="15">
        <v>0</v>
      </c>
      <c r="W86" s="15">
        <v>0</v>
      </c>
      <c r="X86" s="15" t="s">
        <v>103</v>
      </c>
      <c r="Y86" s="14">
        <v>356.11582500000003</v>
      </c>
      <c r="Z86" s="15">
        <v>300</v>
      </c>
      <c r="AA86" s="15" t="s">
        <v>103</v>
      </c>
      <c r="AB86" s="15">
        <v>0</v>
      </c>
      <c r="AC86" s="15" t="s">
        <v>103</v>
      </c>
      <c r="AD86" s="15">
        <v>0</v>
      </c>
      <c r="AE86" s="15">
        <v>0</v>
      </c>
      <c r="AF86" s="19">
        <f t="shared" si="25"/>
        <v>656.12</v>
      </c>
      <c r="AG86" s="15">
        <v>71.790000000000006</v>
      </c>
      <c r="AH86" s="15">
        <v>79.95</v>
      </c>
      <c r="AI86" s="15">
        <v>95.3</v>
      </c>
      <c r="AJ86" s="15">
        <v>0</v>
      </c>
      <c r="AK86" s="15">
        <v>190</v>
      </c>
      <c r="AL86" s="15">
        <v>40.56</v>
      </c>
      <c r="AM86" s="15">
        <v>72.34</v>
      </c>
      <c r="AN86" s="15">
        <v>92.88</v>
      </c>
      <c r="AO86" s="15">
        <v>132.51</v>
      </c>
      <c r="AP86" s="15">
        <v>141.79</v>
      </c>
      <c r="AQ86" s="15">
        <v>151.71</v>
      </c>
      <c r="AR86" s="15" t="s">
        <v>103</v>
      </c>
      <c r="AS86" s="15">
        <v>101.4575</v>
      </c>
      <c r="AT86" s="15">
        <v>600</v>
      </c>
      <c r="AU86" s="15">
        <v>10</v>
      </c>
      <c r="AV86" s="19">
        <f t="shared" si="26"/>
        <v>1780.29</v>
      </c>
      <c r="AW86" s="15">
        <v>10</v>
      </c>
      <c r="AX86" s="15">
        <v>0</v>
      </c>
      <c r="AY86" s="14">
        <v>428.38</v>
      </c>
      <c r="AZ86" s="15">
        <v>0</v>
      </c>
      <c r="BA86" s="15" t="s">
        <v>103</v>
      </c>
      <c r="BB86" s="15">
        <v>60</v>
      </c>
      <c r="BC86" s="24">
        <f t="shared" si="18"/>
        <v>8810.06</v>
      </c>
      <c r="BD86" s="19">
        <f t="shared" si="27"/>
        <v>0</v>
      </c>
      <c r="BE86" s="19">
        <f t="shared" si="28"/>
        <v>8870.06</v>
      </c>
      <c r="BF86" s="22">
        <v>0</v>
      </c>
      <c r="BG86" s="22">
        <v>0</v>
      </c>
      <c r="BH86" s="22"/>
      <c r="BI86" s="22"/>
      <c r="BJ86" s="32">
        <v>770.74142578124997</v>
      </c>
      <c r="BK86" s="32">
        <v>21</v>
      </c>
      <c r="BL86" s="28">
        <f t="shared" si="29"/>
        <v>0</v>
      </c>
      <c r="BM86" s="28">
        <f t="shared" si="30"/>
        <v>0</v>
      </c>
      <c r="BN8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6" s="28">
        <v>0</v>
      </c>
      <c r="BR86" s="28">
        <v>0</v>
      </c>
      <c r="BS86" s="28" t="s">
        <v>103</v>
      </c>
      <c r="BT86" s="28">
        <v>3</v>
      </c>
      <c r="BU86" s="28">
        <v>0</v>
      </c>
      <c r="BV86" s="28" t="s">
        <v>103</v>
      </c>
      <c r="BW86" s="28" t="s">
        <v>103</v>
      </c>
      <c r="BX86" s="28">
        <v>0</v>
      </c>
      <c r="BY86" s="28" t="s">
        <v>103</v>
      </c>
      <c r="BZ86" s="28" t="s">
        <v>103</v>
      </c>
      <c r="CA86" s="28" t="s">
        <v>103</v>
      </c>
      <c r="CB86" s="28" t="s">
        <v>103</v>
      </c>
      <c r="CC86" s="28">
        <v>0</v>
      </c>
      <c r="CD86" s="28" t="s">
        <v>103</v>
      </c>
      <c r="CE86" s="28">
        <v>0</v>
      </c>
      <c r="CF86" s="28" t="s">
        <v>103</v>
      </c>
      <c r="CG86" s="28">
        <v>3.37</v>
      </c>
      <c r="CH86" s="28">
        <v>5</v>
      </c>
      <c r="CI86" s="28">
        <v>0</v>
      </c>
      <c r="CJ86" s="28" t="s">
        <v>103</v>
      </c>
      <c r="CK86" s="28" t="s">
        <v>103</v>
      </c>
      <c r="CL86" s="28">
        <v>0</v>
      </c>
      <c r="CM86" s="28" t="s">
        <v>103</v>
      </c>
      <c r="CN86" s="28">
        <v>0</v>
      </c>
      <c r="CO86" s="28">
        <f t="shared" si="31"/>
        <v>0</v>
      </c>
      <c r="CP86" s="32">
        <f t="shared" si="19"/>
        <v>428.38</v>
      </c>
      <c r="CQ86" s="28">
        <v>0</v>
      </c>
      <c r="CR86" s="28" t="s">
        <v>103</v>
      </c>
      <c r="CS86" s="28">
        <f t="shared" si="32"/>
        <v>0</v>
      </c>
      <c r="CT86" s="28">
        <f t="shared" si="33"/>
        <v>0</v>
      </c>
      <c r="CU86" s="28">
        <f t="shared" si="20"/>
        <v>0</v>
      </c>
      <c r="CV86" s="28">
        <f t="shared" si="21"/>
        <v>1231.49</v>
      </c>
      <c r="CW86" s="29">
        <f t="shared" si="22"/>
        <v>7638.57</v>
      </c>
    </row>
    <row r="87" spans="2:101" x14ac:dyDescent="0.2">
      <c r="B87" s="7">
        <v>202080</v>
      </c>
      <c r="C87" s="8">
        <v>1127</v>
      </c>
      <c r="D87" s="8" t="s">
        <v>834</v>
      </c>
      <c r="E87" s="8" t="s">
        <v>323</v>
      </c>
      <c r="F87" s="8">
        <v>0</v>
      </c>
      <c r="G87" s="8" t="s">
        <v>942</v>
      </c>
      <c r="H87" s="8" t="s">
        <v>106</v>
      </c>
      <c r="I87" s="8" t="s">
        <v>107</v>
      </c>
      <c r="J87" s="8" t="s">
        <v>108</v>
      </c>
      <c r="K87" s="8" t="s">
        <v>170</v>
      </c>
      <c r="L87" s="8" t="s">
        <v>153</v>
      </c>
      <c r="M87" s="9">
        <v>27011010103791</v>
      </c>
      <c r="N87" s="8" t="s">
        <v>324</v>
      </c>
      <c r="O87" s="8" t="s">
        <v>102</v>
      </c>
      <c r="P87" s="8">
        <v>2029.15</v>
      </c>
      <c r="Q87" s="14">
        <v>2374.1055000000001</v>
      </c>
      <c r="R87" s="15">
        <v>0</v>
      </c>
      <c r="S87" s="15">
        <f t="shared" si="23"/>
        <v>3205.04</v>
      </c>
      <c r="T87" s="15">
        <f t="shared" si="24"/>
        <v>356.12</v>
      </c>
      <c r="U87" s="15">
        <v>0</v>
      </c>
      <c r="V87" s="15">
        <v>0</v>
      </c>
      <c r="W87" s="15">
        <v>0</v>
      </c>
      <c r="X87" s="15" t="s">
        <v>103</v>
      </c>
      <c r="Y87" s="14">
        <v>356.11582500000003</v>
      </c>
      <c r="Z87" s="15">
        <v>300</v>
      </c>
      <c r="AA87" s="15" t="s">
        <v>103</v>
      </c>
      <c r="AB87" s="15">
        <v>0</v>
      </c>
      <c r="AC87" s="15" t="s">
        <v>103</v>
      </c>
      <c r="AD87" s="15">
        <v>0</v>
      </c>
      <c r="AE87" s="15">
        <v>0</v>
      </c>
      <c r="AF87" s="19">
        <f t="shared" si="25"/>
        <v>656.12</v>
      </c>
      <c r="AG87" s="15">
        <v>71.790000000000006</v>
      </c>
      <c r="AH87" s="15">
        <v>79.95</v>
      </c>
      <c r="AI87" s="15">
        <v>95.3</v>
      </c>
      <c r="AJ87" s="15">
        <v>0</v>
      </c>
      <c r="AK87" s="15">
        <v>190</v>
      </c>
      <c r="AL87" s="15">
        <v>40.56</v>
      </c>
      <c r="AM87" s="15">
        <v>72.34</v>
      </c>
      <c r="AN87" s="15">
        <v>92.88</v>
      </c>
      <c r="AO87" s="15">
        <v>132.51</v>
      </c>
      <c r="AP87" s="15">
        <v>141.79</v>
      </c>
      <c r="AQ87" s="15">
        <v>151.71</v>
      </c>
      <c r="AR87" s="15" t="s">
        <v>103</v>
      </c>
      <c r="AS87" s="15">
        <v>101.4575</v>
      </c>
      <c r="AT87" s="15">
        <v>600</v>
      </c>
      <c r="AU87" s="15">
        <v>10</v>
      </c>
      <c r="AV87" s="19">
        <f t="shared" si="26"/>
        <v>1780.29</v>
      </c>
      <c r="AW87" s="15">
        <v>10</v>
      </c>
      <c r="AX87" s="15">
        <v>0</v>
      </c>
      <c r="AY87" s="14">
        <v>427.18950000000001</v>
      </c>
      <c r="AZ87" s="15">
        <v>0</v>
      </c>
      <c r="BA87" s="15" t="s">
        <v>103</v>
      </c>
      <c r="BB87" s="15">
        <v>0</v>
      </c>
      <c r="BC87" s="24">
        <f t="shared" si="18"/>
        <v>8808.8700000000008</v>
      </c>
      <c r="BD87" s="19">
        <f t="shared" si="27"/>
        <v>0</v>
      </c>
      <c r="BE87" s="19">
        <f t="shared" si="28"/>
        <v>8808.8700000000008</v>
      </c>
      <c r="BF87" s="22">
        <v>0</v>
      </c>
      <c r="BG87" s="22">
        <v>0</v>
      </c>
      <c r="BH87" s="22"/>
      <c r="BI87" s="22"/>
      <c r="BJ87" s="32">
        <v>770.74029785156256</v>
      </c>
      <c r="BK87" s="32">
        <v>20.75</v>
      </c>
      <c r="BL87" s="28">
        <f t="shared" si="29"/>
        <v>0</v>
      </c>
      <c r="BM87" s="28">
        <f t="shared" si="30"/>
        <v>0</v>
      </c>
      <c r="BN8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7" s="28">
        <v>0</v>
      </c>
      <c r="BR87" s="28">
        <v>0</v>
      </c>
      <c r="BS87" s="28" t="s">
        <v>103</v>
      </c>
      <c r="BT87" s="28">
        <v>3</v>
      </c>
      <c r="BU87" s="28">
        <v>0</v>
      </c>
      <c r="BV87" s="28" t="s">
        <v>103</v>
      </c>
      <c r="BW87" s="28" t="s">
        <v>103</v>
      </c>
      <c r="BX87" s="28">
        <v>0</v>
      </c>
      <c r="BY87" s="28" t="s">
        <v>103</v>
      </c>
      <c r="BZ87" s="28" t="s">
        <v>103</v>
      </c>
      <c r="CA87" s="28" t="s">
        <v>103</v>
      </c>
      <c r="CB87" s="28" t="s">
        <v>103</v>
      </c>
      <c r="CC87" s="28">
        <v>0</v>
      </c>
      <c r="CD87" s="28" t="s">
        <v>103</v>
      </c>
      <c r="CE87" s="28">
        <v>0</v>
      </c>
      <c r="CF87" s="28" t="s">
        <v>103</v>
      </c>
      <c r="CG87" s="28">
        <v>3.37</v>
      </c>
      <c r="CH87" s="28">
        <v>5</v>
      </c>
      <c r="CI87" s="28">
        <v>0</v>
      </c>
      <c r="CJ87" s="28" t="s">
        <v>103</v>
      </c>
      <c r="CK87" s="28" t="s">
        <v>103</v>
      </c>
      <c r="CL87" s="28">
        <v>0</v>
      </c>
      <c r="CM87" s="28" t="s">
        <v>103</v>
      </c>
      <c r="CN87" s="28">
        <v>0</v>
      </c>
      <c r="CO87" s="28">
        <f t="shared" si="31"/>
        <v>0</v>
      </c>
      <c r="CP87" s="32">
        <f t="shared" si="19"/>
        <v>427.18950000000001</v>
      </c>
      <c r="CQ87" s="28">
        <v>0</v>
      </c>
      <c r="CR87" s="28" t="s">
        <v>103</v>
      </c>
      <c r="CS87" s="28">
        <f t="shared" si="32"/>
        <v>0</v>
      </c>
      <c r="CT87" s="28">
        <f t="shared" si="33"/>
        <v>0</v>
      </c>
      <c r="CU87" s="28">
        <f t="shared" si="20"/>
        <v>0</v>
      </c>
      <c r="CV87" s="28">
        <f t="shared" si="21"/>
        <v>1230.05</v>
      </c>
      <c r="CW87" s="29">
        <f t="shared" si="22"/>
        <v>7578.8200000000006</v>
      </c>
    </row>
    <row r="88" spans="2:101" x14ac:dyDescent="0.2">
      <c r="B88" s="7">
        <v>202081</v>
      </c>
      <c r="C88" s="8">
        <v>1120</v>
      </c>
      <c r="D88" s="8" t="s">
        <v>834</v>
      </c>
      <c r="E88" s="8" t="s">
        <v>325</v>
      </c>
      <c r="F88" s="8">
        <v>0</v>
      </c>
      <c r="G88" s="8" t="s">
        <v>942</v>
      </c>
      <c r="H88" s="8" t="s">
        <v>106</v>
      </c>
      <c r="I88" s="8" t="s">
        <v>114</v>
      </c>
      <c r="J88" s="8" t="s">
        <v>114</v>
      </c>
      <c r="K88" s="8" t="s">
        <v>275</v>
      </c>
      <c r="L88" s="8" t="s">
        <v>100</v>
      </c>
      <c r="M88" s="9">
        <v>27312150102816</v>
      </c>
      <c r="N88" s="8" t="s">
        <v>326</v>
      </c>
      <c r="O88" s="8" t="s">
        <v>102</v>
      </c>
      <c r="P88" s="8">
        <v>1140.04</v>
      </c>
      <c r="Q88" s="14">
        <v>1333.8468</v>
      </c>
      <c r="R88" s="15">
        <v>0</v>
      </c>
      <c r="S88" s="15">
        <f t="shared" si="23"/>
        <v>1800.69</v>
      </c>
      <c r="T88" s="15">
        <f t="shared" si="24"/>
        <v>200.08</v>
      </c>
      <c r="U88" s="15">
        <v>0</v>
      </c>
      <c r="V88" s="15">
        <v>0</v>
      </c>
      <c r="W88" s="15">
        <v>0</v>
      </c>
      <c r="X88" s="15" t="s">
        <v>103</v>
      </c>
      <c r="Y88" s="14">
        <v>200.07702</v>
      </c>
      <c r="Z88" s="15">
        <v>300</v>
      </c>
      <c r="AA88" s="15" t="s">
        <v>103</v>
      </c>
      <c r="AB88" s="15">
        <v>0</v>
      </c>
      <c r="AC88" s="15" t="s">
        <v>103</v>
      </c>
      <c r="AD88" s="15">
        <v>0</v>
      </c>
      <c r="AE88" s="15">
        <v>0</v>
      </c>
      <c r="AF88" s="19">
        <f t="shared" si="25"/>
        <v>500.08</v>
      </c>
      <c r="AG88" s="15">
        <v>41.08</v>
      </c>
      <c r="AH88" s="15">
        <v>45.54</v>
      </c>
      <c r="AI88" s="15">
        <v>65</v>
      </c>
      <c r="AJ88" s="15">
        <v>0</v>
      </c>
      <c r="AK88" s="15">
        <v>190</v>
      </c>
      <c r="AL88" s="15">
        <v>22.79</v>
      </c>
      <c r="AM88" s="15">
        <v>40.64</v>
      </c>
      <c r="AN88" s="15">
        <v>52.18</v>
      </c>
      <c r="AO88" s="15">
        <v>74.45</v>
      </c>
      <c r="AP88" s="15">
        <v>79.16</v>
      </c>
      <c r="AQ88" s="15">
        <v>85.24</v>
      </c>
      <c r="AR88" s="15" t="s">
        <v>103</v>
      </c>
      <c r="AS88" s="15">
        <v>57.002000000000002</v>
      </c>
      <c r="AT88" s="15">
        <v>600</v>
      </c>
      <c r="AU88" s="15">
        <v>10</v>
      </c>
      <c r="AV88" s="19">
        <f t="shared" si="26"/>
        <v>1363.08</v>
      </c>
      <c r="AW88" s="15">
        <v>10</v>
      </c>
      <c r="AX88" s="15">
        <v>0</v>
      </c>
      <c r="AY88" s="14">
        <v>240.00839999999999</v>
      </c>
      <c r="AZ88" s="15">
        <v>0</v>
      </c>
      <c r="BA88" s="15" t="s">
        <v>103</v>
      </c>
      <c r="BB88" s="15">
        <v>0</v>
      </c>
      <c r="BC88" s="24">
        <f t="shared" si="18"/>
        <v>5447.79</v>
      </c>
      <c r="BD88" s="19">
        <f t="shared" si="27"/>
        <v>1552.21</v>
      </c>
      <c r="BE88" s="19">
        <f t="shared" si="28"/>
        <v>7000</v>
      </c>
      <c r="BF88" s="22">
        <v>0</v>
      </c>
      <c r="BG88" s="22">
        <v>0</v>
      </c>
      <c r="BH88" s="22"/>
      <c r="BI88" s="22"/>
      <c r="BJ88" s="32">
        <v>565.60458496093747</v>
      </c>
      <c r="BK88" s="32">
        <v>0</v>
      </c>
      <c r="BL88" s="28">
        <f t="shared" si="29"/>
        <v>0</v>
      </c>
      <c r="BM88" s="28">
        <f t="shared" si="30"/>
        <v>0</v>
      </c>
      <c r="BN8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8" s="28">
        <v>0</v>
      </c>
      <c r="BR88" s="28">
        <v>0</v>
      </c>
      <c r="BS88" s="28" t="s">
        <v>103</v>
      </c>
      <c r="BT88" s="28">
        <v>3</v>
      </c>
      <c r="BU88" s="28">
        <v>0</v>
      </c>
      <c r="BV88" s="28" t="s">
        <v>103</v>
      </c>
      <c r="BW88" s="28" t="s">
        <v>103</v>
      </c>
      <c r="BX88" s="28">
        <v>0</v>
      </c>
      <c r="BY88" s="28" t="s">
        <v>103</v>
      </c>
      <c r="BZ88" s="28" t="s">
        <v>103</v>
      </c>
      <c r="CA88" s="28" t="s">
        <v>103</v>
      </c>
      <c r="CB88" s="28" t="s">
        <v>103</v>
      </c>
      <c r="CC88" s="28">
        <v>0</v>
      </c>
      <c r="CD88" s="28" t="s">
        <v>103</v>
      </c>
      <c r="CE88" s="28">
        <v>0</v>
      </c>
      <c r="CF88" s="28" t="s">
        <v>103</v>
      </c>
      <c r="CG88" s="28">
        <v>2.59</v>
      </c>
      <c r="CH88" s="28">
        <v>3</v>
      </c>
      <c r="CI88" s="28">
        <v>0</v>
      </c>
      <c r="CJ88" s="28" t="s">
        <v>103</v>
      </c>
      <c r="CK88" s="28" t="s">
        <v>103</v>
      </c>
      <c r="CL88" s="28">
        <v>0</v>
      </c>
      <c r="CM88" s="28" t="s">
        <v>103</v>
      </c>
      <c r="CN88" s="28">
        <v>0</v>
      </c>
      <c r="CO88" s="28">
        <f t="shared" si="31"/>
        <v>0</v>
      </c>
      <c r="CP88" s="32">
        <f t="shared" si="19"/>
        <v>240.00839999999999</v>
      </c>
      <c r="CQ88" s="28">
        <v>0</v>
      </c>
      <c r="CR88" s="28" t="s">
        <v>103</v>
      </c>
      <c r="CS88" s="28">
        <f t="shared" si="32"/>
        <v>0</v>
      </c>
      <c r="CT88" s="28">
        <f t="shared" si="33"/>
        <v>0</v>
      </c>
      <c r="CU88" s="28">
        <f t="shared" si="20"/>
        <v>0</v>
      </c>
      <c r="CV88" s="28">
        <f t="shared" si="21"/>
        <v>814.2</v>
      </c>
      <c r="CW88" s="29">
        <f t="shared" si="22"/>
        <v>6185.8</v>
      </c>
    </row>
    <row r="89" spans="2:101" x14ac:dyDescent="0.2">
      <c r="B89" s="7">
        <v>202082</v>
      </c>
      <c r="C89" s="8">
        <v>1128</v>
      </c>
      <c r="D89" s="8" t="s">
        <v>834</v>
      </c>
      <c r="E89" s="8" t="s">
        <v>327</v>
      </c>
      <c r="F89" s="8">
        <v>0</v>
      </c>
      <c r="G89" s="8" t="s">
        <v>942</v>
      </c>
      <c r="H89" s="8" t="s">
        <v>106</v>
      </c>
      <c r="I89" s="8" t="s">
        <v>114</v>
      </c>
      <c r="J89" s="8" t="s">
        <v>114</v>
      </c>
      <c r="K89" s="8" t="s">
        <v>275</v>
      </c>
      <c r="L89" s="8" t="s">
        <v>328</v>
      </c>
      <c r="M89" s="9">
        <v>27512250103355</v>
      </c>
      <c r="N89" s="8" t="s">
        <v>329</v>
      </c>
      <c r="O89" s="8" t="s">
        <v>102</v>
      </c>
      <c r="P89" s="8">
        <v>1879.01</v>
      </c>
      <c r="Q89" s="14">
        <v>2198.4417000000003</v>
      </c>
      <c r="R89" s="15">
        <v>0</v>
      </c>
      <c r="S89" s="15">
        <f t="shared" si="23"/>
        <v>2967.9</v>
      </c>
      <c r="T89" s="15">
        <f t="shared" si="24"/>
        <v>329.77</v>
      </c>
      <c r="U89" s="15">
        <v>0</v>
      </c>
      <c r="V89" s="15">
        <v>0</v>
      </c>
      <c r="W89" s="15">
        <v>0</v>
      </c>
      <c r="X89" s="15" t="s">
        <v>103</v>
      </c>
      <c r="Y89" s="14">
        <v>329.76625500000006</v>
      </c>
      <c r="Z89" s="15">
        <v>300</v>
      </c>
      <c r="AA89" s="15" t="s">
        <v>103</v>
      </c>
      <c r="AB89" s="15">
        <v>0</v>
      </c>
      <c r="AC89" s="15" t="s">
        <v>103</v>
      </c>
      <c r="AD89" s="15">
        <v>0</v>
      </c>
      <c r="AE89" s="15">
        <v>0</v>
      </c>
      <c r="AF89" s="19">
        <f t="shared" si="25"/>
        <v>629.77</v>
      </c>
      <c r="AG89" s="15">
        <v>62.21</v>
      </c>
      <c r="AH89" s="15">
        <v>69.28</v>
      </c>
      <c r="AI89" s="15">
        <v>83.14</v>
      </c>
      <c r="AJ89" s="15">
        <v>0</v>
      </c>
      <c r="AK89" s="15">
        <v>190</v>
      </c>
      <c r="AL89" s="15">
        <v>37.56</v>
      </c>
      <c r="AM89" s="15">
        <v>66.989999999999995</v>
      </c>
      <c r="AN89" s="15">
        <v>86.01</v>
      </c>
      <c r="AO89" s="15">
        <v>122.71</v>
      </c>
      <c r="AP89" s="15">
        <v>131.30000000000001</v>
      </c>
      <c r="AQ89" s="15">
        <v>140.49</v>
      </c>
      <c r="AR89" s="15" t="s">
        <v>103</v>
      </c>
      <c r="AS89" s="15">
        <v>93.950500000000005</v>
      </c>
      <c r="AT89" s="15">
        <v>600</v>
      </c>
      <c r="AU89" s="15">
        <v>8</v>
      </c>
      <c r="AV89" s="19">
        <f t="shared" si="26"/>
        <v>1691.64</v>
      </c>
      <c r="AW89" s="15">
        <v>10</v>
      </c>
      <c r="AX89" s="15">
        <v>0</v>
      </c>
      <c r="AY89" s="14">
        <v>395.58109999999999</v>
      </c>
      <c r="AZ89" s="15">
        <v>0</v>
      </c>
      <c r="BA89" s="15" t="s">
        <v>103</v>
      </c>
      <c r="BB89" s="15">
        <v>30</v>
      </c>
      <c r="BC89" s="24">
        <f t="shared" si="18"/>
        <v>8223.1</v>
      </c>
      <c r="BD89" s="19">
        <f t="shared" si="27"/>
        <v>0</v>
      </c>
      <c r="BE89" s="19">
        <f t="shared" si="28"/>
        <v>8253.1</v>
      </c>
      <c r="BF89" s="22">
        <v>0</v>
      </c>
      <c r="BG89" s="22">
        <v>0</v>
      </c>
      <c r="BH89" s="22"/>
      <c r="BI89" s="22"/>
      <c r="BJ89" s="32">
        <v>732.2766064453125</v>
      </c>
      <c r="BK89" s="32" t="s">
        <v>289</v>
      </c>
      <c r="BL89" s="28">
        <f t="shared" si="29"/>
        <v>0</v>
      </c>
      <c r="BM89" s="28">
        <f t="shared" si="30"/>
        <v>0</v>
      </c>
      <c r="BN8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9" s="28">
        <v>0</v>
      </c>
      <c r="BR89" s="28">
        <v>0</v>
      </c>
      <c r="BS89" s="28" t="s">
        <v>103</v>
      </c>
      <c r="BT89" s="28">
        <v>3</v>
      </c>
      <c r="BU89" s="28">
        <v>0</v>
      </c>
      <c r="BV89" s="28" t="s">
        <v>103</v>
      </c>
      <c r="BW89" s="28" t="s">
        <v>103</v>
      </c>
      <c r="BX89" s="28">
        <v>0</v>
      </c>
      <c r="BY89" s="28" t="s">
        <v>103</v>
      </c>
      <c r="BZ89" s="28" t="s">
        <v>103</v>
      </c>
      <c r="CA89" s="28" t="s">
        <v>103</v>
      </c>
      <c r="CB89" s="28" t="s">
        <v>103</v>
      </c>
      <c r="CC89" s="28">
        <v>0</v>
      </c>
      <c r="CD89" s="28" t="s">
        <v>103</v>
      </c>
      <c r="CE89" s="28">
        <v>0</v>
      </c>
      <c r="CF89" s="28" t="s">
        <v>103</v>
      </c>
      <c r="CG89" s="28">
        <v>3.14</v>
      </c>
      <c r="CH89" s="28">
        <v>3</v>
      </c>
      <c r="CI89" s="28">
        <v>0</v>
      </c>
      <c r="CJ89" s="28" t="s">
        <v>103</v>
      </c>
      <c r="CK89" s="28" t="s">
        <v>103</v>
      </c>
      <c r="CL89" s="28">
        <v>0</v>
      </c>
      <c r="CM89" s="28" t="s">
        <v>103</v>
      </c>
      <c r="CN89" s="28">
        <v>0</v>
      </c>
      <c r="CO89" s="28">
        <f t="shared" si="31"/>
        <v>0</v>
      </c>
      <c r="CP89" s="32">
        <f t="shared" si="19"/>
        <v>395.58109999999999</v>
      </c>
      <c r="CQ89" s="28">
        <v>0</v>
      </c>
      <c r="CR89" s="28" t="s">
        <v>103</v>
      </c>
      <c r="CS89" s="28">
        <f t="shared" si="32"/>
        <v>0</v>
      </c>
      <c r="CT89" s="28">
        <f t="shared" si="33"/>
        <v>0</v>
      </c>
      <c r="CU89" s="28">
        <f t="shared" si="20"/>
        <v>0</v>
      </c>
      <c r="CV89" s="28">
        <f t="shared" si="21"/>
        <v>1137</v>
      </c>
      <c r="CW89" s="29">
        <f t="shared" si="22"/>
        <v>7116.1</v>
      </c>
    </row>
    <row r="90" spans="2:101" x14ac:dyDescent="0.2">
      <c r="B90" s="7">
        <v>202083</v>
      </c>
      <c r="C90" s="8">
        <v>1160</v>
      </c>
      <c r="D90" s="8" t="s">
        <v>834</v>
      </c>
      <c r="E90" s="8" t="s">
        <v>330</v>
      </c>
      <c r="F90" s="8">
        <v>0</v>
      </c>
      <c r="G90" s="8" t="s">
        <v>942</v>
      </c>
      <c r="H90" s="8" t="s">
        <v>106</v>
      </c>
      <c r="I90" s="8" t="s">
        <v>114</v>
      </c>
      <c r="J90" s="8" t="s">
        <v>114</v>
      </c>
      <c r="K90" s="8" t="s">
        <v>275</v>
      </c>
      <c r="L90" s="8" t="s">
        <v>265</v>
      </c>
      <c r="M90" s="9">
        <v>27503210102632</v>
      </c>
      <c r="N90" s="8" t="s">
        <v>331</v>
      </c>
      <c r="O90" s="8" t="s">
        <v>102</v>
      </c>
      <c r="P90" s="8">
        <v>1879.01</v>
      </c>
      <c r="Q90" s="14">
        <v>2198.4417000000003</v>
      </c>
      <c r="R90" s="15">
        <v>0</v>
      </c>
      <c r="S90" s="15">
        <f t="shared" si="23"/>
        <v>2967.9</v>
      </c>
      <c r="T90" s="15">
        <f t="shared" si="24"/>
        <v>329.77</v>
      </c>
      <c r="U90" s="15">
        <v>0</v>
      </c>
      <c r="V90" s="15">
        <v>0</v>
      </c>
      <c r="W90" s="15">
        <v>0</v>
      </c>
      <c r="X90" s="15" t="s">
        <v>103</v>
      </c>
      <c r="Y90" s="14">
        <v>329.76625500000006</v>
      </c>
      <c r="Z90" s="15">
        <v>300</v>
      </c>
      <c r="AA90" s="15" t="s">
        <v>103</v>
      </c>
      <c r="AB90" s="15">
        <v>0</v>
      </c>
      <c r="AC90" s="15" t="s">
        <v>103</v>
      </c>
      <c r="AD90" s="15">
        <v>0</v>
      </c>
      <c r="AE90" s="15">
        <v>0</v>
      </c>
      <c r="AF90" s="19">
        <f t="shared" si="25"/>
        <v>629.77</v>
      </c>
      <c r="AG90" s="15">
        <v>62.21</v>
      </c>
      <c r="AH90" s="15">
        <v>69.25</v>
      </c>
      <c r="AI90" s="15">
        <v>83.14</v>
      </c>
      <c r="AJ90" s="15">
        <v>0</v>
      </c>
      <c r="AK90" s="15">
        <v>190</v>
      </c>
      <c r="AL90" s="15">
        <v>37.56</v>
      </c>
      <c r="AM90" s="15">
        <v>66.989999999999995</v>
      </c>
      <c r="AN90" s="15">
        <v>86.01</v>
      </c>
      <c r="AO90" s="15">
        <v>122.71</v>
      </c>
      <c r="AP90" s="15">
        <v>131.30000000000001</v>
      </c>
      <c r="AQ90" s="15">
        <v>140.49</v>
      </c>
      <c r="AR90" s="15" t="s">
        <v>103</v>
      </c>
      <c r="AS90" s="15">
        <v>93.950500000000005</v>
      </c>
      <c r="AT90" s="15">
        <v>600</v>
      </c>
      <c r="AU90" s="15">
        <v>10</v>
      </c>
      <c r="AV90" s="19">
        <f t="shared" si="26"/>
        <v>1693.61</v>
      </c>
      <c r="AW90" s="15">
        <v>10</v>
      </c>
      <c r="AX90" s="15">
        <v>0</v>
      </c>
      <c r="AY90" s="14">
        <v>395.58109999999999</v>
      </c>
      <c r="AZ90" s="15">
        <v>0</v>
      </c>
      <c r="BA90" s="15" t="s">
        <v>103</v>
      </c>
      <c r="BB90" s="15">
        <v>90</v>
      </c>
      <c r="BC90" s="24">
        <f t="shared" si="18"/>
        <v>8225.07</v>
      </c>
      <c r="BD90" s="19">
        <f t="shared" si="27"/>
        <v>0</v>
      </c>
      <c r="BE90" s="19">
        <f t="shared" si="28"/>
        <v>8315.07</v>
      </c>
      <c r="BF90" s="22">
        <v>0</v>
      </c>
      <c r="BG90" s="22">
        <v>0</v>
      </c>
      <c r="BH90" s="22"/>
      <c r="BI90" s="22"/>
      <c r="BJ90" s="32">
        <v>732.50208496093751</v>
      </c>
      <c r="BK90" s="32">
        <v>0</v>
      </c>
      <c r="BL90" s="28">
        <f t="shared" si="29"/>
        <v>0</v>
      </c>
      <c r="BM90" s="28">
        <f t="shared" si="30"/>
        <v>0</v>
      </c>
      <c r="BN9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0" s="28">
        <v>0</v>
      </c>
      <c r="BR90" s="28">
        <v>0</v>
      </c>
      <c r="BS90" s="28" t="s">
        <v>103</v>
      </c>
      <c r="BT90" s="28">
        <v>3</v>
      </c>
      <c r="BU90" s="28">
        <v>0</v>
      </c>
      <c r="BV90" s="28" t="s">
        <v>103</v>
      </c>
      <c r="BW90" s="28" t="s">
        <v>103</v>
      </c>
      <c r="BX90" s="28">
        <v>0</v>
      </c>
      <c r="BY90" s="28" t="s">
        <v>103</v>
      </c>
      <c r="BZ90" s="28" t="s">
        <v>103</v>
      </c>
      <c r="CA90" s="28" t="s">
        <v>103</v>
      </c>
      <c r="CB90" s="28" t="s">
        <v>103</v>
      </c>
      <c r="CC90" s="28">
        <v>0</v>
      </c>
      <c r="CD90" s="28" t="s">
        <v>103</v>
      </c>
      <c r="CE90" s="28">
        <v>0</v>
      </c>
      <c r="CF90" s="28" t="s">
        <v>103</v>
      </c>
      <c r="CG90" s="28">
        <v>3.14</v>
      </c>
      <c r="CH90" s="28">
        <v>3</v>
      </c>
      <c r="CI90" s="28">
        <v>0</v>
      </c>
      <c r="CJ90" s="28" t="s">
        <v>103</v>
      </c>
      <c r="CK90" s="28" t="s">
        <v>103</v>
      </c>
      <c r="CL90" s="28">
        <v>0</v>
      </c>
      <c r="CM90" s="28" t="s">
        <v>103</v>
      </c>
      <c r="CN90" s="28">
        <v>0</v>
      </c>
      <c r="CO90" s="28">
        <f t="shared" si="31"/>
        <v>0</v>
      </c>
      <c r="CP90" s="32">
        <f t="shared" si="19"/>
        <v>395.58109999999999</v>
      </c>
      <c r="CQ90" s="28">
        <v>0</v>
      </c>
      <c r="CR90" s="28" t="s">
        <v>103</v>
      </c>
      <c r="CS90" s="28">
        <f t="shared" si="32"/>
        <v>0</v>
      </c>
      <c r="CT90" s="28">
        <f t="shared" si="33"/>
        <v>0</v>
      </c>
      <c r="CU90" s="28">
        <f t="shared" si="20"/>
        <v>0</v>
      </c>
      <c r="CV90" s="28">
        <f t="shared" si="21"/>
        <v>1137.22</v>
      </c>
      <c r="CW90" s="29">
        <f t="shared" si="22"/>
        <v>7177.8499999999995</v>
      </c>
    </row>
    <row r="91" spans="2:101" x14ac:dyDescent="0.2">
      <c r="B91" s="7">
        <v>202084</v>
      </c>
      <c r="C91" s="8">
        <v>1157</v>
      </c>
      <c r="D91" s="8" t="s">
        <v>834</v>
      </c>
      <c r="E91" s="8" t="s">
        <v>332</v>
      </c>
      <c r="F91" s="8">
        <v>0</v>
      </c>
      <c r="G91" s="8" t="s">
        <v>942</v>
      </c>
      <c r="H91" s="8" t="s">
        <v>106</v>
      </c>
      <c r="I91" s="8" t="s">
        <v>98</v>
      </c>
      <c r="J91" s="8" t="s">
        <v>98</v>
      </c>
      <c r="K91" s="8" t="s">
        <v>230</v>
      </c>
      <c r="L91" s="8" t="s">
        <v>116</v>
      </c>
      <c r="M91" s="9">
        <v>27203161401099</v>
      </c>
      <c r="N91" s="8" t="s">
        <v>333</v>
      </c>
      <c r="O91" s="8" t="s">
        <v>102</v>
      </c>
      <c r="P91" s="8">
        <v>1092.43</v>
      </c>
      <c r="Q91" s="14">
        <v>1278.1431000000002</v>
      </c>
      <c r="R91" s="15">
        <v>0</v>
      </c>
      <c r="S91" s="15">
        <f t="shared" si="23"/>
        <v>1725.49</v>
      </c>
      <c r="T91" s="15">
        <f t="shared" si="24"/>
        <v>191.72</v>
      </c>
      <c r="U91" s="15">
        <v>0</v>
      </c>
      <c r="V91" s="15">
        <v>0</v>
      </c>
      <c r="W91" s="15">
        <v>0</v>
      </c>
      <c r="X91" s="15" t="s">
        <v>103</v>
      </c>
      <c r="Y91" s="14">
        <v>191.72146500000002</v>
      </c>
      <c r="Z91" s="15">
        <v>300</v>
      </c>
      <c r="AA91" s="15" t="s">
        <v>103</v>
      </c>
      <c r="AB91" s="15">
        <v>0</v>
      </c>
      <c r="AC91" s="15" t="s">
        <v>103</v>
      </c>
      <c r="AD91" s="15">
        <v>0</v>
      </c>
      <c r="AE91" s="15">
        <v>0</v>
      </c>
      <c r="AF91" s="19">
        <f t="shared" si="25"/>
        <v>491.72</v>
      </c>
      <c r="AG91" s="15">
        <v>38.89</v>
      </c>
      <c r="AH91" s="15">
        <v>43.11</v>
      </c>
      <c r="AI91" s="15">
        <v>65</v>
      </c>
      <c r="AJ91" s="15">
        <v>0</v>
      </c>
      <c r="AK91" s="15">
        <v>200</v>
      </c>
      <c r="AL91" s="15">
        <v>24.04</v>
      </c>
      <c r="AM91" s="15">
        <v>38.94</v>
      </c>
      <c r="AN91" s="15">
        <v>50</v>
      </c>
      <c r="AO91" s="15">
        <v>71.34</v>
      </c>
      <c r="AP91" s="15">
        <v>76.34</v>
      </c>
      <c r="AQ91" s="15">
        <v>81.680000000000007</v>
      </c>
      <c r="AR91" s="15" t="s">
        <v>103</v>
      </c>
      <c r="AS91" s="15">
        <v>54.621499999999997</v>
      </c>
      <c r="AT91" s="15">
        <v>600</v>
      </c>
      <c r="AU91" s="15">
        <v>10</v>
      </c>
      <c r="AV91" s="19">
        <f t="shared" si="26"/>
        <v>1353.96</v>
      </c>
      <c r="AW91" s="15">
        <v>10</v>
      </c>
      <c r="AX91" s="15">
        <v>0</v>
      </c>
      <c r="AY91" s="14">
        <v>229.9853</v>
      </c>
      <c r="AZ91" s="15">
        <v>0</v>
      </c>
      <c r="BA91" s="15" t="s">
        <v>103</v>
      </c>
      <c r="BB91" s="15">
        <v>30</v>
      </c>
      <c r="BC91" s="24">
        <f t="shared" si="18"/>
        <v>5281.02</v>
      </c>
      <c r="BD91" s="19">
        <f t="shared" si="27"/>
        <v>1718.9799999999996</v>
      </c>
      <c r="BE91" s="19">
        <f t="shared" si="28"/>
        <v>7030</v>
      </c>
      <c r="BF91" s="22">
        <v>0</v>
      </c>
      <c r="BG91" s="22">
        <v>0</v>
      </c>
      <c r="BH91" s="22"/>
      <c r="BI91" s="22"/>
      <c r="BJ91" s="32">
        <v>568.51958496093755</v>
      </c>
      <c r="BK91" s="32">
        <v>0</v>
      </c>
      <c r="BL91" s="28">
        <f t="shared" si="29"/>
        <v>0</v>
      </c>
      <c r="BM91" s="28">
        <f t="shared" si="30"/>
        <v>0</v>
      </c>
      <c r="BN9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1" s="28">
        <v>0</v>
      </c>
      <c r="BR91" s="28">
        <v>0</v>
      </c>
      <c r="BS91" s="28" t="s">
        <v>103</v>
      </c>
      <c r="BT91" s="28">
        <v>3</v>
      </c>
      <c r="BU91" s="28">
        <v>0</v>
      </c>
      <c r="BV91" s="28" t="s">
        <v>103</v>
      </c>
      <c r="BW91" s="28" t="s">
        <v>103</v>
      </c>
      <c r="BX91" s="28">
        <v>0</v>
      </c>
      <c r="BY91" s="28" t="s">
        <v>103</v>
      </c>
      <c r="BZ91" s="28" t="s">
        <v>103</v>
      </c>
      <c r="CA91" s="28" t="s">
        <v>103</v>
      </c>
      <c r="CB91" s="28" t="s">
        <v>103</v>
      </c>
      <c r="CC91" s="28">
        <v>0</v>
      </c>
      <c r="CD91" s="28" t="s">
        <v>103</v>
      </c>
      <c r="CE91" s="28">
        <v>0</v>
      </c>
      <c r="CF91" s="28" t="s">
        <v>103</v>
      </c>
      <c r="CG91" s="28">
        <v>2.63</v>
      </c>
      <c r="CH91" s="28">
        <v>3</v>
      </c>
      <c r="CI91" s="28">
        <v>0</v>
      </c>
      <c r="CJ91" s="28" t="s">
        <v>103</v>
      </c>
      <c r="CK91" s="28" t="s">
        <v>103</v>
      </c>
      <c r="CL91" s="28">
        <v>0</v>
      </c>
      <c r="CM91" s="28" t="s">
        <v>103</v>
      </c>
      <c r="CN91" s="28">
        <v>0</v>
      </c>
      <c r="CO91" s="28">
        <f t="shared" si="31"/>
        <v>0</v>
      </c>
      <c r="CP91" s="32">
        <f t="shared" si="19"/>
        <v>229.9853</v>
      </c>
      <c r="CQ91" s="28">
        <v>0</v>
      </c>
      <c r="CR91" s="28" t="s">
        <v>103</v>
      </c>
      <c r="CS91" s="28">
        <f t="shared" si="32"/>
        <v>0</v>
      </c>
      <c r="CT91" s="28">
        <f t="shared" si="33"/>
        <v>0</v>
      </c>
      <c r="CU91" s="28">
        <f t="shared" si="20"/>
        <v>0</v>
      </c>
      <c r="CV91" s="28">
        <f t="shared" si="21"/>
        <v>807.13</v>
      </c>
      <c r="CW91" s="29">
        <f t="shared" si="22"/>
        <v>6222.87</v>
      </c>
    </row>
    <row r="92" spans="2:101" x14ac:dyDescent="0.2">
      <c r="B92" s="7">
        <v>202085</v>
      </c>
      <c r="C92" s="8">
        <v>1135</v>
      </c>
      <c r="D92" s="8" t="s">
        <v>834</v>
      </c>
      <c r="E92" s="8" t="s">
        <v>334</v>
      </c>
      <c r="F92" s="8">
        <v>0</v>
      </c>
      <c r="G92" s="8" t="s">
        <v>942</v>
      </c>
      <c r="H92" s="8" t="s">
        <v>106</v>
      </c>
      <c r="I92" s="8" t="s">
        <v>98</v>
      </c>
      <c r="J92" s="8" t="s">
        <v>98</v>
      </c>
      <c r="K92" s="8" t="s">
        <v>178</v>
      </c>
      <c r="L92" s="8" t="s">
        <v>116</v>
      </c>
      <c r="M92" s="9">
        <v>26811041700536</v>
      </c>
      <c r="N92" s="8" t="s">
        <v>335</v>
      </c>
      <c r="O92" s="8" t="s">
        <v>102</v>
      </c>
      <c r="P92" s="8">
        <v>1092.43</v>
      </c>
      <c r="Q92" s="14">
        <v>1278.1431000000002</v>
      </c>
      <c r="R92" s="15">
        <v>0</v>
      </c>
      <c r="S92" s="15">
        <f t="shared" si="23"/>
        <v>1725.49</v>
      </c>
      <c r="T92" s="15">
        <f t="shared" si="24"/>
        <v>191.72</v>
      </c>
      <c r="U92" s="15">
        <v>0</v>
      </c>
      <c r="V92" s="15">
        <v>0</v>
      </c>
      <c r="W92" s="15">
        <v>0</v>
      </c>
      <c r="X92" s="15" t="s">
        <v>103</v>
      </c>
      <c r="Y92" s="14">
        <v>191.72146500000002</v>
      </c>
      <c r="Z92" s="15">
        <v>300</v>
      </c>
      <c r="AA92" s="15" t="s">
        <v>103</v>
      </c>
      <c r="AB92" s="15">
        <v>0</v>
      </c>
      <c r="AC92" s="15" t="s">
        <v>103</v>
      </c>
      <c r="AD92" s="15">
        <v>0</v>
      </c>
      <c r="AE92" s="15">
        <v>0</v>
      </c>
      <c r="AF92" s="19">
        <f t="shared" si="25"/>
        <v>491.72</v>
      </c>
      <c r="AG92" s="15">
        <v>38.89</v>
      </c>
      <c r="AH92" s="15">
        <v>43.11</v>
      </c>
      <c r="AI92" s="15">
        <v>65</v>
      </c>
      <c r="AJ92" s="15">
        <v>0</v>
      </c>
      <c r="AK92" s="15">
        <v>200</v>
      </c>
      <c r="AL92" s="15">
        <v>24.04</v>
      </c>
      <c r="AM92" s="15">
        <v>38.94</v>
      </c>
      <c r="AN92" s="15">
        <v>50</v>
      </c>
      <c r="AO92" s="15">
        <v>71.34</v>
      </c>
      <c r="AP92" s="15">
        <v>76.33</v>
      </c>
      <c r="AQ92" s="15">
        <v>81.680000000000007</v>
      </c>
      <c r="AR92" s="15" t="s">
        <v>103</v>
      </c>
      <c r="AS92" s="15">
        <v>54.621499999999997</v>
      </c>
      <c r="AT92" s="15">
        <v>600</v>
      </c>
      <c r="AU92" s="15">
        <v>10</v>
      </c>
      <c r="AV92" s="19">
        <f t="shared" si="26"/>
        <v>1353.95</v>
      </c>
      <c r="AW92" s="15">
        <v>10</v>
      </c>
      <c r="AX92" s="15">
        <v>0</v>
      </c>
      <c r="AY92" s="14">
        <v>229.9853</v>
      </c>
      <c r="AZ92" s="15">
        <v>0</v>
      </c>
      <c r="BA92" s="15" t="s">
        <v>103</v>
      </c>
      <c r="BB92" s="15">
        <v>180</v>
      </c>
      <c r="BC92" s="24">
        <f t="shared" si="18"/>
        <v>5281.01</v>
      </c>
      <c r="BD92" s="19">
        <f t="shared" si="27"/>
        <v>1718.9899999999998</v>
      </c>
      <c r="BE92" s="19">
        <f t="shared" si="28"/>
        <v>7180</v>
      </c>
      <c r="BF92" s="22">
        <v>0</v>
      </c>
      <c r="BG92" s="22">
        <v>0</v>
      </c>
      <c r="BH92" s="22"/>
      <c r="BI92" s="22"/>
      <c r="BJ92" s="32">
        <v>568.00922363281245</v>
      </c>
      <c r="BK92" s="32">
        <v>0</v>
      </c>
      <c r="BL92" s="28">
        <f t="shared" si="29"/>
        <v>0</v>
      </c>
      <c r="BM92" s="28">
        <f t="shared" si="30"/>
        <v>0</v>
      </c>
      <c r="BN9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2" s="28">
        <v>0</v>
      </c>
      <c r="BR92" s="28">
        <v>0</v>
      </c>
      <c r="BS92" s="28" t="s">
        <v>103</v>
      </c>
      <c r="BT92" s="28">
        <v>3</v>
      </c>
      <c r="BU92" s="28">
        <v>0</v>
      </c>
      <c r="BV92" s="28" t="s">
        <v>103</v>
      </c>
      <c r="BW92" s="28" t="s">
        <v>103</v>
      </c>
      <c r="BX92" s="28">
        <v>0</v>
      </c>
      <c r="BY92" s="28" t="s">
        <v>103</v>
      </c>
      <c r="BZ92" s="28" t="s">
        <v>103</v>
      </c>
      <c r="CA92" s="28" t="s">
        <v>103</v>
      </c>
      <c r="CB92" s="28" t="s">
        <v>103</v>
      </c>
      <c r="CC92" s="28">
        <v>0</v>
      </c>
      <c r="CD92" s="28" t="s">
        <v>103</v>
      </c>
      <c r="CE92" s="28">
        <v>0</v>
      </c>
      <c r="CF92" s="28" t="s">
        <v>103</v>
      </c>
      <c r="CG92" s="28">
        <v>2.63</v>
      </c>
      <c r="CH92" s="28">
        <v>3</v>
      </c>
      <c r="CI92" s="28">
        <v>0</v>
      </c>
      <c r="CJ92" s="28" t="s">
        <v>103</v>
      </c>
      <c r="CK92" s="28" t="s">
        <v>103</v>
      </c>
      <c r="CL92" s="28">
        <v>0</v>
      </c>
      <c r="CM92" s="28" t="s">
        <v>103</v>
      </c>
      <c r="CN92" s="28">
        <v>0</v>
      </c>
      <c r="CO92" s="28">
        <f t="shared" si="31"/>
        <v>0</v>
      </c>
      <c r="CP92" s="32">
        <f t="shared" si="19"/>
        <v>229.9853</v>
      </c>
      <c r="CQ92" s="28">
        <v>0</v>
      </c>
      <c r="CR92" s="28" t="s">
        <v>103</v>
      </c>
      <c r="CS92" s="28">
        <f t="shared" si="32"/>
        <v>0</v>
      </c>
      <c r="CT92" s="28">
        <f t="shared" si="33"/>
        <v>0</v>
      </c>
      <c r="CU92" s="28">
        <f t="shared" si="20"/>
        <v>0</v>
      </c>
      <c r="CV92" s="28">
        <f t="shared" si="21"/>
        <v>806.62</v>
      </c>
      <c r="CW92" s="29">
        <f t="shared" si="22"/>
        <v>6373.38</v>
      </c>
    </row>
    <row r="93" spans="2:101" x14ac:dyDescent="0.2">
      <c r="B93" s="7">
        <v>202086</v>
      </c>
      <c r="C93" s="8">
        <v>1122</v>
      </c>
      <c r="D93" s="8" t="s">
        <v>834</v>
      </c>
      <c r="E93" s="8" t="s">
        <v>857</v>
      </c>
      <c r="F93" s="8">
        <v>0</v>
      </c>
      <c r="G93" s="8" t="s">
        <v>942</v>
      </c>
      <c r="H93" s="8" t="s">
        <v>106</v>
      </c>
      <c r="I93" s="8" t="s">
        <v>114</v>
      </c>
      <c r="J93" s="8" t="s">
        <v>114</v>
      </c>
      <c r="K93" s="8" t="s">
        <v>336</v>
      </c>
      <c r="L93" s="8" t="s">
        <v>210</v>
      </c>
      <c r="M93" s="9">
        <v>28101011711932</v>
      </c>
      <c r="N93" s="8" t="s">
        <v>337</v>
      </c>
      <c r="O93" s="8" t="s">
        <v>102</v>
      </c>
      <c r="P93" s="8">
        <v>1137.3599999999999</v>
      </c>
      <c r="Q93" s="14">
        <v>1330.7112</v>
      </c>
      <c r="R93" s="15">
        <v>0</v>
      </c>
      <c r="S93" s="15">
        <f t="shared" si="23"/>
        <v>1796.46</v>
      </c>
      <c r="T93" s="15">
        <f t="shared" si="24"/>
        <v>199.61</v>
      </c>
      <c r="U93" s="15">
        <v>0</v>
      </c>
      <c r="V93" s="15">
        <v>0</v>
      </c>
      <c r="W93" s="15">
        <v>0</v>
      </c>
      <c r="X93" s="15" t="s">
        <v>103</v>
      </c>
      <c r="Y93" s="14">
        <v>199.60667999999998</v>
      </c>
      <c r="Z93" s="15">
        <v>300</v>
      </c>
      <c r="AA93" s="15" t="s">
        <v>103</v>
      </c>
      <c r="AB93" s="15">
        <v>0</v>
      </c>
      <c r="AC93" s="15" t="s">
        <v>103</v>
      </c>
      <c r="AD93" s="15">
        <v>0</v>
      </c>
      <c r="AE93" s="15">
        <v>0</v>
      </c>
      <c r="AF93" s="19">
        <f t="shared" si="25"/>
        <v>499.61</v>
      </c>
      <c r="AG93" s="15">
        <v>40.020000000000003</v>
      </c>
      <c r="AH93" s="15">
        <v>45.02</v>
      </c>
      <c r="AI93" s="15">
        <v>65</v>
      </c>
      <c r="AJ93" s="15">
        <v>0</v>
      </c>
      <c r="AK93" s="15">
        <v>190</v>
      </c>
      <c r="AL93" s="15">
        <v>22.74</v>
      </c>
      <c r="AM93" s="15">
        <v>40.549999999999997</v>
      </c>
      <c r="AN93" s="15">
        <v>52.06</v>
      </c>
      <c r="AO93" s="15">
        <v>74.27</v>
      </c>
      <c r="AP93" s="15">
        <v>79.47</v>
      </c>
      <c r="AQ93" s="15">
        <v>85.04</v>
      </c>
      <c r="AR93" s="15" t="s">
        <v>103</v>
      </c>
      <c r="AS93" s="15">
        <v>56.868000000000002</v>
      </c>
      <c r="AT93" s="15">
        <v>600</v>
      </c>
      <c r="AU93" s="15">
        <v>10</v>
      </c>
      <c r="AV93" s="19">
        <f t="shared" si="26"/>
        <v>1361.04</v>
      </c>
      <c r="AW93" s="15">
        <v>10</v>
      </c>
      <c r="AX93" s="15">
        <v>0</v>
      </c>
      <c r="AY93" s="14">
        <v>239.4442</v>
      </c>
      <c r="AZ93" s="15">
        <v>0</v>
      </c>
      <c r="BA93" s="15" t="s">
        <v>103</v>
      </c>
      <c r="BB93" s="15">
        <v>30</v>
      </c>
      <c r="BC93" s="24">
        <f t="shared" si="18"/>
        <v>5436.88</v>
      </c>
      <c r="BD93" s="19">
        <f t="shared" si="27"/>
        <v>1563.12</v>
      </c>
      <c r="BE93" s="19">
        <f t="shared" si="28"/>
        <v>7030</v>
      </c>
      <c r="BF93" s="22">
        <v>0</v>
      </c>
      <c r="BG93" s="22">
        <v>0</v>
      </c>
      <c r="BH93" s="22"/>
      <c r="BI93" s="22"/>
      <c r="BJ93" s="32">
        <v>566.30857421874998</v>
      </c>
      <c r="BK93" s="32">
        <v>0</v>
      </c>
      <c r="BL93" s="28">
        <f t="shared" si="29"/>
        <v>0</v>
      </c>
      <c r="BM93" s="28">
        <f t="shared" si="30"/>
        <v>0</v>
      </c>
      <c r="BN9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3" s="28">
        <v>0</v>
      </c>
      <c r="BR93" s="28">
        <v>0</v>
      </c>
      <c r="BS93" s="28" t="s">
        <v>103</v>
      </c>
      <c r="BT93" s="28">
        <v>3</v>
      </c>
      <c r="BU93" s="28">
        <v>0</v>
      </c>
      <c r="BV93" s="28" t="s">
        <v>103</v>
      </c>
      <c r="BW93" s="28" t="s">
        <v>103</v>
      </c>
      <c r="BX93" s="28">
        <v>0</v>
      </c>
      <c r="BY93" s="28" t="s">
        <v>103</v>
      </c>
      <c r="BZ93" s="28" t="s">
        <v>103</v>
      </c>
      <c r="CA93" s="28" t="s">
        <v>103</v>
      </c>
      <c r="CB93" s="28" t="s">
        <v>103</v>
      </c>
      <c r="CC93" s="28">
        <v>0</v>
      </c>
      <c r="CD93" s="28" t="s">
        <v>103</v>
      </c>
      <c r="CE93" s="28">
        <v>0</v>
      </c>
      <c r="CF93" s="28" t="s">
        <v>103</v>
      </c>
      <c r="CG93" s="28">
        <v>2.6</v>
      </c>
      <c r="CH93" s="28">
        <v>3</v>
      </c>
      <c r="CI93" s="28">
        <v>0</v>
      </c>
      <c r="CJ93" s="28" t="s">
        <v>103</v>
      </c>
      <c r="CK93" s="28" t="s">
        <v>103</v>
      </c>
      <c r="CL93" s="28">
        <v>0</v>
      </c>
      <c r="CM93" s="28" t="s">
        <v>103</v>
      </c>
      <c r="CN93" s="28">
        <v>0</v>
      </c>
      <c r="CO93" s="28">
        <f t="shared" si="31"/>
        <v>0</v>
      </c>
      <c r="CP93" s="32">
        <f t="shared" si="19"/>
        <v>239.4442</v>
      </c>
      <c r="CQ93" s="28">
        <v>0</v>
      </c>
      <c r="CR93" s="28" t="s">
        <v>103</v>
      </c>
      <c r="CS93" s="28">
        <f t="shared" si="32"/>
        <v>0</v>
      </c>
      <c r="CT93" s="28">
        <f t="shared" si="33"/>
        <v>0</v>
      </c>
      <c r="CU93" s="28">
        <f t="shared" si="20"/>
        <v>0</v>
      </c>
      <c r="CV93" s="28">
        <f t="shared" si="21"/>
        <v>814.35</v>
      </c>
      <c r="CW93" s="29">
        <f t="shared" si="22"/>
        <v>6215.65</v>
      </c>
    </row>
    <row r="94" spans="2:101" x14ac:dyDescent="0.2">
      <c r="B94" s="7">
        <v>202088</v>
      </c>
      <c r="C94" s="8">
        <v>1129</v>
      </c>
      <c r="D94" s="8" t="s">
        <v>834</v>
      </c>
      <c r="E94" s="8" t="s">
        <v>338</v>
      </c>
      <c r="F94" s="8">
        <v>0</v>
      </c>
      <c r="G94" s="8" t="s">
        <v>942</v>
      </c>
      <c r="H94" s="8" t="s">
        <v>106</v>
      </c>
      <c r="I94" s="8" t="s">
        <v>114</v>
      </c>
      <c r="J94" s="8" t="s">
        <v>114</v>
      </c>
      <c r="K94" s="8" t="s">
        <v>275</v>
      </c>
      <c r="L94" s="8" t="s">
        <v>100</v>
      </c>
      <c r="M94" s="9">
        <v>27502161401975</v>
      </c>
      <c r="N94" s="8" t="s">
        <v>339</v>
      </c>
      <c r="O94" s="8" t="s">
        <v>102</v>
      </c>
      <c r="P94" s="8">
        <v>1879.01</v>
      </c>
      <c r="Q94" s="14">
        <v>2198.4417000000003</v>
      </c>
      <c r="R94" s="15">
        <v>0</v>
      </c>
      <c r="S94" s="15">
        <f t="shared" si="23"/>
        <v>2967.9</v>
      </c>
      <c r="T94" s="15">
        <f t="shared" si="24"/>
        <v>329.77</v>
      </c>
      <c r="U94" s="15">
        <v>0</v>
      </c>
      <c r="V94" s="15">
        <v>0</v>
      </c>
      <c r="W94" s="15">
        <v>0</v>
      </c>
      <c r="X94" s="15" t="s">
        <v>103</v>
      </c>
      <c r="Y94" s="14">
        <v>329.76625500000006</v>
      </c>
      <c r="Z94" s="15">
        <v>300</v>
      </c>
      <c r="AA94" s="15" t="s">
        <v>103</v>
      </c>
      <c r="AB94" s="15">
        <v>0</v>
      </c>
      <c r="AC94" s="15" t="s">
        <v>103</v>
      </c>
      <c r="AD94" s="15">
        <v>0</v>
      </c>
      <c r="AE94" s="15">
        <v>0</v>
      </c>
      <c r="AF94" s="19">
        <f t="shared" si="25"/>
        <v>629.77</v>
      </c>
      <c r="AG94" s="15">
        <v>62.21</v>
      </c>
      <c r="AH94" s="15">
        <v>69.28</v>
      </c>
      <c r="AI94" s="15">
        <v>83.14</v>
      </c>
      <c r="AJ94" s="15">
        <v>0</v>
      </c>
      <c r="AK94" s="15">
        <v>190</v>
      </c>
      <c r="AL94" s="15">
        <v>37.56</v>
      </c>
      <c r="AM94" s="15">
        <v>66.989999999999995</v>
      </c>
      <c r="AN94" s="15">
        <v>86.01</v>
      </c>
      <c r="AO94" s="15">
        <v>122.71</v>
      </c>
      <c r="AP94" s="15">
        <v>131.30000000000001</v>
      </c>
      <c r="AQ94" s="15">
        <v>140.49</v>
      </c>
      <c r="AR94" s="15" t="s">
        <v>103</v>
      </c>
      <c r="AS94" s="15">
        <v>93.950500000000005</v>
      </c>
      <c r="AT94" s="15">
        <v>600</v>
      </c>
      <c r="AU94" s="15">
        <v>8</v>
      </c>
      <c r="AV94" s="19">
        <f t="shared" si="26"/>
        <v>1691.64</v>
      </c>
      <c r="AW94" s="15">
        <v>10</v>
      </c>
      <c r="AX94" s="15">
        <v>0</v>
      </c>
      <c r="AY94" s="14">
        <v>395.58109999999999</v>
      </c>
      <c r="AZ94" s="15">
        <v>0</v>
      </c>
      <c r="BA94" s="15" t="s">
        <v>103</v>
      </c>
      <c r="BB94" s="15">
        <v>0</v>
      </c>
      <c r="BC94" s="24">
        <f t="shared" si="18"/>
        <v>8223.1</v>
      </c>
      <c r="BD94" s="19">
        <f t="shared" si="27"/>
        <v>0</v>
      </c>
      <c r="BE94" s="19">
        <f t="shared" si="28"/>
        <v>8223.1</v>
      </c>
      <c r="BF94" s="22">
        <v>0</v>
      </c>
      <c r="BG94" s="22">
        <v>0</v>
      </c>
      <c r="BH94" s="22"/>
      <c r="BI94" s="22"/>
      <c r="BJ94" s="32">
        <v>716.05708496093746</v>
      </c>
      <c r="BK94" s="32">
        <v>0</v>
      </c>
      <c r="BL94" s="28">
        <f t="shared" si="29"/>
        <v>0</v>
      </c>
      <c r="BM94" s="28">
        <f t="shared" si="30"/>
        <v>0</v>
      </c>
      <c r="BN9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4" s="28">
        <v>0</v>
      </c>
      <c r="BR94" s="28">
        <v>0</v>
      </c>
      <c r="BS94" s="28" t="s">
        <v>103</v>
      </c>
      <c r="BT94" s="28">
        <v>3</v>
      </c>
      <c r="BU94" s="28">
        <v>0</v>
      </c>
      <c r="BV94" s="28" t="s">
        <v>103</v>
      </c>
      <c r="BW94" s="28" t="s">
        <v>103</v>
      </c>
      <c r="BX94" s="28">
        <v>0</v>
      </c>
      <c r="BY94" s="28" t="s">
        <v>103</v>
      </c>
      <c r="BZ94" s="28" t="s">
        <v>103</v>
      </c>
      <c r="CA94" s="28" t="s">
        <v>103</v>
      </c>
      <c r="CB94" s="28" t="s">
        <v>103</v>
      </c>
      <c r="CC94" s="28">
        <v>0</v>
      </c>
      <c r="CD94" s="28" t="s">
        <v>103</v>
      </c>
      <c r="CE94" s="28">
        <v>0</v>
      </c>
      <c r="CF94" s="28" t="s">
        <v>103</v>
      </c>
      <c r="CG94" s="28">
        <v>3.14</v>
      </c>
      <c r="CH94" s="28">
        <v>3</v>
      </c>
      <c r="CI94" s="28">
        <v>0</v>
      </c>
      <c r="CJ94" s="28" t="s">
        <v>103</v>
      </c>
      <c r="CK94" s="28" t="s">
        <v>103</v>
      </c>
      <c r="CL94" s="28">
        <v>0</v>
      </c>
      <c r="CM94" s="28" t="s">
        <v>103</v>
      </c>
      <c r="CN94" s="28">
        <v>0</v>
      </c>
      <c r="CO94" s="28">
        <f t="shared" si="31"/>
        <v>0</v>
      </c>
      <c r="CP94" s="32">
        <f t="shared" si="19"/>
        <v>395.58109999999999</v>
      </c>
      <c r="CQ94" s="28">
        <v>0</v>
      </c>
      <c r="CR94" s="28" t="s">
        <v>103</v>
      </c>
      <c r="CS94" s="28">
        <f t="shared" si="32"/>
        <v>0</v>
      </c>
      <c r="CT94" s="28">
        <f t="shared" si="33"/>
        <v>0</v>
      </c>
      <c r="CU94" s="28">
        <f t="shared" si="20"/>
        <v>0</v>
      </c>
      <c r="CV94" s="28">
        <f t="shared" si="21"/>
        <v>1120.78</v>
      </c>
      <c r="CW94" s="29">
        <f t="shared" si="22"/>
        <v>7102.3200000000006</v>
      </c>
    </row>
    <row r="95" spans="2:101" x14ac:dyDescent="0.2">
      <c r="B95" s="7">
        <v>202089</v>
      </c>
      <c r="C95" s="8">
        <v>31365</v>
      </c>
      <c r="D95" s="8" t="s">
        <v>95</v>
      </c>
      <c r="E95" s="8" t="s">
        <v>340</v>
      </c>
      <c r="F95" s="8">
        <v>0</v>
      </c>
      <c r="G95" s="8" t="s">
        <v>942</v>
      </c>
      <c r="H95" s="8" t="s">
        <v>106</v>
      </c>
      <c r="I95" s="8" t="s">
        <v>143</v>
      </c>
      <c r="J95" s="8" t="s">
        <v>103</v>
      </c>
      <c r="K95" s="8" t="s">
        <v>103</v>
      </c>
      <c r="L95" s="8" t="s">
        <v>103</v>
      </c>
      <c r="M95" s="9">
        <v>28312131700234</v>
      </c>
      <c r="N95" s="8" t="s">
        <v>341</v>
      </c>
      <c r="O95" s="8" t="s">
        <v>103</v>
      </c>
      <c r="P95" s="8">
        <v>410.26</v>
      </c>
      <c r="Q95" s="14">
        <v>451.29</v>
      </c>
      <c r="R95" s="15">
        <v>0</v>
      </c>
      <c r="S95" s="15">
        <f t="shared" si="23"/>
        <v>609.24</v>
      </c>
      <c r="T95" s="15">
        <f t="shared" si="24"/>
        <v>67.69</v>
      </c>
      <c r="U95" s="15">
        <v>0</v>
      </c>
      <c r="V95" s="15">
        <v>0</v>
      </c>
      <c r="W95" s="15">
        <v>0</v>
      </c>
      <c r="X95" s="15" t="s">
        <v>103</v>
      </c>
      <c r="Y95" s="14">
        <v>67.6935</v>
      </c>
      <c r="Z95" s="15">
        <v>300</v>
      </c>
      <c r="AA95" s="15" t="s">
        <v>103</v>
      </c>
      <c r="AB95" s="15">
        <v>0</v>
      </c>
      <c r="AC95" s="15" t="s">
        <v>103</v>
      </c>
      <c r="AD95" s="15">
        <v>0</v>
      </c>
      <c r="AE95" s="15">
        <v>0</v>
      </c>
      <c r="AF95" s="19">
        <f t="shared" si="25"/>
        <v>367.69</v>
      </c>
      <c r="AG95" s="15">
        <v>28.79</v>
      </c>
      <c r="AH95" s="15">
        <v>30.29</v>
      </c>
      <c r="AI95" s="15">
        <v>65</v>
      </c>
      <c r="AJ95" s="15">
        <v>0</v>
      </c>
      <c r="AK95" s="15">
        <v>200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 t="s">
        <v>103</v>
      </c>
      <c r="AS95" s="15">
        <v>0</v>
      </c>
      <c r="AT95" s="15">
        <v>600</v>
      </c>
      <c r="AU95" s="15">
        <v>10</v>
      </c>
      <c r="AV95" s="19">
        <f t="shared" si="26"/>
        <v>934.08</v>
      </c>
      <c r="AW95" s="15">
        <v>10</v>
      </c>
      <c r="AX95" s="15">
        <v>0</v>
      </c>
      <c r="AY95" s="14">
        <v>86.370530000000002</v>
      </c>
      <c r="AZ95" s="15">
        <v>0</v>
      </c>
      <c r="BA95" s="15" t="s">
        <v>103</v>
      </c>
      <c r="BB95" s="15">
        <v>390</v>
      </c>
      <c r="BC95" s="24">
        <f t="shared" si="18"/>
        <v>2526.36</v>
      </c>
      <c r="BD95" s="19">
        <f t="shared" si="27"/>
        <v>4473.6399999999994</v>
      </c>
      <c r="BE95" s="19">
        <f t="shared" si="28"/>
        <v>7390</v>
      </c>
      <c r="BF95" s="22">
        <v>0</v>
      </c>
      <c r="BG95" s="22">
        <v>0</v>
      </c>
      <c r="BH95" s="22"/>
      <c r="BI95" s="22"/>
      <c r="BJ95" s="32">
        <v>581.85488281250002</v>
      </c>
      <c r="BK95" s="32">
        <v>0</v>
      </c>
      <c r="BL95" s="28">
        <f t="shared" si="29"/>
        <v>0</v>
      </c>
      <c r="BM95" s="28">
        <f t="shared" si="30"/>
        <v>0</v>
      </c>
      <c r="BN9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5" s="28">
        <v>0</v>
      </c>
      <c r="BR95" s="28">
        <v>0</v>
      </c>
      <c r="BS95" s="28" t="s">
        <v>103</v>
      </c>
      <c r="BT95" s="28">
        <v>3</v>
      </c>
      <c r="BU95" s="28">
        <v>0</v>
      </c>
      <c r="BV95" s="28" t="s">
        <v>103</v>
      </c>
      <c r="BW95" s="28" t="s">
        <v>103</v>
      </c>
      <c r="BX95" s="28">
        <v>0</v>
      </c>
      <c r="BY95" s="28" t="s">
        <v>103</v>
      </c>
      <c r="BZ95" s="28" t="s">
        <v>103</v>
      </c>
      <c r="CA95" s="28" t="s">
        <v>103</v>
      </c>
      <c r="CB95" s="28" t="s">
        <v>103</v>
      </c>
      <c r="CC95" s="28">
        <v>0</v>
      </c>
      <c r="CD95" s="28" t="s">
        <v>103</v>
      </c>
      <c r="CE95" s="28">
        <v>0</v>
      </c>
      <c r="CF95" s="28" t="s">
        <v>103</v>
      </c>
      <c r="CG95" s="28">
        <v>2.52</v>
      </c>
      <c r="CH95" s="28">
        <v>3</v>
      </c>
      <c r="CI95" s="28">
        <v>0</v>
      </c>
      <c r="CJ95" s="28" t="s">
        <v>103</v>
      </c>
      <c r="CK95" s="28" t="s">
        <v>103</v>
      </c>
      <c r="CL95" s="28">
        <v>0</v>
      </c>
      <c r="CM95" s="28" t="s">
        <v>103</v>
      </c>
      <c r="CN95" s="28">
        <v>0</v>
      </c>
      <c r="CO95" s="28">
        <f t="shared" si="31"/>
        <v>0</v>
      </c>
      <c r="CP95" s="32">
        <f t="shared" si="19"/>
        <v>86.370530000000002</v>
      </c>
      <c r="CQ95" s="28">
        <v>0</v>
      </c>
      <c r="CR95" s="28" t="s">
        <v>103</v>
      </c>
      <c r="CS95" s="28">
        <f t="shared" si="32"/>
        <v>0</v>
      </c>
      <c r="CT95" s="28">
        <f t="shared" si="33"/>
        <v>0</v>
      </c>
      <c r="CU95" s="28">
        <f t="shared" si="20"/>
        <v>0</v>
      </c>
      <c r="CV95" s="28">
        <f t="shared" si="21"/>
        <v>676.75</v>
      </c>
      <c r="CW95" s="29">
        <f t="shared" si="22"/>
        <v>6713.25</v>
      </c>
    </row>
    <row r="96" spans="2:101" x14ac:dyDescent="0.2">
      <c r="B96" s="7">
        <v>202091</v>
      </c>
      <c r="C96" s="8">
        <v>22150</v>
      </c>
      <c r="D96" s="8" t="s">
        <v>95</v>
      </c>
      <c r="E96" s="8" t="s">
        <v>342</v>
      </c>
      <c r="F96" s="8">
        <v>0</v>
      </c>
      <c r="G96" s="8" t="s">
        <v>942</v>
      </c>
      <c r="H96" s="8" t="s">
        <v>106</v>
      </c>
      <c r="I96" s="8" t="s">
        <v>129</v>
      </c>
      <c r="J96" s="8" t="s">
        <v>129</v>
      </c>
      <c r="K96" s="8" t="s">
        <v>123</v>
      </c>
      <c r="L96" s="8" t="s">
        <v>100</v>
      </c>
      <c r="M96" s="9">
        <v>27703111401554</v>
      </c>
      <c r="N96" s="8" t="s">
        <v>343</v>
      </c>
      <c r="O96" s="8" t="s">
        <v>102</v>
      </c>
      <c r="P96" s="8">
        <v>1059.8800000000001</v>
      </c>
      <c r="Q96" s="14">
        <v>1240.0596000000003</v>
      </c>
      <c r="R96" s="15">
        <v>0</v>
      </c>
      <c r="S96" s="15">
        <f t="shared" si="23"/>
        <v>1674.08</v>
      </c>
      <c r="T96" s="15">
        <f t="shared" si="24"/>
        <v>186.01</v>
      </c>
      <c r="U96" s="15">
        <v>0</v>
      </c>
      <c r="V96" s="15">
        <v>0</v>
      </c>
      <c r="W96" s="15">
        <v>0</v>
      </c>
      <c r="X96" s="15" t="s">
        <v>103</v>
      </c>
      <c r="Y96" s="14">
        <v>186.00894000000002</v>
      </c>
      <c r="Z96" s="15">
        <v>300</v>
      </c>
      <c r="AA96" s="15" t="s">
        <v>103</v>
      </c>
      <c r="AB96" s="15">
        <v>0</v>
      </c>
      <c r="AC96" s="15">
        <v>0</v>
      </c>
      <c r="AD96" s="15">
        <v>0</v>
      </c>
      <c r="AE96" s="15">
        <v>0</v>
      </c>
      <c r="AF96" s="19">
        <f t="shared" si="25"/>
        <v>486.01</v>
      </c>
      <c r="AG96" s="15">
        <v>35.33</v>
      </c>
      <c r="AH96" s="15">
        <v>39.36</v>
      </c>
      <c r="AI96" s="15">
        <v>65</v>
      </c>
      <c r="AJ96" s="15">
        <v>0</v>
      </c>
      <c r="AK96" s="15">
        <v>200</v>
      </c>
      <c r="AL96" s="15">
        <v>25.57</v>
      </c>
      <c r="AM96" s="15">
        <v>37.78</v>
      </c>
      <c r="AN96" s="15">
        <v>48.51</v>
      </c>
      <c r="AO96" s="15">
        <v>69.209999999999994</v>
      </c>
      <c r="AP96" s="15">
        <v>74.06</v>
      </c>
      <c r="AQ96" s="15">
        <v>80.66</v>
      </c>
      <c r="AR96" s="15" t="s">
        <v>103</v>
      </c>
      <c r="AS96" s="15">
        <v>52.994</v>
      </c>
      <c r="AT96" s="15">
        <v>600</v>
      </c>
      <c r="AU96" s="15">
        <v>10</v>
      </c>
      <c r="AV96" s="19">
        <f t="shared" si="26"/>
        <v>1338.47</v>
      </c>
      <c r="AW96" s="15">
        <v>10</v>
      </c>
      <c r="AX96" s="15">
        <v>0</v>
      </c>
      <c r="AY96" s="14">
        <v>223.1326</v>
      </c>
      <c r="AZ96" s="15">
        <v>0</v>
      </c>
      <c r="BA96" s="15" t="s">
        <v>103</v>
      </c>
      <c r="BB96" s="15">
        <v>0</v>
      </c>
      <c r="BC96" s="24">
        <f t="shared" si="18"/>
        <v>5157.76</v>
      </c>
      <c r="BD96" s="19">
        <f t="shared" si="27"/>
        <v>1842.2399999999998</v>
      </c>
      <c r="BE96" s="19">
        <f t="shared" si="28"/>
        <v>7000</v>
      </c>
      <c r="BF96" s="22">
        <v>0</v>
      </c>
      <c r="BG96" s="22">
        <v>0</v>
      </c>
      <c r="BH96" s="22"/>
      <c r="BI96" s="22"/>
      <c r="BJ96" s="32">
        <v>550</v>
      </c>
      <c r="BK96" s="32">
        <v>0</v>
      </c>
      <c r="BL96" s="28">
        <f t="shared" si="29"/>
        <v>0</v>
      </c>
      <c r="BM96" s="28">
        <f t="shared" si="30"/>
        <v>0</v>
      </c>
      <c r="BN9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6" s="28">
        <v>0</v>
      </c>
      <c r="BR96" s="28">
        <v>0</v>
      </c>
      <c r="BS96" s="28">
        <v>0</v>
      </c>
      <c r="BT96" s="28">
        <v>3</v>
      </c>
      <c r="BU96" s="28">
        <v>0</v>
      </c>
      <c r="BV96" s="28">
        <v>0</v>
      </c>
      <c r="BW96" s="28">
        <v>0</v>
      </c>
      <c r="BX96" s="28">
        <v>0</v>
      </c>
      <c r="BY96" s="28">
        <v>0</v>
      </c>
      <c r="BZ96" s="28">
        <v>0</v>
      </c>
      <c r="CA96" s="28">
        <v>0</v>
      </c>
      <c r="CB96" s="28" t="s">
        <v>103</v>
      </c>
      <c r="CC96" s="28">
        <v>0</v>
      </c>
      <c r="CD96" s="28">
        <v>0</v>
      </c>
      <c r="CE96" s="28">
        <v>0</v>
      </c>
      <c r="CF96" s="28">
        <v>0</v>
      </c>
      <c r="CG96" s="28">
        <v>3.01</v>
      </c>
      <c r="CH96" s="28">
        <v>3</v>
      </c>
      <c r="CI96" s="28">
        <v>0</v>
      </c>
      <c r="CJ96" s="28" t="s">
        <v>103</v>
      </c>
      <c r="CK96" s="28">
        <v>0</v>
      </c>
      <c r="CL96" s="28">
        <v>0</v>
      </c>
      <c r="CM96" s="28" t="s">
        <v>103</v>
      </c>
      <c r="CN96" s="28">
        <v>0</v>
      </c>
      <c r="CO96" s="28">
        <f t="shared" si="31"/>
        <v>0</v>
      </c>
      <c r="CP96" s="32">
        <f t="shared" si="19"/>
        <v>223.1326</v>
      </c>
      <c r="CQ96" s="28">
        <v>0</v>
      </c>
      <c r="CR96" s="28" t="s">
        <v>103</v>
      </c>
      <c r="CS96" s="28">
        <f t="shared" si="32"/>
        <v>0</v>
      </c>
      <c r="CT96" s="28">
        <f t="shared" si="33"/>
        <v>0</v>
      </c>
      <c r="CU96" s="28">
        <f t="shared" si="20"/>
        <v>0</v>
      </c>
      <c r="CV96" s="28">
        <f t="shared" si="21"/>
        <v>782.14</v>
      </c>
      <c r="CW96" s="29">
        <f t="shared" si="22"/>
        <v>6217.86</v>
      </c>
    </row>
    <row r="97" spans="2:101" x14ac:dyDescent="0.2">
      <c r="B97" s="7">
        <v>202092</v>
      </c>
      <c r="C97" s="8">
        <v>21734</v>
      </c>
      <c r="D97" s="8" t="s">
        <v>95</v>
      </c>
      <c r="E97" s="8" t="s">
        <v>344</v>
      </c>
      <c r="F97" s="8">
        <v>0</v>
      </c>
      <c r="G97" s="8" t="s">
        <v>942</v>
      </c>
      <c r="H97" s="8" t="s">
        <v>106</v>
      </c>
      <c r="I97" s="8" t="s">
        <v>98</v>
      </c>
      <c r="J97" s="8" t="s">
        <v>98</v>
      </c>
      <c r="K97" s="8" t="s">
        <v>123</v>
      </c>
      <c r="L97" s="8" t="s">
        <v>100</v>
      </c>
      <c r="M97" s="9">
        <v>27408120100531</v>
      </c>
      <c r="N97" s="8" t="s">
        <v>345</v>
      </c>
      <c r="O97" s="8" t="s">
        <v>102</v>
      </c>
      <c r="P97" s="8">
        <v>1900.5</v>
      </c>
      <c r="Q97" s="14">
        <v>2223.585</v>
      </c>
      <c r="R97" s="15">
        <v>0</v>
      </c>
      <c r="S97" s="15">
        <f t="shared" si="23"/>
        <v>3001.84</v>
      </c>
      <c r="T97" s="15">
        <f t="shared" si="24"/>
        <v>333.54</v>
      </c>
      <c r="U97" s="15">
        <v>0</v>
      </c>
      <c r="V97" s="15">
        <v>0</v>
      </c>
      <c r="W97" s="15">
        <v>0</v>
      </c>
      <c r="X97" s="15" t="s">
        <v>103</v>
      </c>
      <c r="Y97" s="14">
        <v>333.53775000000002</v>
      </c>
      <c r="Z97" s="15">
        <v>300</v>
      </c>
      <c r="AA97" s="15" t="s">
        <v>103</v>
      </c>
      <c r="AB97" s="15">
        <v>0</v>
      </c>
      <c r="AC97" s="15">
        <v>0</v>
      </c>
      <c r="AD97" s="15">
        <v>0</v>
      </c>
      <c r="AE97" s="15">
        <v>0</v>
      </c>
      <c r="AF97" s="19">
        <f t="shared" si="25"/>
        <v>633.54</v>
      </c>
      <c r="AG97" s="15">
        <v>67.319999999999993</v>
      </c>
      <c r="AH97" s="15">
        <v>75.14</v>
      </c>
      <c r="AI97" s="15">
        <v>89.66</v>
      </c>
      <c r="AJ97" s="15">
        <v>0</v>
      </c>
      <c r="AK97" s="15">
        <v>200</v>
      </c>
      <c r="AL97" s="15">
        <v>37.99</v>
      </c>
      <c r="AM97" s="15">
        <v>67.75</v>
      </c>
      <c r="AN97" s="15">
        <v>86.99</v>
      </c>
      <c r="AO97" s="15">
        <v>124.11</v>
      </c>
      <c r="AP97" s="15">
        <v>132.80000000000001</v>
      </c>
      <c r="AQ97" s="15">
        <v>142.09</v>
      </c>
      <c r="AR97" s="15" t="s">
        <v>103</v>
      </c>
      <c r="AS97" s="15">
        <v>95.025000000000006</v>
      </c>
      <c r="AT97" s="15">
        <v>600</v>
      </c>
      <c r="AU97" s="15">
        <v>10</v>
      </c>
      <c r="AV97" s="19">
        <f t="shared" si="26"/>
        <v>1728.88</v>
      </c>
      <c r="AW97" s="15">
        <v>10</v>
      </c>
      <c r="AX97" s="15">
        <v>0</v>
      </c>
      <c r="AY97" s="14">
        <v>400.1053</v>
      </c>
      <c r="AZ97" s="15">
        <v>0</v>
      </c>
      <c r="BA97" s="15" t="s">
        <v>103</v>
      </c>
      <c r="BB97" s="15">
        <v>30</v>
      </c>
      <c r="BC97" s="24">
        <f t="shared" si="18"/>
        <v>8331.49</v>
      </c>
      <c r="BD97" s="19">
        <f t="shared" si="27"/>
        <v>0</v>
      </c>
      <c r="BE97" s="19">
        <f t="shared" si="28"/>
        <v>8361.49</v>
      </c>
      <c r="BF97" s="22">
        <v>0</v>
      </c>
      <c r="BG97" s="22">
        <v>0</v>
      </c>
      <c r="BH97" s="22"/>
      <c r="BI97" s="22"/>
      <c r="BJ97" s="32">
        <v>737</v>
      </c>
      <c r="BK97" s="32">
        <v>0</v>
      </c>
      <c r="BL97" s="28">
        <f t="shared" si="29"/>
        <v>0</v>
      </c>
      <c r="BM97" s="28">
        <f t="shared" si="30"/>
        <v>0</v>
      </c>
      <c r="BN9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7" s="28">
        <v>0</v>
      </c>
      <c r="BR97" s="28">
        <v>0</v>
      </c>
      <c r="BS97" s="28">
        <v>0</v>
      </c>
      <c r="BT97" s="28">
        <v>3</v>
      </c>
      <c r="BU97" s="28">
        <v>0</v>
      </c>
      <c r="BV97" s="28">
        <v>0</v>
      </c>
      <c r="BW97" s="28">
        <v>0</v>
      </c>
      <c r="BX97" s="28">
        <v>0</v>
      </c>
      <c r="BY97" s="28">
        <v>0</v>
      </c>
      <c r="BZ97" s="28">
        <v>0</v>
      </c>
      <c r="CA97" s="28">
        <v>0</v>
      </c>
      <c r="CB97" s="28" t="s">
        <v>103</v>
      </c>
      <c r="CC97" s="28">
        <v>0</v>
      </c>
      <c r="CD97" s="28">
        <v>0</v>
      </c>
      <c r="CE97" s="28">
        <v>0</v>
      </c>
      <c r="CF97" s="28">
        <v>0</v>
      </c>
      <c r="CG97" s="28">
        <v>3.26</v>
      </c>
      <c r="CH97" s="28">
        <v>3</v>
      </c>
      <c r="CI97" s="28">
        <v>0</v>
      </c>
      <c r="CJ97" s="28" t="s">
        <v>103</v>
      </c>
      <c r="CK97" s="28">
        <v>0</v>
      </c>
      <c r="CL97" s="28">
        <v>0</v>
      </c>
      <c r="CM97" s="28" t="s">
        <v>103</v>
      </c>
      <c r="CN97" s="28">
        <v>0</v>
      </c>
      <c r="CO97" s="28">
        <f t="shared" si="31"/>
        <v>0</v>
      </c>
      <c r="CP97" s="32">
        <f t="shared" si="19"/>
        <v>400.1053</v>
      </c>
      <c r="CQ97" s="28">
        <v>0</v>
      </c>
      <c r="CR97" s="28" t="s">
        <v>103</v>
      </c>
      <c r="CS97" s="28">
        <f t="shared" si="32"/>
        <v>0</v>
      </c>
      <c r="CT97" s="28">
        <f t="shared" si="33"/>
        <v>0</v>
      </c>
      <c r="CU97" s="28">
        <f t="shared" si="20"/>
        <v>0</v>
      </c>
      <c r="CV97" s="28">
        <f t="shared" si="21"/>
        <v>1146.3699999999999</v>
      </c>
      <c r="CW97" s="29">
        <f t="shared" si="22"/>
        <v>7215.12</v>
      </c>
    </row>
    <row r="98" spans="2:101" x14ac:dyDescent="0.2">
      <c r="B98" s="7">
        <v>202094</v>
      </c>
      <c r="C98" s="8">
        <v>21266</v>
      </c>
      <c r="D98" s="8" t="s">
        <v>95</v>
      </c>
      <c r="E98" s="8" t="s">
        <v>346</v>
      </c>
      <c r="F98" s="8">
        <v>0</v>
      </c>
      <c r="G98" s="8" t="s">
        <v>942</v>
      </c>
      <c r="H98" s="8" t="s">
        <v>106</v>
      </c>
      <c r="I98" s="8" t="s">
        <v>114</v>
      </c>
      <c r="J98" s="8" t="s">
        <v>114</v>
      </c>
      <c r="K98" s="8" t="s">
        <v>220</v>
      </c>
      <c r="L98" s="8" t="s">
        <v>100</v>
      </c>
      <c r="M98" s="9">
        <v>26604020104512</v>
      </c>
      <c r="N98" s="8" t="s">
        <v>347</v>
      </c>
      <c r="O98" s="8" t="s">
        <v>102</v>
      </c>
      <c r="P98" s="8">
        <v>2264.1</v>
      </c>
      <c r="Q98" s="14">
        <v>2648.9970000000003</v>
      </c>
      <c r="R98" s="15">
        <v>0</v>
      </c>
      <c r="S98" s="15">
        <f t="shared" si="23"/>
        <v>3576.15</v>
      </c>
      <c r="T98" s="15">
        <f t="shared" si="24"/>
        <v>397.35</v>
      </c>
      <c r="U98" s="15">
        <v>0</v>
      </c>
      <c r="V98" s="15">
        <v>0</v>
      </c>
      <c r="W98" s="15">
        <v>0</v>
      </c>
      <c r="X98" s="15" t="s">
        <v>103</v>
      </c>
      <c r="Y98" s="14">
        <v>397.34955000000002</v>
      </c>
      <c r="Z98" s="15">
        <v>300</v>
      </c>
      <c r="AA98" s="15" t="s">
        <v>103</v>
      </c>
      <c r="AB98" s="15">
        <v>0</v>
      </c>
      <c r="AC98" s="15">
        <v>0</v>
      </c>
      <c r="AD98" s="15">
        <v>0</v>
      </c>
      <c r="AE98" s="15">
        <v>0</v>
      </c>
      <c r="AF98" s="19">
        <f t="shared" si="25"/>
        <v>697.35</v>
      </c>
      <c r="AG98" s="15">
        <v>74.91</v>
      </c>
      <c r="AH98" s="15">
        <v>83.64</v>
      </c>
      <c r="AI98" s="15">
        <v>107.23</v>
      </c>
      <c r="AJ98" s="15">
        <v>0</v>
      </c>
      <c r="AK98" s="15">
        <v>190</v>
      </c>
      <c r="AL98" s="15">
        <v>45.26</v>
      </c>
      <c r="AM98" s="15">
        <v>80.709999999999994</v>
      </c>
      <c r="AN98" s="15">
        <v>103.64</v>
      </c>
      <c r="AO98" s="15">
        <v>147.85</v>
      </c>
      <c r="AP98" s="15">
        <v>158.19999999999999</v>
      </c>
      <c r="AQ98" s="15">
        <v>169.28</v>
      </c>
      <c r="AR98" s="15" t="s">
        <v>103</v>
      </c>
      <c r="AS98" s="15">
        <v>113.205</v>
      </c>
      <c r="AT98" s="15">
        <v>600</v>
      </c>
      <c r="AU98" s="15">
        <v>4</v>
      </c>
      <c r="AV98" s="19">
        <f t="shared" si="26"/>
        <v>1877.93</v>
      </c>
      <c r="AW98" s="15">
        <v>10</v>
      </c>
      <c r="AX98" s="15">
        <v>0</v>
      </c>
      <c r="AY98" s="14">
        <v>476.65260000000001</v>
      </c>
      <c r="AZ98" s="15">
        <v>0</v>
      </c>
      <c r="BA98" s="15" t="s">
        <v>103</v>
      </c>
      <c r="BB98" s="15">
        <v>0</v>
      </c>
      <c r="BC98" s="24">
        <f t="shared" si="18"/>
        <v>9684.43</v>
      </c>
      <c r="BD98" s="19">
        <f t="shared" si="27"/>
        <v>0</v>
      </c>
      <c r="BE98" s="19">
        <f t="shared" si="28"/>
        <v>9684.43</v>
      </c>
      <c r="BF98" s="22">
        <v>0</v>
      </c>
      <c r="BG98" s="22">
        <v>0</v>
      </c>
      <c r="BH98" s="22"/>
      <c r="BI98" s="22"/>
      <c r="BJ98" s="32">
        <v>858</v>
      </c>
      <c r="BK98" s="32">
        <v>91.33</v>
      </c>
      <c r="BL98" s="28">
        <f t="shared" si="29"/>
        <v>0</v>
      </c>
      <c r="BM98" s="28">
        <f t="shared" si="30"/>
        <v>0</v>
      </c>
      <c r="BN9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8" s="28">
        <v>0</v>
      </c>
      <c r="BR98" s="28">
        <v>0</v>
      </c>
      <c r="BS98" s="28">
        <v>0</v>
      </c>
      <c r="BT98" s="28">
        <v>3</v>
      </c>
      <c r="BU98" s="28">
        <v>0</v>
      </c>
      <c r="BV98" s="28">
        <v>0</v>
      </c>
      <c r="BW98" s="28">
        <v>0</v>
      </c>
      <c r="BX98" s="28">
        <v>0</v>
      </c>
      <c r="BY98" s="28">
        <v>0</v>
      </c>
      <c r="BZ98" s="28">
        <v>0</v>
      </c>
      <c r="CA98" s="28">
        <v>0</v>
      </c>
      <c r="CB98" s="28" t="s">
        <v>103</v>
      </c>
      <c r="CC98" s="28">
        <v>0</v>
      </c>
      <c r="CD98" s="28">
        <v>0</v>
      </c>
      <c r="CE98" s="28">
        <v>0</v>
      </c>
      <c r="CF98" s="28">
        <v>0</v>
      </c>
      <c r="CG98" s="28">
        <v>3.75</v>
      </c>
      <c r="CH98" s="28">
        <v>3</v>
      </c>
      <c r="CI98" s="28">
        <v>0</v>
      </c>
      <c r="CJ98" s="28" t="s">
        <v>103</v>
      </c>
      <c r="CK98" s="28">
        <v>0</v>
      </c>
      <c r="CL98" s="28">
        <v>0</v>
      </c>
      <c r="CM98" s="28" t="s">
        <v>103</v>
      </c>
      <c r="CN98" s="28">
        <v>0</v>
      </c>
      <c r="CO98" s="28">
        <f t="shared" si="31"/>
        <v>0</v>
      </c>
      <c r="CP98" s="32">
        <f t="shared" si="19"/>
        <v>476.65260000000001</v>
      </c>
      <c r="CQ98" s="28">
        <v>0</v>
      </c>
      <c r="CR98" s="28" t="s">
        <v>103</v>
      </c>
      <c r="CS98" s="28">
        <f t="shared" si="32"/>
        <v>0</v>
      </c>
      <c r="CT98" s="28">
        <f t="shared" si="33"/>
        <v>0</v>
      </c>
      <c r="CU98" s="28">
        <f t="shared" si="20"/>
        <v>0</v>
      </c>
      <c r="CV98" s="28">
        <f t="shared" si="21"/>
        <v>1435.73</v>
      </c>
      <c r="CW98" s="29">
        <f t="shared" si="22"/>
        <v>8248.7000000000007</v>
      </c>
    </row>
    <row r="99" spans="2:101" x14ac:dyDescent="0.2">
      <c r="B99" s="7">
        <v>202095</v>
      </c>
      <c r="C99" s="8">
        <v>21572</v>
      </c>
      <c r="D99" s="8" t="s">
        <v>95</v>
      </c>
      <c r="E99" s="8" t="s">
        <v>348</v>
      </c>
      <c r="F99" s="8">
        <v>0</v>
      </c>
      <c r="G99" s="8" t="s">
        <v>942</v>
      </c>
      <c r="H99" s="8" t="s">
        <v>106</v>
      </c>
      <c r="I99" s="8" t="s">
        <v>98</v>
      </c>
      <c r="J99" s="8" t="s">
        <v>103</v>
      </c>
      <c r="K99" s="8" t="s">
        <v>103</v>
      </c>
      <c r="L99" s="8" t="s">
        <v>103</v>
      </c>
      <c r="M99" s="9">
        <v>27304160102951</v>
      </c>
      <c r="N99" s="8" t="s">
        <v>349</v>
      </c>
      <c r="O99" s="8" t="s">
        <v>103</v>
      </c>
      <c r="P99" s="8">
        <v>2063.44</v>
      </c>
      <c r="Q99" s="14">
        <v>2414.3200000000002</v>
      </c>
      <c r="R99" s="15">
        <v>0</v>
      </c>
      <c r="S99" s="15">
        <f t="shared" si="23"/>
        <v>3259.33</v>
      </c>
      <c r="T99" s="15">
        <f t="shared" si="24"/>
        <v>362.15</v>
      </c>
      <c r="U99" s="15">
        <v>0</v>
      </c>
      <c r="V99" s="15">
        <v>0</v>
      </c>
      <c r="W99" s="15">
        <v>0</v>
      </c>
      <c r="X99" s="15" t="s">
        <v>103</v>
      </c>
      <c r="Y99" s="14">
        <v>362.14800000000002</v>
      </c>
      <c r="Z99" s="15">
        <v>300</v>
      </c>
      <c r="AA99" s="15" t="s">
        <v>103</v>
      </c>
      <c r="AB99" s="15">
        <v>0</v>
      </c>
      <c r="AC99" s="15">
        <v>0</v>
      </c>
      <c r="AD99" s="15">
        <v>0</v>
      </c>
      <c r="AE99" s="15">
        <v>0</v>
      </c>
      <c r="AF99" s="19">
        <f t="shared" si="25"/>
        <v>662.15</v>
      </c>
      <c r="AG99" s="15">
        <v>67.78</v>
      </c>
      <c r="AH99" s="15">
        <v>75.650000000000006</v>
      </c>
      <c r="AI99" s="15">
        <v>90.99</v>
      </c>
      <c r="AJ99" s="15">
        <v>0</v>
      </c>
      <c r="AK99" s="15">
        <v>190</v>
      </c>
      <c r="AL99" s="15">
        <v>41.24</v>
      </c>
      <c r="AM99" s="15">
        <v>73.56</v>
      </c>
      <c r="AN99" s="15">
        <v>94.45</v>
      </c>
      <c r="AO99" s="15">
        <v>134.75</v>
      </c>
      <c r="AP99" s="15">
        <v>144.18</v>
      </c>
      <c r="AQ99" s="15">
        <v>154.28</v>
      </c>
      <c r="AR99" s="15" t="s">
        <v>103</v>
      </c>
      <c r="AS99" s="15">
        <v>103.172</v>
      </c>
      <c r="AT99" s="15">
        <v>600</v>
      </c>
      <c r="AU99" s="15">
        <v>10</v>
      </c>
      <c r="AV99" s="19">
        <f t="shared" si="26"/>
        <v>1780.05</v>
      </c>
      <c r="AW99" s="15">
        <v>10</v>
      </c>
      <c r="AX99" s="15">
        <v>0</v>
      </c>
      <c r="AY99" s="14">
        <v>434.40839999999997</v>
      </c>
      <c r="AZ99" s="15">
        <v>382.77</v>
      </c>
      <c r="BA99" s="15" t="s">
        <v>103</v>
      </c>
      <c r="BB99" s="15">
        <v>0</v>
      </c>
      <c r="BC99" s="24">
        <f t="shared" si="18"/>
        <v>8922.41</v>
      </c>
      <c r="BD99" s="19">
        <f t="shared" si="27"/>
        <v>0</v>
      </c>
      <c r="BE99" s="19">
        <f t="shared" si="28"/>
        <v>9305.18</v>
      </c>
      <c r="BF99" s="22">
        <v>0</v>
      </c>
      <c r="BG99" s="22">
        <v>0</v>
      </c>
      <c r="BH99" s="22"/>
      <c r="BI99" s="22"/>
      <c r="BJ99" s="32">
        <v>781</v>
      </c>
      <c r="BK99" s="32">
        <v>10</v>
      </c>
      <c r="BL99" s="28">
        <f t="shared" si="29"/>
        <v>0</v>
      </c>
      <c r="BM99" s="28">
        <f t="shared" si="30"/>
        <v>0</v>
      </c>
      <c r="BN9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9" s="28">
        <v>42.28</v>
      </c>
      <c r="BR99" s="28">
        <v>0</v>
      </c>
      <c r="BS99" s="28">
        <v>0</v>
      </c>
      <c r="BT99" s="28">
        <v>3</v>
      </c>
      <c r="BU99" s="28">
        <v>0</v>
      </c>
      <c r="BV99" s="28">
        <v>0</v>
      </c>
      <c r="BW99" s="28">
        <v>0</v>
      </c>
      <c r="BX99" s="28">
        <v>0</v>
      </c>
      <c r="BY99" s="28">
        <v>0</v>
      </c>
      <c r="BZ99" s="28">
        <v>0</v>
      </c>
      <c r="CA99" s="28">
        <v>0</v>
      </c>
      <c r="CB99" s="28" t="s">
        <v>103</v>
      </c>
      <c r="CC99" s="28">
        <v>0</v>
      </c>
      <c r="CD99" s="28">
        <v>0</v>
      </c>
      <c r="CE99" s="28">
        <v>0</v>
      </c>
      <c r="CF99" s="28">
        <v>0</v>
      </c>
      <c r="CG99" s="28">
        <v>3.47</v>
      </c>
      <c r="CH99" s="28">
        <v>3</v>
      </c>
      <c r="CI99" s="28">
        <v>0</v>
      </c>
      <c r="CJ99" s="28" t="s">
        <v>103</v>
      </c>
      <c r="CK99" s="28">
        <v>0</v>
      </c>
      <c r="CL99" s="28">
        <v>0</v>
      </c>
      <c r="CM99" s="28" t="s">
        <v>103</v>
      </c>
      <c r="CN99" s="28">
        <v>0</v>
      </c>
      <c r="CO99" s="28">
        <f t="shared" si="31"/>
        <v>0</v>
      </c>
      <c r="CP99" s="32">
        <f t="shared" si="19"/>
        <v>434.40839999999997</v>
      </c>
      <c r="CQ99" s="28">
        <v>0</v>
      </c>
      <c r="CR99" s="28" t="s">
        <v>103</v>
      </c>
      <c r="CS99" s="28">
        <f t="shared" si="32"/>
        <v>0</v>
      </c>
      <c r="CT99" s="28">
        <f t="shared" si="33"/>
        <v>0</v>
      </c>
      <c r="CU99" s="28">
        <f t="shared" si="20"/>
        <v>0</v>
      </c>
      <c r="CV99" s="28">
        <f t="shared" si="21"/>
        <v>1277.1600000000001</v>
      </c>
      <c r="CW99" s="29">
        <f t="shared" si="22"/>
        <v>8028.02</v>
      </c>
    </row>
    <row r="100" spans="2:101" x14ac:dyDescent="0.2">
      <c r="B100" s="7">
        <v>202096</v>
      </c>
      <c r="C100" s="8">
        <v>22117</v>
      </c>
      <c r="D100" s="8" t="s">
        <v>95</v>
      </c>
      <c r="E100" s="8" t="s">
        <v>350</v>
      </c>
      <c r="F100" s="8">
        <v>0</v>
      </c>
      <c r="G100" s="8" t="s">
        <v>942</v>
      </c>
      <c r="H100" s="8" t="s">
        <v>106</v>
      </c>
      <c r="I100" s="8" t="s">
        <v>98</v>
      </c>
      <c r="J100" s="8" t="s">
        <v>98</v>
      </c>
      <c r="K100" s="8" t="s">
        <v>291</v>
      </c>
      <c r="L100" s="8" t="s">
        <v>100</v>
      </c>
      <c r="M100" s="9">
        <v>27707200100776</v>
      </c>
      <c r="N100" s="8" t="s">
        <v>351</v>
      </c>
      <c r="O100" s="8" t="s">
        <v>102</v>
      </c>
      <c r="P100" s="8">
        <v>1755.91</v>
      </c>
      <c r="Q100" s="14">
        <v>2054.4147000000003</v>
      </c>
      <c r="R100" s="15">
        <v>0</v>
      </c>
      <c r="S100" s="15">
        <f t="shared" si="23"/>
        <v>2773.46</v>
      </c>
      <c r="T100" s="15">
        <f t="shared" si="24"/>
        <v>308.16000000000003</v>
      </c>
      <c r="U100" s="15">
        <v>0</v>
      </c>
      <c r="V100" s="15">
        <v>0</v>
      </c>
      <c r="W100" s="15">
        <v>0</v>
      </c>
      <c r="X100" s="15" t="s">
        <v>103</v>
      </c>
      <c r="Y100" s="14">
        <v>308.16220500000003</v>
      </c>
      <c r="Z100" s="15">
        <v>300</v>
      </c>
      <c r="AA100" s="15" t="s">
        <v>103</v>
      </c>
      <c r="AB100" s="15">
        <v>0</v>
      </c>
      <c r="AC100" s="15">
        <v>0</v>
      </c>
      <c r="AD100" s="15">
        <v>0</v>
      </c>
      <c r="AE100" s="15">
        <v>0</v>
      </c>
      <c r="AF100" s="19">
        <f t="shared" si="25"/>
        <v>608.16</v>
      </c>
      <c r="AG100" s="15">
        <v>62.35</v>
      </c>
      <c r="AH100" s="15">
        <v>69.55</v>
      </c>
      <c r="AI100" s="15">
        <v>82.87</v>
      </c>
      <c r="AJ100" s="15">
        <v>0</v>
      </c>
      <c r="AK100" s="15">
        <v>200</v>
      </c>
      <c r="AL100" s="15">
        <v>35.1</v>
      </c>
      <c r="AM100" s="15">
        <v>62.6</v>
      </c>
      <c r="AN100" s="15">
        <v>80.37</v>
      </c>
      <c r="AO100" s="15">
        <v>114.67</v>
      </c>
      <c r="AP100" s="15">
        <v>122.69</v>
      </c>
      <c r="AQ100" s="15">
        <v>131.28</v>
      </c>
      <c r="AR100" s="15" t="s">
        <v>103</v>
      </c>
      <c r="AS100" s="15">
        <v>87.795500000000004</v>
      </c>
      <c r="AT100" s="15">
        <v>600</v>
      </c>
      <c r="AU100" s="15">
        <v>10</v>
      </c>
      <c r="AV100" s="19">
        <f t="shared" si="26"/>
        <v>1659.28</v>
      </c>
      <c r="AW100" s="15">
        <v>10</v>
      </c>
      <c r="AX100" s="15">
        <v>0</v>
      </c>
      <c r="AY100" s="14">
        <v>369.6653</v>
      </c>
      <c r="AZ100" s="15">
        <v>0</v>
      </c>
      <c r="BA100" s="15" t="s">
        <v>103</v>
      </c>
      <c r="BB100" s="15">
        <v>0</v>
      </c>
      <c r="BC100" s="24">
        <f t="shared" si="18"/>
        <v>7783.14</v>
      </c>
      <c r="BD100" s="19">
        <f t="shared" si="27"/>
        <v>0</v>
      </c>
      <c r="BE100" s="19">
        <f t="shared" si="28"/>
        <v>7783.14</v>
      </c>
      <c r="BF100" s="22">
        <v>0</v>
      </c>
      <c r="BG100" s="22">
        <v>0</v>
      </c>
      <c r="BH100" s="22"/>
      <c r="BI100" s="22"/>
      <c r="BJ100" s="32">
        <v>682</v>
      </c>
      <c r="BK100" s="32">
        <v>0</v>
      </c>
      <c r="BL100" s="28">
        <f t="shared" si="29"/>
        <v>0</v>
      </c>
      <c r="BM100" s="28">
        <f t="shared" si="30"/>
        <v>0</v>
      </c>
      <c r="BN10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0" s="28">
        <v>0</v>
      </c>
      <c r="BR100" s="28">
        <v>0</v>
      </c>
      <c r="BS100" s="28">
        <v>0</v>
      </c>
      <c r="BT100" s="28">
        <v>3</v>
      </c>
      <c r="BU100" s="28">
        <v>0</v>
      </c>
      <c r="BV100" s="28">
        <v>0</v>
      </c>
      <c r="BW100" s="28">
        <v>0</v>
      </c>
      <c r="BX100" s="28">
        <v>0</v>
      </c>
      <c r="BY100" s="28">
        <v>0</v>
      </c>
      <c r="BZ100" s="28">
        <v>0</v>
      </c>
      <c r="CA100" s="28">
        <v>0</v>
      </c>
      <c r="CB100" s="28" t="s">
        <v>103</v>
      </c>
      <c r="CC100" s="28">
        <v>0</v>
      </c>
      <c r="CD100" s="28">
        <v>0</v>
      </c>
      <c r="CE100" s="28">
        <v>0</v>
      </c>
      <c r="CF100" s="28">
        <v>0</v>
      </c>
      <c r="CG100" s="28">
        <v>3.06</v>
      </c>
      <c r="CH100" s="28">
        <v>3</v>
      </c>
      <c r="CI100" s="28">
        <v>0</v>
      </c>
      <c r="CJ100" s="28" t="s">
        <v>103</v>
      </c>
      <c r="CK100" s="28">
        <v>0</v>
      </c>
      <c r="CL100" s="28">
        <v>0</v>
      </c>
      <c r="CM100" s="28" t="s">
        <v>103</v>
      </c>
      <c r="CN100" s="28">
        <v>0</v>
      </c>
      <c r="CO100" s="28">
        <f t="shared" si="31"/>
        <v>0</v>
      </c>
      <c r="CP100" s="32">
        <f t="shared" si="19"/>
        <v>369.6653</v>
      </c>
      <c r="CQ100" s="28">
        <v>0</v>
      </c>
      <c r="CR100" s="28" t="s">
        <v>103</v>
      </c>
      <c r="CS100" s="28">
        <f t="shared" si="32"/>
        <v>0</v>
      </c>
      <c r="CT100" s="28">
        <f t="shared" si="33"/>
        <v>0</v>
      </c>
      <c r="CU100" s="28">
        <f t="shared" si="20"/>
        <v>0</v>
      </c>
      <c r="CV100" s="28">
        <f t="shared" si="21"/>
        <v>1060.73</v>
      </c>
      <c r="CW100" s="29">
        <f t="shared" si="22"/>
        <v>6722.41</v>
      </c>
    </row>
    <row r="101" spans="2:101" x14ac:dyDescent="0.2">
      <c r="B101" s="7">
        <v>202097</v>
      </c>
      <c r="C101" s="8">
        <v>22088</v>
      </c>
      <c r="D101" s="8" t="s">
        <v>95</v>
      </c>
      <c r="E101" s="8" t="s">
        <v>858</v>
      </c>
      <c r="F101" s="8">
        <v>0</v>
      </c>
      <c r="G101" s="8" t="s">
        <v>942</v>
      </c>
      <c r="H101" s="8" t="s">
        <v>106</v>
      </c>
      <c r="I101" s="8" t="s">
        <v>98</v>
      </c>
      <c r="J101" s="8" t="s">
        <v>98</v>
      </c>
      <c r="K101" s="8" t="s">
        <v>291</v>
      </c>
      <c r="L101" s="8" t="s">
        <v>352</v>
      </c>
      <c r="M101" s="9">
        <v>27804052101631</v>
      </c>
      <c r="N101" s="8" t="s">
        <v>353</v>
      </c>
      <c r="O101" s="8" t="s">
        <v>102</v>
      </c>
      <c r="P101" s="8">
        <v>1821.11</v>
      </c>
      <c r="Q101" s="14">
        <v>2130.6986999999999</v>
      </c>
      <c r="R101" s="15">
        <v>0</v>
      </c>
      <c r="S101" s="15">
        <f t="shared" si="23"/>
        <v>2876.44</v>
      </c>
      <c r="T101" s="15">
        <f t="shared" si="24"/>
        <v>319.60000000000002</v>
      </c>
      <c r="U101" s="15">
        <v>0</v>
      </c>
      <c r="V101" s="15">
        <v>0</v>
      </c>
      <c r="W101" s="15">
        <v>0</v>
      </c>
      <c r="X101" s="15" t="s">
        <v>103</v>
      </c>
      <c r="Y101" s="14">
        <v>319.604805</v>
      </c>
      <c r="Z101" s="15">
        <v>300</v>
      </c>
      <c r="AA101" s="15" t="s">
        <v>103</v>
      </c>
      <c r="AB101" s="15">
        <v>0</v>
      </c>
      <c r="AC101" s="15">
        <v>0</v>
      </c>
      <c r="AD101" s="15">
        <v>0</v>
      </c>
      <c r="AE101" s="15">
        <v>0</v>
      </c>
      <c r="AF101" s="19">
        <f t="shared" si="25"/>
        <v>619.6</v>
      </c>
      <c r="AG101" s="15">
        <v>64.62</v>
      </c>
      <c r="AH101" s="15">
        <v>71.989999999999995</v>
      </c>
      <c r="AI101" s="15">
        <v>85.57</v>
      </c>
      <c r="AJ101" s="15">
        <v>0</v>
      </c>
      <c r="AK101" s="15">
        <v>200</v>
      </c>
      <c r="AL101" s="15">
        <v>36.4</v>
      </c>
      <c r="AM101" s="15">
        <v>64.92</v>
      </c>
      <c r="AN101" s="15">
        <v>83.36</v>
      </c>
      <c r="AO101" s="15">
        <v>118.93</v>
      </c>
      <c r="AP101" s="15">
        <v>127.25</v>
      </c>
      <c r="AQ101" s="15">
        <v>136.16</v>
      </c>
      <c r="AR101" s="15" t="s">
        <v>103</v>
      </c>
      <c r="AS101" s="15">
        <v>91.055499999999995</v>
      </c>
      <c r="AT101" s="15">
        <v>600</v>
      </c>
      <c r="AU101" s="15">
        <v>10</v>
      </c>
      <c r="AV101" s="19">
        <f t="shared" si="26"/>
        <v>1690.26</v>
      </c>
      <c r="AW101" s="15">
        <v>10</v>
      </c>
      <c r="AX101" s="15">
        <v>0</v>
      </c>
      <c r="AY101" s="14">
        <v>383.39159999999998</v>
      </c>
      <c r="AZ101" s="15">
        <v>0</v>
      </c>
      <c r="BA101" s="15" t="s">
        <v>103</v>
      </c>
      <c r="BB101" s="15">
        <v>0</v>
      </c>
      <c r="BC101" s="24">
        <f t="shared" si="18"/>
        <v>8029.99</v>
      </c>
      <c r="BD101" s="19">
        <f t="shared" si="27"/>
        <v>0</v>
      </c>
      <c r="BE101" s="19">
        <f t="shared" si="28"/>
        <v>8029.99</v>
      </c>
      <c r="BF101" s="22">
        <v>0</v>
      </c>
      <c r="BG101" s="22">
        <v>0</v>
      </c>
      <c r="BH101" s="22"/>
      <c r="BI101" s="22"/>
      <c r="BJ101" s="32">
        <v>704</v>
      </c>
      <c r="BK101" s="32">
        <v>0</v>
      </c>
      <c r="BL101" s="28">
        <f t="shared" si="29"/>
        <v>0</v>
      </c>
      <c r="BM101" s="28">
        <f t="shared" si="30"/>
        <v>0</v>
      </c>
      <c r="BN10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1" s="28">
        <v>0</v>
      </c>
      <c r="BR101" s="28">
        <v>0</v>
      </c>
      <c r="BS101" s="28">
        <v>0</v>
      </c>
      <c r="BT101" s="28">
        <v>3</v>
      </c>
      <c r="BU101" s="28">
        <v>0</v>
      </c>
      <c r="BV101" s="28">
        <v>0</v>
      </c>
      <c r="BW101" s="28">
        <v>0</v>
      </c>
      <c r="BX101" s="28">
        <v>0</v>
      </c>
      <c r="BY101" s="28">
        <v>0</v>
      </c>
      <c r="BZ101" s="28">
        <v>0</v>
      </c>
      <c r="CA101" s="28">
        <v>0</v>
      </c>
      <c r="CB101" s="28" t="s">
        <v>103</v>
      </c>
      <c r="CC101" s="28">
        <v>0</v>
      </c>
      <c r="CD101" s="28">
        <v>0</v>
      </c>
      <c r="CE101" s="28">
        <v>0</v>
      </c>
      <c r="CF101" s="28">
        <v>0</v>
      </c>
      <c r="CG101" s="28">
        <v>3.15</v>
      </c>
      <c r="CH101" s="28">
        <v>3</v>
      </c>
      <c r="CI101" s="28">
        <v>0</v>
      </c>
      <c r="CJ101" s="28" t="s">
        <v>103</v>
      </c>
      <c r="CK101" s="28">
        <v>0</v>
      </c>
      <c r="CL101" s="28">
        <v>0</v>
      </c>
      <c r="CM101" s="28" t="s">
        <v>103</v>
      </c>
      <c r="CN101" s="28">
        <v>0</v>
      </c>
      <c r="CO101" s="28">
        <f t="shared" si="31"/>
        <v>0</v>
      </c>
      <c r="CP101" s="32">
        <f t="shared" si="19"/>
        <v>383.39159999999998</v>
      </c>
      <c r="CQ101" s="28">
        <v>0</v>
      </c>
      <c r="CR101" s="28" t="s">
        <v>103</v>
      </c>
      <c r="CS101" s="28">
        <f t="shared" si="32"/>
        <v>0</v>
      </c>
      <c r="CT101" s="28">
        <f t="shared" si="33"/>
        <v>0</v>
      </c>
      <c r="CU101" s="28">
        <f t="shared" si="20"/>
        <v>0</v>
      </c>
      <c r="CV101" s="28">
        <f t="shared" si="21"/>
        <v>1096.54</v>
      </c>
      <c r="CW101" s="29">
        <f t="shared" si="22"/>
        <v>6933.45</v>
      </c>
    </row>
    <row r="102" spans="2:101" x14ac:dyDescent="0.2">
      <c r="B102" s="7">
        <v>202099</v>
      </c>
      <c r="C102" s="8">
        <v>22102</v>
      </c>
      <c r="D102" s="8" t="s">
        <v>95</v>
      </c>
      <c r="E102" s="8" t="s">
        <v>859</v>
      </c>
      <c r="F102" s="8">
        <v>0</v>
      </c>
      <c r="G102" s="8" t="s">
        <v>942</v>
      </c>
      <c r="H102" s="8" t="s">
        <v>106</v>
      </c>
      <c r="I102" s="8" t="s">
        <v>107</v>
      </c>
      <c r="J102" s="8" t="s">
        <v>108</v>
      </c>
      <c r="K102" s="8" t="s">
        <v>354</v>
      </c>
      <c r="L102" s="8" t="s">
        <v>355</v>
      </c>
      <c r="M102" s="9">
        <v>26612301700516</v>
      </c>
      <c r="N102" s="8" t="s">
        <v>356</v>
      </c>
      <c r="O102" s="8" t="s">
        <v>102</v>
      </c>
      <c r="P102" s="8">
        <v>2129.48</v>
      </c>
      <c r="Q102" s="14">
        <v>2491.4916000000003</v>
      </c>
      <c r="R102" s="15">
        <v>0</v>
      </c>
      <c r="S102" s="15">
        <f t="shared" si="23"/>
        <v>3363.51</v>
      </c>
      <c r="T102" s="15">
        <f t="shared" si="24"/>
        <v>373.72</v>
      </c>
      <c r="U102" s="15">
        <v>0</v>
      </c>
      <c r="V102" s="15">
        <v>0</v>
      </c>
      <c r="W102" s="15">
        <v>0</v>
      </c>
      <c r="X102" s="15" t="s">
        <v>103</v>
      </c>
      <c r="Y102" s="14">
        <v>373.72374000000002</v>
      </c>
      <c r="Z102" s="15">
        <v>300</v>
      </c>
      <c r="AA102" s="15" t="s">
        <v>103</v>
      </c>
      <c r="AB102" s="15">
        <v>0</v>
      </c>
      <c r="AC102" s="15">
        <v>0</v>
      </c>
      <c r="AD102" s="15">
        <v>0</v>
      </c>
      <c r="AE102" s="15">
        <v>0</v>
      </c>
      <c r="AF102" s="19">
        <f t="shared" si="25"/>
        <v>673.72</v>
      </c>
      <c r="AG102" s="15">
        <v>69.930000000000007</v>
      </c>
      <c r="AH102" s="15">
        <v>78.06</v>
      </c>
      <c r="AI102" s="15">
        <v>93.9</v>
      </c>
      <c r="AJ102" s="15">
        <v>0</v>
      </c>
      <c r="AK102" s="15">
        <v>190</v>
      </c>
      <c r="AL102" s="15">
        <v>42.57</v>
      </c>
      <c r="AM102" s="15">
        <v>75.91</v>
      </c>
      <c r="AN102" s="15">
        <v>97.47</v>
      </c>
      <c r="AO102" s="15">
        <v>139.06</v>
      </c>
      <c r="AP102" s="15">
        <v>148.80000000000001</v>
      </c>
      <c r="AQ102" s="15">
        <v>159.21</v>
      </c>
      <c r="AR102" s="15" t="s">
        <v>103</v>
      </c>
      <c r="AS102" s="15">
        <v>106.474</v>
      </c>
      <c r="AT102" s="15">
        <v>600</v>
      </c>
      <c r="AU102" s="15">
        <v>10</v>
      </c>
      <c r="AV102" s="19">
        <f t="shared" si="26"/>
        <v>1811.38</v>
      </c>
      <c r="AW102" s="15">
        <v>10</v>
      </c>
      <c r="AX102" s="15">
        <v>0</v>
      </c>
      <c r="AY102" s="14">
        <v>448.3116</v>
      </c>
      <c r="AZ102" s="15">
        <v>0</v>
      </c>
      <c r="BA102" s="15" t="s">
        <v>103</v>
      </c>
      <c r="BB102" s="15">
        <v>0</v>
      </c>
      <c r="BC102" s="24">
        <f t="shared" si="18"/>
        <v>9172.1299999999992</v>
      </c>
      <c r="BD102" s="19">
        <f t="shared" si="27"/>
        <v>0</v>
      </c>
      <c r="BE102" s="19">
        <f t="shared" si="28"/>
        <v>9172.1299999999992</v>
      </c>
      <c r="BF102" s="22">
        <v>0</v>
      </c>
      <c r="BG102" s="22">
        <v>0</v>
      </c>
      <c r="BH102" s="22"/>
      <c r="BI102" s="22"/>
      <c r="BJ102" s="32">
        <v>803</v>
      </c>
      <c r="BK102" s="32">
        <v>25.75</v>
      </c>
      <c r="BL102" s="28">
        <f t="shared" si="29"/>
        <v>0</v>
      </c>
      <c r="BM102" s="28">
        <f t="shared" si="30"/>
        <v>0</v>
      </c>
      <c r="BN10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2" s="28">
        <v>0</v>
      </c>
      <c r="BR102" s="28">
        <v>0</v>
      </c>
      <c r="BS102" s="28">
        <v>0</v>
      </c>
      <c r="BT102" s="28">
        <v>3</v>
      </c>
      <c r="BU102" s="28">
        <v>0</v>
      </c>
      <c r="BV102" s="28">
        <v>0</v>
      </c>
      <c r="BW102" s="28">
        <v>0</v>
      </c>
      <c r="BX102" s="28">
        <v>0</v>
      </c>
      <c r="BY102" s="28">
        <v>0</v>
      </c>
      <c r="BZ102" s="28">
        <v>0</v>
      </c>
      <c r="CA102" s="28">
        <v>0</v>
      </c>
      <c r="CB102" s="28" t="s">
        <v>103</v>
      </c>
      <c r="CC102" s="28">
        <v>0</v>
      </c>
      <c r="CD102" s="28">
        <v>0</v>
      </c>
      <c r="CE102" s="28">
        <v>0</v>
      </c>
      <c r="CF102" s="28">
        <v>0</v>
      </c>
      <c r="CG102" s="28">
        <v>3.52</v>
      </c>
      <c r="CH102" s="28">
        <v>5</v>
      </c>
      <c r="CI102" s="28">
        <v>0</v>
      </c>
      <c r="CJ102" s="28" t="s">
        <v>103</v>
      </c>
      <c r="CK102" s="28">
        <v>0</v>
      </c>
      <c r="CL102" s="28">
        <v>0</v>
      </c>
      <c r="CM102" s="28" t="s">
        <v>103</v>
      </c>
      <c r="CN102" s="28">
        <v>0</v>
      </c>
      <c r="CO102" s="28">
        <f t="shared" si="31"/>
        <v>0</v>
      </c>
      <c r="CP102" s="32">
        <f t="shared" si="19"/>
        <v>448.3116</v>
      </c>
      <c r="CQ102" s="28">
        <v>0</v>
      </c>
      <c r="CR102" s="28" t="s">
        <v>103</v>
      </c>
      <c r="CS102" s="28">
        <f t="shared" si="32"/>
        <v>0</v>
      </c>
      <c r="CT102" s="28">
        <f t="shared" si="33"/>
        <v>0</v>
      </c>
      <c r="CU102" s="28">
        <f t="shared" si="20"/>
        <v>0</v>
      </c>
      <c r="CV102" s="28">
        <f t="shared" si="21"/>
        <v>1288.58</v>
      </c>
      <c r="CW102" s="29">
        <f t="shared" si="22"/>
        <v>7883.5499999999993</v>
      </c>
    </row>
    <row r="103" spans="2:101" x14ac:dyDescent="0.2">
      <c r="B103" s="7">
        <v>202100</v>
      </c>
      <c r="C103" s="8">
        <v>22170</v>
      </c>
      <c r="D103" s="8" t="s">
        <v>95</v>
      </c>
      <c r="E103" s="8" t="s">
        <v>357</v>
      </c>
      <c r="F103" s="8">
        <v>0</v>
      </c>
      <c r="G103" s="8" t="s">
        <v>942</v>
      </c>
      <c r="H103" s="8" t="s">
        <v>106</v>
      </c>
      <c r="I103" s="8" t="s">
        <v>129</v>
      </c>
      <c r="J103" s="8" t="s">
        <v>129</v>
      </c>
      <c r="K103" s="8" t="s">
        <v>305</v>
      </c>
      <c r="L103" s="8" t="s">
        <v>100</v>
      </c>
      <c r="M103" s="9">
        <v>27301011404792</v>
      </c>
      <c r="N103" s="8" t="s">
        <v>358</v>
      </c>
      <c r="O103" s="8" t="s">
        <v>102</v>
      </c>
      <c r="P103" s="8">
        <v>1017.69</v>
      </c>
      <c r="Q103" s="14">
        <v>1190.6973</v>
      </c>
      <c r="R103" s="15">
        <v>0</v>
      </c>
      <c r="S103" s="15">
        <f t="shared" si="23"/>
        <v>1607.44</v>
      </c>
      <c r="T103" s="15">
        <f t="shared" si="24"/>
        <v>178.6</v>
      </c>
      <c r="U103" s="15">
        <v>0</v>
      </c>
      <c r="V103" s="15">
        <v>0</v>
      </c>
      <c r="W103" s="15">
        <v>0</v>
      </c>
      <c r="X103" s="15" t="s">
        <v>103</v>
      </c>
      <c r="Y103" s="14">
        <v>178.60459499999999</v>
      </c>
      <c r="Z103" s="15">
        <v>300</v>
      </c>
      <c r="AA103" s="15" t="s">
        <v>103</v>
      </c>
      <c r="AB103" s="15">
        <v>0</v>
      </c>
      <c r="AC103" s="15">
        <v>0</v>
      </c>
      <c r="AD103" s="15">
        <v>0</v>
      </c>
      <c r="AE103" s="15">
        <v>0</v>
      </c>
      <c r="AF103" s="19">
        <f t="shared" si="25"/>
        <v>478.6</v>
      </c>
      <c r="AG103" s="15">
        <v>33.74</v>
      </c>
      <c r="AH103" s="15">
        <v>37.659999999999997</v>
      </c>
      <c r="AI103" s="15">
        <v>65</v>
      </c>
      <c r="AJ103" s="15">
        <v>0</v>
      </c>
      <c r="AK103" s="15">
        <v>200</v>
      </c>
      <c r="AL103" s="15">
        <v>27.53</v>
      </c>
      <c r="AM103" s="15">
        <v>36.28</v>
      </c>
      <c r="AN103" s="15">
        <v>46.58</v>
      </c>
      <c r="AO103" s="15">
        <v>66.459999999999994</v>
      </c>
      <c r="AP103" s="15">
        <v>71.11</v>
      </c>
      <c r="AQ103" s="15">
        <v>83.43</v>
      </c>
      <c r="AR103" s="15" t="s">
        <v>103</v>
      </c>
      <c r="AS103" s="15">
        <v>50.884500000000003</v>
      </c>
      <c r="AT103" s="15">
        <v>600</v>
      </c>
      <c r="AU103" s="15">
        <v>10</v>
      </c>
      <c r="AV103" s="19">
        <f t="shared" si="26"/>
        <v>1328.67</v>
      </c>
      <c r="AW103" s="15">
        <v>10</v>
      </c>
      <c r="AX103" s="15">
        <v>0</v>
      </c>
      <c r="AY103" s="14">
        <v>214.25049999999999</v>
      </c>
      <c r="AZ103" s="15">
        <v>0</v>
      </c>
      <c r="BA103" s="15" t="s">
        <v>103</v>
      </c>
      <c r="BB103" s="15">
        <v>0</v>
      </c>
      <c r="BC103" s="24">
        <f t="shared" si="18"/>
        <v>5008.26</v>
      </c>
      <c r="BD103" s="19">
        <f t="shared" si="27"/>
        <v>1991.7399999999998</v>
      </c>
      <c r="BE103" s="19">
        <f t="shared" si="28"/>
        <v>7000</v>
      </c>
      <c r="BF103" s="22">
        <v>0</v>
      </c>
      <c r="BG103" s="22">
        <v>0</v>
      </c>
      <c r="BH103" s="22"/>
      <c r="BI103" s="22"/>
      <c r="BJ103" s="32">
        <v>550</v>
      </c>
      <c r="BK103" s="32">
        <v>0</v>
      </c>
      <c r="BL103" s="28">
        <f t="shared" si="29"/>
        <v>0</v>
      </c>
      <c r="BM103" s="28">
        <f t="shared" si="30"/>
        <v>0</v>
      </c>
      <c r="BN10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3" s="28">
        <v>0</v>
      </c>
      <c r="BR103" s="28">
        <v>0</v>
      </c>
      <c r="BS103" s="28">
        <v>0</v>
      </c>
      <c r="BT103" s="28">
        <v>3</v>
      </c>
      <c r="BU103" s="28">
        <v>0</v>
      </c>
      <c r="BV103" s="28">
        <v>0</v>
      </c>
      <c r="BW103" s="28">
        <v>0</v>
      </c>
      <c r="BX103" s="28">
        <v>0</v>
      </c>
      <c r="BY103" s="28">
        <v>0</v>
      </c>
      <c r="BZ103" s="28">
        <v>0</v>
      </c>
      <c r="CA103" s="28">
        <v>0</v>
      </c>
      <c r="CB103" s="28" t="s">
        <v>103</v>
      </c>
      <c r="CC103" s="28">
        <v>0</v>
      </c>
      <c r="CD103" s="28">
        <v>0</v>
      </c>
      <c r="CE103" s="28">
        <v>0</v>
      </c>
      <c r="CF103" s="28">
        <v>0</v>
      </c>
      <c r="CG103" s="28">
        <v>3.02</v>
      </c>
      <c r="CH103" s="28">
        <v>3</v>
      </c>
      <c r="CI103" s="28">
        <v>0</v>
      </c>
      <c r="CJ103" s="28" t="s">
        <v>103</v>
      </c>
      <c r="CK103" s="28">
        <v>0</v>
      </c>
      <c r="CL103" s="28">
        <v>0</v>
      </c>
      <c r="CM103" s="28" t="s">
        <v>103</v>
      </c>
      <c r="CN103" s="28">
        <v>0</v>
      </c>
      <c r="CO103" s="28">
        <f t="shared" si="31"/>
        <v>0</v>
      </c>
      <c r="CP103" s="32">
        <f t="shared" si="19"/>
        <v>214.25049999999999</v>
      </c>
      <c r="CQ103" s="28">
        <v>0</v>
      </c>
      <c r="CR103" s="28" t="s">
        <v>103</v>
      </c>
      <c r="CS103" s="28">
        <f t="shared" si="32"/>
        <v>0</v>
      </c>
      <c r="CT103" s="28">
        <f t="shared" si="33"/>
        <v>0</v>
      </c>
      <c r="CU103" s="28">
        <f t="shared" si="20"/>
        <v>0</v>
      </c>
      <c r="CV103" s="28">
        <f t="shared" si="21"/>
        <v>773.27</v>
      </c>
      <c r="CW103" s="29">
        <f t="shared" si="22"/>
        <v>6226.73</v>
      </c>
    </row>
    <row r="104" spans="2:101" x14ac:dyDescent="0.2">
      <c r="B104" s="7">
        <v>202102</v>
      </c>
      <c r="C104" s="8">
        <v>22089</v>
      </c>
      <c r="D104" s="8" t="s">
        <v>95</v>
      </c>
      <c r="E104" s="8" t="s">
        <v>359</v>
      </c>
      <c r="F104" s="8">
        <v>0</v>
      </c>
      <c r="G104" s="8" t="s">
        <v>942</v>
      </c>
      <c r="H104" s="8" t="s">
        <v>106</v>
      </c>
      <c r="I104" s="8" t="s">
        <v>98</v>
      </c>
      <c r="J104" s="8" t="s">
        <v>98</v>
      </c>
      <c r="K104" s="8" t="s">
        <v>135</v>
      </c>
      <c r="L104" s="8" t="s">
        <v>100</v>
      </c>
      <c r="M104" s="9">
        <v>27709060102938</v>
      </c>
      <c r="N104" s="8" t="s">
        <v>360</v>
      </c>
      <c r="O104" s="8" t="s">
        <v>102</v>
      </c>
      <c r="P104" s="8">
        <v>1755.89</v>
      </c>
      <c r="Q104" s="14">
        <v>2333</v>
      </c>
      <c r="R104" s="15">
        <v>0</v>
      </c>
      <c r="S104" s="15">
        <f t="shared" si="23"/>
        <v>3149.55</v>
      </c>
      <c r="T104" s="15">
        <f t="shared" si="24"/>
        <v>349.95</v>
      </c>
      <c r="U104" s="15">
        <v>0</v>
      </c>
      <c r="V104" s="15">
        <v>0</v>
      </c>
      <c r="W104" s="15">
        <v>0</v>
      </c>
      <c r="X104" s="15" t="s">
        <v>103</v>
      </c>
      <c r="Y104" s="14">
        <v>349.95</v>
      </c>
      <c r="Z104" s="15">
        <v>300</v>
      </c>
      <c r="AA104" s="15" t="s">
        <v>103</v>
      </c>
      <c r="AB104" s="15">
        <v>0</v>
      </c>
      <c r="AC104" s="15">
        <v>0</v>
      </c>
      <c r="AD104" s="15">
        <v>0</v>
      </c>
      <c r="AE104" s="15">
        <v>0</v>
      </c>
      <c r="AF104" s="19">
        <f t="shared" si="25"/>
        <v>649.95000000000005</v>
      </c>
      <c r="AG104" s="15">
        <v>62.35</v>
      </c>
      <c r="AH104" s="15">
        <v>69.55</v>
      </c>
      <c r="AI104" s="15">
        <v>82.86</v>
      </c>
      <c r="AJ104" s="15">
        <v>0</v>
      </c>
      <c r="AK104" s="15">
        <v>200</v>
      </c>
      <c r="AL104" s="15">
        <v>35.1</v>
      </c>
      <c r="AM104" s="15">
        <v>62.59</v>
      </c>
      <c r="AN104" s="15">
        <v>80.37</v>
      </c>
      <c r="AO104" s="15">
        <v>114.67</v>
      </c>
      <c r="AP104" s="15">
        <v>122.69</v>
      </c>
      <c r="AQ104" s="15">
        <v>131.28</v>
      </c>
      <c r="AR104" s="15" t="s">
        <v>103</v>
      </c>
      <c r="AS104" s="15">
        <v>87.794499999999999</v>
      </c>
      <c r="AT104" s="15">
        <v>600</v>
      </c>
      <c r="AU104" s="15">
        <v>10</v>
      </c>
      <c r="AV104" s="19">
        <f t="shared" si="26"/>
        <v>1659.25</v>
      </c>
      <c r="AW104" s="15">
        <v>10</v>
      </c>
      <c r="AX104" s="15">
        <v>0</v>
      </c>
      <c r="AY104" s="14">
        <v>369.661</v>
      </c>
      <c r="AZ104" s="15">
        <v>0</v>
      </c>
      <c r="BA104" s="15" t="s">
        <v>103</v>
      </c>
      <c r="BB104" s="15">
        <v>0</v>
      </c>
      <c r="BC104" s="24">
        <f t="shared" si="18"/>
        <v>8521.36</v>
      </c>
      <c r="BD104" s="19">
        <f t="shared" si="27"/>
        <v>0</v>
      </c>
      <c r="BE104" s="19">
        <f t="shared" si="28"/>
        <v>8521.36</v>
      </c>
      <c r="BF104" s="22">
        <v>0</v>
      </c>
      <c r="BG104" s="22">
        <v>0</v>
      </c>
      <c r="BH104" s="22"/>
      <c r="BI104" s="22"/>
      <c r="BJ104" s="32">
        <v>682</v>
      </c>
      <c r="BK104" s="32">
        <v>0</v>
      </c>
      <c r="BL104" s="28">
        <f t="shared" si="29"/>
        <v>0</v>
      </c>
      <c r="BM104" s="28">
        <f t="shared" si="30"/>
        <v>0</v>
      </c>
      <c r="BN10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4" s="28">
        <v>0</v>
      </c>
      <c r="BR104" s="28">
        <v>0</v>
      </c>
      <c r="BS104" s="28">
        <v>0</v>
      </c>
      <c r="BT104" s="28">
        <v>3</v>
      </c>
      <c r="BU104" s="28">
        <v>0</v>
      </c>
      <c r="BV104" s="28">
        <v>0</v>
      </c>
      <c r="BW104" s="28">
        <v>0</v>
      </c>
      <c r="BX104" s="28">
        <v>0</v>
      </c>
      <c r="BY104" s="28">
        <v>0</v>
      </c>
      <c r="BZ104" s="28">
        <v>0</v>
      </c>
      <c r="CA104" s="28">
        <v>0</v>
      </c>
      <c r="CB104" s="28" t="s">
        <v>103</v>
      </c>
      <c r="CC104" s="28">
        <v>0</v>
      </c>
      <c r="CD104" s="28">
        <v>0</v>
      </c>
      <c r="CE104" s="28">
        <v>0</v>
      </c>
      <c r="CF104" s="28">
        <v>0</v>
      </c>
      <c r="CG104" s="28">
        <v>3.06</v>
      </c>
      <c r="CH104" s="28">
        <v>3</v>
      </c>
      <c r="CI104" s="28">
        <v>0</v>
      </c>
      <c r="CJ104" s="28" t="s">
        <v>103</v>
      </c>
      <c r="CK104" s="28">
        <v>0</v>
      </c>
      <c r="CL104" s="28">
        <v>0</v>
      </c>
      <c r="CM104" s="28" t="s">
        <v>103</v>
      </c>
      <c r="CN104" s="28">
        <v>0</v>
      </c>
      <c r="CO104" s="28">
        <f t="shared" si="31"/>
        <v>0</v>
      </c>
      <c r="CP104" s="32">
        <f t="shared" si="19"/>
        <v>369.661</v>
      </c>
      <c r="CQ104" s="28">
        <v>0</v>
      </c>
      <c r="CR104" s="28" t="s">
        <v>103</v>
      </c>
      <c r="CS104" s="28">
        <f t="shared" si="32"/>
        <v>0</v>
      </c>
      <c r="CT104" s="28">
        <f t="shared" si="33"/>
        <v>0</v>
      </c>
      <c r="CU104" s="28">
        <f t="shared" si="20"/>
        <v>0</v>
      </c>
      <c r="CV104" s="28">
        <f t="shared" si="21"/>
        <v>1060.72</v>
      </c>
      <c r="CW104" s="29">
        <f t="shared" si="22"/>
        <v>7460.64</v>
      </c>
    </row>
    <row r="105" spans="2:101" x14ac:dyDescent="0.2">
      <c r="B105" s="7">
        <v>202103</v>
      </c>
      <c r="C105" s="8">
        <v>21903</v>
      </c>
      <c r="D105" s="8" t="s">
        <v>95</v>
      </c>
      <c r="E105" s="8" t="s">
        <v>361</v>
      </c>
      <c r="F105" s="8">
        <v>0</v>
      </c>
      <c r="G105" s="8" t="s">
        <v>942</v>
      </c>
      <c r="H105" s="8" t="s">
        <v>106</v>
      </c>
      <c r="I105" s="8" t="s">
        <v>98</v>
      </c>
      <c r="J105" s="8" t="s">
        <v>98</v>
      </c>
      <c r="K105" s="8" t="s">
        <v>135</v>
      </c>
      <c r="L105" s="8" t="s">
        <v>362</v>
      </c>
      <c r="M105" s="9">
        <v>27312070101118</v>
      </c>
      <c r="N105" s="8" t="s">
        <v>363</v>
      </c>
      <c r="O105" s="8" t="s">
        <v>102</v>
      </c>
      <c r="P105" s="8">
        <v>1994.02</v>
      </c>
      <c r="Q105" s="14">
        <v>2333.0034000000001</v>
      </c>
      <c r="R105" s="15">
        <v>0</v>
      </c>
      <c r="S105" s="15">
        <f t="shared" si="23"/>
        <v>3149.55</v>
      </c>
      <c r="T105" s="15">
        <f t="shared" si="24"/>
        <v>349.95</v>
      </c>
      <c r="U105" s="15">
        <v>0</v>
      </c>
      <c r="V105" s="15">
        <v>0</v>
      </c>
      <c r="W105" s="15">
        <v>0</v>
      </c>
      <c r="X105" s="15" t="s">
        <v>103</v>
      </c>
      <c r="Y105" s="14">
        <v>349.95051000000001</v>
      </c>
      <c r="Z105" s="15">
        <v>300</v>
      </c>
      <c r="AA105" s="15" t="s">
        <v>103</v>
      </c>
      <c r="AB105" s="15">
        <v>0</v>
      </c>
      <c r="AC105" s="15">
        <v>0</v>
      </c>
      <c r="AD105" s="15">
        <v>0</v>
      </c>
      <c r="AE105" s="15">
        <v>0</v>
      </c>
      <c r="AF105" s="19">
        <f t="shared" si="25"/>
        <v>649.95000000000005</v>
      </c>
      <c r="AG105" s="15">
        <v>65.680000000000007</v>
      </c>
      <c r="AH105" s="15">
        <v>73.3</v>
      </c>
      <c r="AI105" s="15">
        <v>87.88</v>
      </c>
      <c r="AJ105" s="15">
        <v>0</v>
      </c>
      <c r="AK105" s="15">
        <v>200</v>
      </c>
      <c r="AL105" s="15">
        <v>39.86</v>
      </c>
      <c r="AM105" s="15">
        <v>71.09</v>
      </c>
      <c r="AN105" s="15">
        <v>91.27</v>
      </c>
      <c r="AO105" s="15">
        <v>130.22</v>
      </c>
      <c r="AP105" s="15">
        <v>139.33000000000001</v>
      </c>
      <c r="AQ105" s="15">
        <v>149.09</v>
      </c>
      <c r="AR105" s="15" t="s">
        <v>103</v>
      </c>
      <c r="AS105" s="15">
        <v>99.700999999999993</v>
      </c>
      <c r="AT105" s="15">
        <v>600</v>
      </c>
      <c r="AU105" s="15">
        <v>10</v>
      </c>
      <c r="AV105" s="19">
        <f t="shared" si="26"/>
        <v>1757.42</v>
      </c>
      <c r="AW105" s="15">
        <v>10</v>
      </c>
      <c r="AX105" s="15">
        <v>0</v>
      </c>
      <c r="AY105" s="14">
        <v>419.7937</v>
      </c>
      <c r="AZ105" s="15">
        <v>0</v>
      </c>
      <c r="BA105" s="15" t="s">
        <v>103</v>
      </c>
      <c r="BB105" s="15">
        <v>0</v>
      </c>
      <c r="BC105" s="24">
        <f t="shared" si="18"/>
        <v>8669.67</v>
      </c>
      <c r="BD105" s="19">
        <f t="shared" si="27"/>
        <v>0</v>
      </c>
      <c r="BE105" s="19">
        <f t="shared" si="28"/>
        <v>8669.67</v>
      </c>
      <c r="BF105" s="22">
        <v>0</v>
      </c>
      <c r="BG105" s="22">
        <v>0</v>
      </c>
      <c r="BH105" s="22"/>
      <c r="BI105" s="22"/>
      <c r="BJ105" s="32">
        <v>759</v>
      </c>
      <c r="BK105" s="32">
        <v>0</v>
      </c>
      <c r="BL105" s="28">
        <f t="shared" si="29"/>
        <v>0</v>
      </c>
      <c r="BM105" s="28">
        <f t="shared" si="30"/>
        <v>0</v>
      </c>
      <c r="BN10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5" s="28">
        <v>14.2</v>
      </c>
      <c r="BR105" s="28">
        <v>0</v>
      </c>
      <c r="BS105" s="28">
        <v>0</v>
      </c>
      <c r="BT105" s="28">
        <v>3</v>
      </c>
      <c r="BU105" s="28">
        <v>0</v>
      </c>
      <c r="BV105" s="28">
        <v>0</v>
      </c>
      <c r="BW105" s="28">
        <v>0</v>
      </c>
      <c r="BX105" s="28">
        <v>0</v>
      </c>
      <c r="BY105" s="28">
        <v>0</v>
      </c>
      <c r="BZ105" s="28">
        <v>0</v>
      </c>
      <c r="CA105" s="28">
        <v>0</v>
      </c>
      <c r="CB105" s="28" t="s">
        <v>103</v>
      </c>
      <c r="CC105" s="28">
        <v>0</v>
      </c>
      <c r="CD105" s="28">
        <v>0</v>
      </c>
      <c r="CE105" s="28">
        <v>0</v>
      </c>
      <c r="CF105" s="28">
        <v>0</v>
      </c>
      <c r="CG105" s="28">
        <v>3.06</v>
      </c>
      <c r="CH105" s="28">
        <v>3</v>
      </c>
      <c r="CI105" s="28">
        <v>0</v>
      </c>
      <c r="CJ105" s="28" t="s">
        <v>103</v>
      </c>
      <c r="CK105" s="28">
        <v>0</v>
      </c>
      <c r="CL105" s="28">
        <v>0</v>
      </c>
      <c r="CM105" s="28" t="s">
        <v>103</v>
      </c>
      <c r="CN105" s="28">
        <v>0</v>
      </c>
      <c r="CO105" s="28">
        <f t="shared" si="31"/>
        <v>0</v>
      </c>
      <c r="CP105" s="32">
        <f t="shared" si="19"/>
        <v>419.7937</v>
      </c>
      <c r="CQ105" s="28">
        <v>0</v>
      </c>
      <c r="CR105" s="28" t="s">
        <v>103</v>
      </c>
      <c r="CS105" s="28">
        <f t="shared" si="32"/>
        <v>0</v>
      </c>
      <c r="CT105" s="28">
        <f t="shared" si="33"/>
        <v>0</v>
      </c>
      <c r="CU105" s="28">
        <f t="shared" si="20"/>
        <v>0</v>
      </c>
      <c r="CV105" s="28">
        <f t="shared" si="21"/>
        <v>1202.05</v>
      </c>
      <c r="CW105" s="29">
        <f t="shared" si="22"/>
        <v>7467.62</v>
      </c>
    </row>
    <row r="106" spans="2:101" x14ac:dyDescent="0.2">
      <c r="B106" s="7">
        <v>202104</v>
      </c>
      <c r="C106" s="8">
        <v>21346</v>
      </c>
      <c r="D106" s="8" t="s">
        <v>95</v>
      </c>
      <c r="E106" s="8" t="s">
        <v>364</v>
      </c>
      <c r="F106" s="8">
        <v>0</v>
      </c>
      <c r="G106" s="8" t="s">
        <v>942</v>
      </c>
      <c r="H106" s="8" t="s">
        <v>106</v>
      </c>
      <c r="I106" s="8" t="s">
        <v>129</v>
      </c>
      <c r="J106" s="8" t="s">
        <v>129</v>
      </c>
      <c r="K106" s="8" t="s">
        <v>230</v>
      </c>
      <c r="L106" s="8" t="s">
        <v>100</v>
      </c>
      <c r="M106" s="9">
        <v>27301011701615</v>
      </c>
      <c r="N106" s="8" t="s">
        <v>365</v>
      </c>
      <c r="O106" s="8" t="s">
        <v>102</v>
      </c>
      <c r="P106" s="8">
        <v>1981.13</v>
      </c>
      <c r="Q106" s="14">
        <v>2317.9221000000002</v>
      </c>
      <c r="R106" s="15">
        <v>0</v>
      </c>
      <c r="S106" s="15">
        <f t="shared" si="23"/>
        <v>3129.19</v>
      </c>
      <c r="T106" s="15">
        <f t="shared" si="24"/>
        <v>347.69</v>
      </c>
      <c r="U106" s="15">
        <v>0</v>
      </c>
      <c r="V106" s="15">
        <v>0</v>
      </c>
      <c r="W106" s="15">
        <v>0</v>
      </c>
      <c r="X106" s="15" t="s">
        <v>103</v>
      </c>
      <c r="Y106" s="14">
        <v>347.68831500000005</v>
      </c>
      <c r="Z106" s="15">
        <v>300</v>
      </c>
      <c r="AA106" s="15" t="s">
        <v>103</v>
      </c>
      <c r="AB106" s="15">
        <v>0</v>
      </c>
      <c r="AC106" s="15">
        <v>0</v>
      </c>
      <c r="AD106" s="15">
        <v>0</v>
      </c>
      <c r="AE106" s="15">
        <v>0</v>
      </c>
      <c r="AF106" s="19">
        <f t="shared" si="25"/>
        <v>647.69000000000005</v>
      </c>
      <c r="AG106" s="15">
        <v>70.33</v>
      </c>
      <c r="AH106" s="15">
        <v>78.44</v>
      </c>
      <c r="AI106" s="15">
        <v>93.51</v>
      </c>
      <c r="AJ106" s="15">
        <v>0</v>
      </c>
      <c r="AK106" s="15">
        <v>200</v>
      </c>
      <c r="AL106" s="15">
        <v>39.6</v>
      </c>
      <c r="AM106" s="15">
        <v>70.63</v>
      </c>
      <c r="AN106" s="15">
        <v>90.68</v>
      </c>
      <c r="AO106" s="15">
        <v>129.38</v>
      </c>
      <c r="AP106" s="15">
        <v>138.43</v>
      </c>
      <c r="AQ106" s="15">
        <v>148.12</v>
      </c>
      <c r="AR106" s="15" t="s">
        <v>103</v>
      </c>
      <c r="AS106" s="15">
        <v>99.0565</v>
      </c>
      <c r="AT106" s="15">
        <v>600</v>
      </c>
      <c r="AU106" s="15">
        <v>10</v>
      </c>
      <c r="AV106" s="19">
        <f t="shared" si="26"/>
        <v>1768.18</v>
      </c>
      <c r="AW106" s="15">
        <v>10</v>
      </c>
      <c r="AX106" s="15">
        <v>0</v>
      </c>
      <c r="AY106" s="14">
        <v>417.08</v>
      </c>
      <c r="AZ106" s="15">
        <v>0</v>
      </c>
      <c r="BA106" s="15" t="s">
        <v>103</v>
      </c>
      <c r="BB106" s="15">
        <v>0</v>
      </c>
      <c r="BC106" s="24">
        <f t="shared" si="18"/>
        <v>8637.75</v>
      </c>
      <c r="BD106" s="19">
        <f t="shared" si="27"/>
        <v>0</v>
      </c>
      <c r="BE106" s="19">
        <f t="shared" si="28"/>
        <v>8637.75</v>
      </c>
      <c r="BF106" s="22">
        <v>0</v>
      </c>
      <c r="BG106" s="22">
        <v>0</v>
      </c>
      <c r="BH106" s="22"/>
      <c r="BI106" s="22"/>
      <c r="BJ106" s="32">
        <v>759</v>
      </c>
      <c r="BK106" s="32">
        <v>0</v>
      </c>
      <c r="BL106" s="28">
        <f t="shared" si="29"/>
        <v>0</v>
      </c>
      <c r="BM106" s="28">
        <f t="shared" si="30"/>
        <v>0</v>
      </c>
      <c r="BN10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6" s="28">
        <v>77.94</v>
      </c>
      <c r="BR106" s="28">
        <v>0</v>
      </c>
      <c r="BS106" s="28">
        <v>0</v>
      </c>
      <c r="BT106" s="28">
        <v>3</v>
      </c>
      <c r="BU106" s="28">
        <v>0</v>
      </c>
      <c r="BV106" s="28">
        <v>0</v>
      </c>
      <c r="BW106" s="28">
        <v>0</v>
      </c>
      <c r="BX106" s="28">
        <v>0</v>
      </c>
      <c r="BY106" s="28">
        <v>0</v>
      </c>
      <c r="BZ106" s="28">
        <v>0</v>
      </c>
      <c r="CA106" s="28">
        <v>0</v>
      </c>
      <c r="CB106" s="28" t="s">
        <v>103</v>
      </c>
      <c r="CC106" s="28">
        <v>0</v>
      </c>
      <c r="CD106" s="28">
        <v>0</v>
      </c>
      <c r="CE106" s="28">
        <v>0</v>
      </c>
      <c r="CF106" s="28">
        <v>0</v>
      </c>
      <c r="CG106" s="28">
        <v>3.38</v>
      </c>
      <c r="CH106" s="28">
        <v>3</v>
      </c>
      <c r="CI106" s="28">
        <v>0</v>
      </c>
      <c r="CJ106" s="28" t="s">
        <v>103</v>
      </c>
      <c r="CK106" s="28">
        <v>0</v>
      </c>
      <c r="CL106" s="28">
        <v>0</v>
      </c>
      <c r="CM106" s="28" t="s">
        <v>103</v>
      </c>
      <c r="CN106" s="28">
        <v>0</v>
      </c>
      <c r="CO106" s="28">
        <f t="shared" si="31"/>
        <v>0</v>
      </c>
      <c r="CP106" s="32">
        <f t="shared" si="19"/>
        <v>417.08</v>
      </c>
      <c r="CQ106" s="28">
        <v>0</v>
      </c>
      <c r="CR106" s="28" t="s">
        <v>103</v>
      </c>
      <c r="CS106" s="28">
        <f t="shared" si="32"/>
        <v>0</v>
      </c>
      <c r="CT106" s="28">
        <f t="shared" si="33"/>
        <v>0</v>
      </c>
      <c r="CU106" s="28">
        <f t="shared" si="20"/>
        <v>0</v>
      </c>
      <c r="CV106" s="28">
        <f t="shared" si="21"/>
        <v>1263.4000000000001</v>
      </c>
      <c r="CW106" s="29">
        <f t="shared" si="22"/>
        <v>7374.35</v>
      </c>
    </row>
    <row r="107" spans="2:101" x14ac:dyDescent="0.2">
      <c r="B107" s="7">
        <v>202107</v>
      </c>
      <c r="C107" s="8">
        <v>21714</v>
      </c>
      <c r="D107" s="8" t="s">
        <v>95</v>
      </c>
      <c r="E107" s="8" t="s">
        <v>366</v>
      </c>
      <c r="F107" s="8">
        <v>0</v>
      </c>
      <c r="G107" s="8" t="s">
        <v>942</v>
      </c>
      <c r="H107" s="8" t="s">
        <v>106</v>
      </c>
      <c r="I107" s="8" t="s">
        <v>98</v>
      </c>
      <c r="J107" s="8" t="s">
        <v>98</v>
      </c>
      <c r="K107" s="8" t="s">
        <v>135</v>
      </c>
      <c r="L107" s="8" t="s">
        <v>367</v>
      </c>
      <c r="M107" s="9">
        <v>27402250104939</v>
      </c>
      <c r="N107" s="8" t="s">
        <v>368</v>
      </c>
      <c r="O107" s="8" t="s">
        <v>102</v>
      </c>
      <c r="P107" s="8">
        <v>2005.79</v>
      </c>
      <c r="Q107" s="14">
        <v>2346.7743</v>
      </c>
      <c r="R107" s="15">
        <v>0</v>
      </c>
      <c r="S107" s="15">
        <f t="shared" si="23"/>
        <v>3168.15</v>
      </c>
      <c r="T107" s="15">
        <f t="shared" si="24"/>
        <v>352.02</v>
      </c>
      <c r="U107" s="15">
        <v>0</v>
      </c>
      <c r="V107" s="15">
        <v>0</v>
      </c>
      <c r="W107" s="15">
        <v>0</v>
      </c>
      <c r="X107" s="15" t="s">
        <v>103</v>
      </c>
      <c r="Y107" s="14">
        <v>352.01614499999999</v>
      </c>
      <c r="Z107" s="15">
        <v>300</v>
      </c>
      <c r="AA107" s="15" t="s">
        <v>103</v>
      </c>
      <c r="AB107" s="15">
        <v>0</v>
      </c>
      <c r="AC107" s="15">
        <v>0</v>
      </c>
      <c r="AD107" s="15">
        <v>0</v>
      </c>
      <c r="AE107" s="15">
        <v>0</v>
      </c>
      <c r="AF107" s="19">
        <f t="shared" si="25"/>
        <v>652.02</v>
      </c>
      <c r="AG107" s="15">
        <v>66.430000000000007</v>
      </c>
      <c r="AH107" s="15">
        <v>74.150000000000006</v>
      </c>
      <c r="AI107" s="15">
        <v>94.97</v>
      </c>
      <c r="AJ107" s="15">
        <v>0</v>
      </c>
      <c r="AK107" s="15">
        <v>200</v>
      </c>
      <c r="AL107" s="15">
        <v>40.1</v>
      </c>
      <c r="AM107" s="15">
        <v>71.510000000000005</v>
      </c>
      <c r="AN107" s="15">
        <v>91.81</v>
      </c>
      <c r="AO107" s="15">
        <v>130.99</v>
      </c>
      <c r="AP107" s="15">
        <v>140.15</v>
      </c>
      <c r="AQ107" s="15">
        <v>149.97</v>
      </c>
      <c r="AR107" s="15" t="s">
        <v>103</v>
      </c>
      <c r="AS107" s="15">
        <v>100.2895</v>
      </c>
      <c r="AT107" s="15">
        <v>600</v>
      </c>
      <c r="AU107" s="15">
        <v>10</v>
      </c>
      <c r="AV107" s="19">
        <f t="shared" si="26"/>
        <v>1770.37</v>
      </c>
      <c r="AW107" s="15">
        <v>10</v>
      </c>
      <c r="AX107" s="15">
        <v>0</v>
      </c>
      <c r="AY107" s="14">
        <v>422.27159999999998</v>
      </c>
      <c r="AZ107" s="15">
        <v>0</v>
      </c>
      <c r="BA107" s="15" t="s">
        <v>103</v>
      </c>
      <c r="BB107" s="15">
        <v>0</v>
      </c>
      <c r="BC107" s="24">
        <f t="shared" si="18"/>
        <v>8721.61</v>
      </c>
      <c r="BD107" s="19">
        <f t="shared" si="27"/>
        <v>0</v>
      </c>
      <c r="BE107" s="19">
        <f t="shared" si="28"/>
        <v>8721.61</v>
      </c>
      <c r="BF107" s="22">
        <v>0</v>
      </c>
      <c r="BG107" s="22">
        <v>0</v>
      </c>
      <c r="BH107" s="22"/>
      <c r="BI107" s="22"/>
      <c r="BJ107" s="32">
        <v>770</v>
      </c>
      <c r="BK107" s="32">
        <v>0</v>
      </c>
      <c r="BL107" s="28">
        <f t="shared" si="29"/>
        <v>0</v>
      </c>
      <c r="BM107" s="28">
        <f t="shared" si="30"/>
        <v>0</v>
      </c>
      <c r="BN10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7" s="28">
        <v>15.25</v>
      </c>
      <c r="BR107" s="28">
        <v>0</v>
      </c>
      <c r="BS107" s="28">
        <v>0</v>
      </c>
      <c r="BT107" s="28">
        <v>3</v>
      </c>
      <c r="BU107" s="28">
        <v>0</v>
      </c>
      <c r="BV107" s="28">
        <v>0</v>
      </c>
      <c r="BW107" s="28">
        <v>0</v>
      </c>
      <c r="BX107" s="28">
        <v>0</v>
      </c>
      <c r="BY107" s="28">
        <v>0</v>
      </c>
      <c r="BZ107" s="28">
        <v>0</v>
      </c>
      <c r="CA107" s="28">
        <v>0</v>
      </c>
      <c r="CB107" s="28" t="s">
        <v>103</v>
      </c>
      <c r="CC107" s="28">
        <v>0</v>
      </c>
      <c r="CD107" s="28">
        <v>0</v>
      </c>
      <c r="CE107" s="28">
        <v>0</v>
      </c>
      <c r="CF107" s="28">
        <v>0</v>
      </c>
      <c r="CG107" s="28">
        <v>3.42</v>
      </c>
      <c r="CH107" s="28">
        <v>3</v>
      </c>
      <c r="CI107" s="28">
        <v>0</v>
      </c>
      <c r="CJ107" s="28" t="s">
        <v>103</v>
      </c>
      <c r="CK107" s="28">
        <v>0</v>
      </c>
      <c r="CL107" s="28">
        <v>0</v>
      </c>
      <c r="CM107" s="28" t="s">
        <v>103</v>
      </c>
      <c r="CN107" s="28">
        <v>0</v>
      </c>
      <c r="CO107" s="28">
        <f t="shared" si="31"/>
        <v>0</v>
      </c>
      <c r="CP107" s="32">
        <f t="shared" si="19"/>
        <v>422.27159999999998</v>
      </c>
      <c r="CQ107" s="28">
        <v>0</v>
      </c>
      <c r="CR107" s="28" t="s">
        <v>103</v>
      </c>
      <c r="CS107" s="28">
        <f t="shared" si="32"/>
        <v>0</v>
      </c>
      <c r="CT107" s="28">
        <f t="shared" si="33"/>
        <v>0</v>
      </c>
      <c r="CU107" s="28">
        <f t="shared" si="20"/>
        <v>0</v>
      </c>
      <c r="CV107" s="28">
        <f t="shared" si="21"/>
        <v>1216.94</v>
      </c>
      <c r="CW107" s="29">
        <f t="shared" si="22"/>
        <v>7504.67</v>
      </c>
    </row>
    <row r="108" spans="2:101" x14ac:dyDescent="0.2">
      <c r="B108" s="7">
        <v>202108</v>
      </c>
      <c r="C108" s="8">
        <v>21080</v>
      </c>
      <c r="D108" s="8" t="s">
        <v>95</v>
      </c>
      <c r="E108" s="8" t="s">
        <v>369</v>
      </c>
      <c r="F108" s="8">
        <v>0</v>
      </c>
      <c r="G108" s="8" t="s">
        <v>942</v>
      </c>
      <c r="H108" s="8" t="s">
        <v>106</v>
      </c>
      <c r="I108" s="8" t="s">
        <v>114</v>
      </c>
      <c r="J108" s="8" t="s">
        <v>114</v>
      </c>
      <c r="K108" s="8" t="s">
        <v>275</v>
      </c>
      <c r="L108" s="8" t="s">
        <v>100</v>
      </c>
      <c r="M108" s="9">
        <v>26910101700415</v>
      </c>
      <c r="N108" s="8" t="s">
        <v>370</v>
      </c>
      <c r="O108" s="8" t="s">
        <v>102</v>
      </c>
      <c r="P108" s="8">
        <v>2249.0100000000002</v>
      </c>
      <c r="Q108" s="14">
        <v>2631.3417000000004</v>
      </c>
      <c r="R108" s="15">
        <v>0</v>
      </c>
      <c r="S108" s="15">
        <f t="shared" si="23"/>
        <v>3552.31</v>
      </c>
      <c r="T108" s="15">
        <f t="shared" si="24"/>
        <v>394.7</v>
      </c>
      <c r="U108" s="15">
        <v>0</v>
      </c>
      <c r="V108" s="15">
        <v>0</v>
      </c>
      <c r="W108" s="15">
        <v>0</v>
      </c>
      <c r="X108" s="15" t="s">
        <v>103</v>
      </c>
      <c r="Y108" s="14">
        <v>394.70125500000006</v>
      </c>
      <c r="Z108" s="15">
        <v>300</v>
      </c>
      <c r="AA108" s="15" t="s">
        <v>103</v>
      </c>
      <c r="AB108" s="15">
        <v>0</v>
      </c>
      <c r="AC108" s="15">
        <v>0</v>
      </c>
      <c r="AD108" s="15">
        <v>0</v>
      </c>
      <c r="AE108" s="15">
        <v>0</v>
      </c>
      <c r="AF108" s="19">
        <f t="shared" si="25"/>
        <v>694.7</v>
      </c>
      <c r="AG108" s="15">
        <v>74.42</v>
      </c>
      <c r="AH108" s="15">
        <v>83.09</v>
      </c>
      <c r="AI108" s="15">
        <v>106.52</v>
      </c>
      <c r="AJ108" s="15">
        <v>0</v>
      </c>
      <c r="AK108" s="15">
        <v>190</v>
      </c>
      <c r="AL108" s="15">
        <v>44.95</v>
      </c>
      <c r="AM108" s="15">
        <v>80.17</v>
      </c>
      <c r="AN108" s="15">
        <v>102.95</v>
      </c>
      <c r="AO108" s="15">
        <v>146.87</v>
      </c>
      <c r="AP108" s="15">
        <v>157.15</v>
      </c>
      <c r="AQ108" s="15">
        <v>168.15</v>
      </c>
      <c r="AR108" s="15" t="s">
        <v>103</v>
      </c>
      <c r="AS108" s="15">
        <v>112.45050000000001</v>
      </c>
      <c r="AT108" s="15">
        <v>600</v>
      </c>
      <c r="AU108" s="15">
        <v>8</v>
      </c>
      <c r="AV108" s="19">
        <f t="shared" si="26"/>
        <v>1874.72</v>
      </c>
      <c r="AW108" s="15">
        <v>10</v>
      </c>
      <c r="AX108" s="15">
        <v>0</v>
      </c>
      <c r="AY108" s="14">
        <v>473.47579999999999</v>
      </c>
      <c r="AZ108" s="15">
        <v>0</v>
      </c>
      <c r="BA108" s="15" t="s">
        <v>103</v>
      </c>
      <c r="BB108" s="15">
        <v>0</v>
      </c>
      <c r="BC108" s="24">
        <f t="shared" si="18"/>
        <v>9631.25</v>
      </c>
      <c r="BD108" s="19">
        <f t="shared" si="27"/>
        <v>0</v>
      </c>
      <c r="BE108" s="19">
        <f t="shared" si="28"/>
        <v>9631.25</v>
      </c>
      <c r="BF108" s="22">
        <v>0</v>
      </c>
      <c r="BG108" s="22">
        <v>0</v>
      </c>
      <c r="BH108" s="22"/>
      <c r="BI108" s="22"/>
      <c r="BJ108" s="32">
        <v>847</v>
      </c>
      <c r="BK108" s="32">
        <v>90</v>
      </c>
      <c r="BL108" s="28">
        <f t="shared" si="29"/>
        <v>0</v>
      </c>
      <c r="BM108" s="28">
        <f t="shared" si="30"/>
        <v>0</v>
      </c>
      <c r="BN10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8" s="28">
        <v>0</v>
      </c>
      <c r="BR108" s="28">
        <v>0</v>
      </c>
      <c r="BS108" s="28">
        <v>0</v>
      </c>
      <c r="BT108" s="28">
        <v>3</v>
      </c>
      <c r="BU108" s="28">
        <v>0</v>
      </c>
      <c r="BV108" s="28">
        <v>0</v>
      </c>
      <c r="BW108" s="28">
        <v>0</v>
      </c>
      <c r="BX108" s="28">
        <v>0</v>
      </c>
      <c r="BY108" s="28">
        <v>0</v>
      </c>
      <c r="BZ108" s="28">
        <v>0</v>
      </c>
      <c r="CA108" s="28">
        <v>0</v>
      </c>
      <c r="CB108" s="28" t="s">
        <v>103</v>
      </c>
      <c r="CC108" s="28">
        <v>0</v>
      </c>
      <c r="CD108" s="28">
        <v>0</v>
      </c>
      <c r="CE108" s="28">
        <v>0</v>
      </c>
      <c r="CF108" s="28">
        <v>0</v>
      </c>
      <c r="CG108" s="28">
        <v>3.73</v>
      </c>
      <c r="CH108" s="28">
        <v>5</v>
      </c>
      <c r="CI108" s="28">
        <v>0</v>
      </c>
      <c r="CJ108" s="28" t="s">
        <v>103</v>
      </c>
      <c r="CK108" s="28">
        <v>0</v>
      </c>
      <c r="CL108" s="28">
        <v>0</v>
      </c>
      <c r="CM108" s="28" t="s">
        <v>103</v>
      </c>
      <c r="CN108" s="28">
        <v>0</v>
      </c>
      <c r="CO108" s="28">
        <f t="shared" si="31"/>
        <v>0</v>
      </c>
      <c r="CP108" s="32">
        <f t="shared" si="19"/>
        <v>473.47579999999999</v>
      </c>
      <c r="CQ108" s="28">
        <v>0</v>
      </c>
      <c r="CR108" s="28" t="s">
        <v>103</v>
      </c>
      <c r="CS108" s="28">
        <f t="shared" si="32"/>
        <v>0</v>
      </c>
      <c r="CT108" s="28">
        <f t="shared" si="33"/>
        <v>0</v>
      </c>
      <c r="CU108" s="28">
        <f t="shared" si="20"/>
        <v>0</v>
      </c>
      <c r="CV108" s="28">
        <f t="shared" si="21"/>
        <v>1422.21</v>
      </c>
      <c r="CW108" s="29">
        <f t="shared" si="22"/>
        <v>8209.0400000000009</v>
      </c>
    </row>
    <row r="109" spans="2:101" x14ac:dyDescent="0.2">
      <c r="B109" s="7">
        <v>202109</v>
      </c>
      <c r="C109" s="8">
        <v>21362</v>
      </c>
      <c r="D109" s="8" t="s">
        <v>95</v>
      </c>
      <c r="E109" s="8" t="s">
        <v>371</v>
      </c>
      <c r="F109" s="8">
        <v>0</v>
      </c>
      <c r="G109" s="8" t="s">
        <v>942</v>
      </c>
      <c r="H109" s="8" t="s">
        <v>106</v>
      </c>
      <c r="I109" s="8" t="s">
        <v>98</v>
      </c>
      <c r="J109" s="8" t="s">
        <v>103</v>
      </c>
      <c r="K109" s="8" t="s">
        <v>103</v>
      </c>
      <c r="L109" s="8" t="s">
        <v>103</v>
      </c>
      <c r="M109" s="9">
        <v>27108030104517</v>
      </c>
      <c r="N109" s="8" t="s">
        <v>372</v>
      </c>
      <c r="O109" s="8" t="s">
        <v>103</v>
      </c>
      <c r="P109" s="8">
        <v>2210.91</v>
      </c>
      <c r="Q109" s="14">
        <v>2586.77</v>
      </c>
      <c r="R109" s="15">
        <v>0</v>
      </c>
      <c r="S109" s="15">
        <f t="shared" si="23"/>
        <v>3492.14</v>
      </c>
      <c r="T109" s="15">
        <f t="shared" si="24"/>
        <v>388.02</v>
      </c>
      <c r="U109" s="15">
        <v>0</v>
      </c>
      <c r="V109" s="15">
        <v>0</v>
      </c>
      <c r="W109" s="15">
        <v>0</v>
      </c>
      <c r="X109" s="15" t="s">
        <v>103</v>
      </c>
      <c r="Y109" s="14">
        <v>388.01549999999997</v>
      </c>
      <c r="Z109" s="15">
        <v>300</v>
      </c>
      <c r="AA109" s="15" t="s">
        <v>103</v>
      </c>
      <c r="AB109" s="15">
        <v>0</v>
      </c>
      <c r="AC109" s="15">
        <v>0</v>
      </c>
      <c r="AD109" s="15">
        <v>0</v>
      </c>
      <c r="AE109" s="15">
        <v>0</v>
      </c>
      <c r="AF109" s="19">
        <f t="shared" si="25"/>
        <v>688.02</v>
      </c>
      <c r="AG109" s="15">
        <v>72.78</v>
      </c>
      <c r="AH109" s="15">
        <v>81.239999999999995</v>
      </c>
      <c r="AI109" s="15">
        <v>97.47</v>
      </c>
      <c r="AJ109" s="15">
        <v>0</v>
      </c>
      <c r="AK109" s="15">
        <v>190</v>
      </c>
      <c r="AL109" s="15">
        <v>44.2</v>
      </c>
      <c r="AM109" s="15">
        <v>78.819999999999993</v>
      </c>
      <c r="AN109" s="15">
        <v>101.2</v>
      </c>
      <c r="AO109" s="15">
        <v>144.38</v>
      </c>
      <c r="AP109" s="15">
        <v>154.49</v>
      </c>
      <c r="AQ109" s="15">
        <v>165.3</v>
      </c>
      <c r="AR109" s="15" t="s">
        <v>103</v>
      </c>
      <c r="AS109" s="15">
        <v>110.5455</v>
      </c>
      <c r="AT109" s="15">
        <v>600</v>
      </c>
      <c r="AU109" s="15">
        <v>10</v>
      </c>
      <c r="AV109" s="19">
        <f t="shared" si="26"/>
        <v>1850.43</v>
      </c>
      <c r="AW109" s="15">
        <v>10</v>
      </c>
      <c r="AX109" s="15">
        <v>0</v>
      </c>
      <c r="AY109" s="14">
        <v>465.4547</v>
      </c>
      <c r="AZ109" s="15">
        <v>410.14</v>
      </c>
      <c r="BA109" s="15" t="s">
        <v>103</v>
      </c>
      <c r="BB109" s="15">
        <v>0</v>
      </c>
      <c r="BC109" s="24">
        <f t="shared" si="18"/>
        <v>9480.83</v>
      </c>
      <c r="BD109" s="19">
        <f t="shared" si="27"/>
        <v>0</v>
      </c>
      <c r="BE109" s="19">
        <f t="shared" si="28"/>
        <v>9890.9699999999993</v>
      </c>
      <c r="BF109" s="22">
        <v>0</v>
      </c>
      <c r="BG109" s="22">
        <v>0</v>
      </c>
      <c r="BH109" s="22"/>
      <c r="BI109" s="22"/>
      <c r="BJ109" s="32">
        <v>836</v>
      </c>
      <c r="BK109" s="32">
        <v>31.83</v>
      </c>
      <c r="BL109" s="28">
        <f t="shared" si="29"/>
        <v>0</v>
      </c>
      <c r="BM109" s="28">
        <f t="shared" si="30"/>
        <v>0</v>
      </c>
      <c r="BN10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9" s="28">
        <v>0</v>
      </c>
      <c r="BR109" s="28">
        <v>0</v>
      </c>
      <c r="BS109" s="28">
        <v>0</v>
      </c>
      <c r="BT109" s="28">
        <v>3</v>
      </c>
      <c r="BU109" s="28">
        <v>0</v>
      </c>
      <c r="BV109" s="28">
        <v>0</v>
      </c>
      <c r="BW109" s="28">
        <v>0</v>
      </c>
      <c r="BX109" s="28">
        <v>0</v>
      </c>
      <c r="BY109" s="28">
        <v>0</v>
      </c>
      <c r="BZ109" s="28">
        <v>187.5</v>
      </c>
      <c r="CA109" s="28">
        <v>0</v>
      </c>
      <c r="CB109" s="28" t="s">
        <v>103</v>
      </c>
      <c r="CC109" s="28">
        <v>0</v>
      </c>
      <c r="CD109" s="28">
        <v>0</v>
      </c>
      <c r="CE109" s="28">
        <v>0</v>
      </c>
      <c r="CF109" s="28">
        <v>0</v>
      </c>
      <c r="CG109" s="28">
        <v>3.42</v>
      </c>
      <c r="CH109" s="28">
        <v>3</v>
      </c>
      <c r="CI109" s="28">
        <v>0</v>
      </c>
      <c r="CJ109" s="28" t="s">
        <v>103</v>
      </c>
      <c r="CK109" s="28">
        <v>0</v>
      </c>
      <c r="CL109" s="28">
        <v>0</v>
      </c>
      <c r="CM109" s="28" t="s">
        <v>103</v>
      </c>
      <c r="CN109" s="28">
        <v>0</v>
      </c>
      <c r="CO109" s="28">
        <f t="shared" si="31"/>
        <v>0</v>
      </c>
      <c r="CP109" s="32">
        <f t="shared" si="19"/>
        <v>465.4547</v>
      </c>
      <c r="CQ109" s="28">
        <v>0</v>
      </c>
      <c r="CR109" s="28" t="s">
        <v>103</v>
      </c>
      <c r="CS109" s="28">
        <f t="shared" si="32"/>
        <v>0</v>
      </c>
      <c r="CT109" s="28">
        <f t="shared" si="33"/>
        <v>0</v>
      </c>
      <c r="CU109" s="28">
        <f t="shared" si="20"/>
        <v>0</v>
      </c>
      <c r="CV109" s="28">
        <f t="shared" si="21"/>
        <v>1530.2</v>
      </c>
      <c r="CW109" s="29">
        <f t="shared" si="22"/>
        <v>8360.7699999999986</v>
      </c>
    </row>
    <row r="110" spans="2:101" x14ac:dyDescent="0.2">
      <c r="B110" s="7">
        <v>202110</v>
      </c>
      <c r="C110" s="8">
        <v>21448</v>
      </c>
      <c r="D110" s="8" t="s">
        <v>95</v>
      </c>
      <c r="E110" s="8" t="s">
        <v>373</v>
      </c>
      <c r="F110" s="8">
        <v>0</v>
      </c>
      <c r="G110" s="8" t="s">
        <v>942</v>
      </c>
      <c r="H110" s="8" t="s">
        <v>106</v>
      </c>
      <c r="I110" s="8" t="s">
        <v>114</v>
      </c>
      <c r="J110" s="8" t="s">
        <v>114</v>
      </c>
      <c r="K110" s="8" t="s">
        <v>115</v>
      </c>
      <c r="L110" s="8" t="s">
        <v>100</v>
      </c>
      <c r="M110" s="9">
        <v>27209230103971</v>
      </c>
      <c r="N110" s="8" t="s">
        <v>374</v>
      </c>
      <c r="O110" s="8" t="s">
        <v>102</v>
      </c>
      <c r="P110" s="8">
        <v>2155.48</v>
      </c>
      <c r="Q110" s="14">
        <v>2521.9116000000004</v>
      </c>
      <c r="R110" s="15">
        <v>0</v>
      </c>
      <c r="S110" s="15">
        <f t="shared" si="23"/>
        <v>3404.58</v>
      </c>
      <c r="T110" s="15">
        <f t="shared" si="24"/>
        <v>378.29</v>
      </c>
      <c r="U110" s="15">
        <v>0</v>
      </c>
      <c r="V110" s="15">
        <v>0</v>
      </c>
      <c r="W110" s="15">
        <v>0</v>
      </c>
      <c r="X110" s="15" t="s">
        <v>103</v>
      </c>
      <c r="Y110" s="14">
        <v>378.28674000000007</v>
      </c>
      <c r="Z110" s="15">
        <v>300</v>
      </c>
      <c r="AA110" s="15" t="s">
        <v>103</v>
      </c>
      <c r="AB110" s="15">
        <v>0</v>
      </c>
      <c r="AC110" s="15">
        <v>0</v>
      </c>
      <c r="AD110" s="15">
        <v>0</v>
      </c>
      <c r="AE110" s="15">
        <v>0</v>
      </c>
      <c r="AF110" s="19">
        <f t="shared" si="25"/>
        <v>678.29</v>
      </c>
      <c r="AG110" s="15">
        <v>71.34</v>
      </c>
      <c r="AH110" s="15">
        <v>79.650000000000006</v>
      </c>
      <c r="AI110" s="15">
        <v>102.07</v>
      </c>
      <c r="AJ110" s="15">
        <v>0</v>
      </c>
      <c r="AK110" s="15">
        <v>190</v>
      </c>
      <c r="AL110" s="15">
        <v>43.09</v>
      </c>
      <c r="AM110" s="15">
        <v>76.84</v>
      </c>
      <c r="AN110" s="15">
        <v>98.66</v>
      </c>
      <c r="AO110" s="15">
        <v>140.76</v>
      </c>
      <c r="AP110" s="15">
        <v>150.61000000000001</v>
      </c>
      <c r="AQ110" s="15">
        <v>161.16</v>
      </c>
      <c r="AR110" s="15" t="s">
        <v>103</v>
      </c>
      <c r="AS110" s="15">
        <v>107.774</v>
      </c>
      <c r="AT110" s="15">
        <v>600</v>
      </c>
      <c r="AU110" s="15">
        <v>10</v>
      </c>
      <c r="AV110" s="19">
        <f t="shared" si="26"/>
        <v>1831.95</v>
      </c>
      <c r="AW110" s="15">
        <v>10</v>
      </c>
      <c r="AX110" s="15">
        <v>0</v>
      </c>
      <c r="AY110" s="14">
        <v>453.78519999999997</v>
      </c>
      <c r="AZ110" s="15">
        <v>0</v>
      </c>
      <c r="BA110" s="15" t="s">
        <v>103</v>
      </c>
      <c r="BB110" s="15">
        <v>0</v>
      </c>
      <c r="BC110" s="24">
        <f t="shared" si="18"/>
        <v>9278.81</v>
      </c>
      <c r="BD110" s="19">
        <f t="shared" si="27"/>
        <v>0</v>
      </c>
      <c r="BE110" s="19">
        <f t="shared" si="28"/>
        <v>9278.81</v>
      </c>
      <c r="BF110" s="22">
        <v>0</v>
      </c>
      <c r="BG110" s="22">
        <v>0</v>
      </c>
      <c r="BH110" s="22"/>
      <c r="BI110" s="22"/>
      <c r="BJ110" s="32">
        <v>814</v>
      </c>
      <c r="BK110" s="32">
        <v>33.17</v>
      </c>
      <c r="BL110" s="28">
        <f t="shared" si="29"/>
        <v>0</v>
      </c>
      <c r="BM110" s="28">
        <f t="shared" si="30"/>
        <v>0</v>
      </c>
      <c r="BN1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0" s="28">
        <v>0</v>
      </c>
      <c r="BR110" s="28">
        <v>0</v>
      </c>
      <c r="BS110" s="28">
        <v>0</v>
      </c>
      <c r="BT110" s="28">
        <v>3</v>
      </c>
      <c r="BU110" s="28">
        <v>0</v>
      </c>
      <c r="BV110" s="28">
        <v>0</v>
      </c>
      <c r="BW110" s="28">
        <v>0</v>
      </c>
      <c r="BX110" s="28">
        <v>0</v>
      </c>
      <c r="BY110" s="28">
        <v>0</v>
      </c>
      <c r="BZ110" s="28">
        <v>0</v>
      </c>
      <c r="CA110" s="28">
        <v>0</v>
      </c>
      <c r="CB110" s="28" t="s">
        <v>103</v>
      </c>
      <c r="CC110" s="28">
        <v>0</v>
      </c>
      <c r="CD110" s="28">
        <v>0</v>
      </c>
      <c r="CE110" s="28">
        <v>0</v>
      </c>
      <c r="CF110" s="28">
        <v>0</v>
      </c>
      <c r="CG110" s="28">
        <v>2.59</v>
      </c>
      <c r="CH110" s="28">
        <v>3</v>
      </c>
      <c r="CI110" s="28">
        <v>0</v>
      </c>
      <c r="CJ110" s="28" t="s">
        <v>103</v>
      </c>
      <c r="CK110" s="28">
        <v>0</v>
      </c>
      <c r="CL110" s="28">
        <v>0</v>
      </c>
      <c r="CM110" s="28" t="s">
        <v>103</v>
      </c>
      <c r="CN110" s="28">
        <v>0</v>
      </c>
      <c r="CO110" s="28">
        <f t="shared" si="31"/>
        <v>0</v>
      </c>
      <c r="CP110" s="32">
        <f t="shared" si="19"/>
        <v>453.78519999999997</v>
      </c>
      <c r="CQ110" s="28">
        <v>0</v>
      </c>
      <c r="CR110" s="28" t="s">
        <v>103</v>
      </c>
      <c r="CS110" s="28">
        <f t="shared" si="32"/>
        <v>0</v>
      </c>
      <c r="CT110" s="28">
        <f t="shared" si="33"/>
        <v>0</v>
      </c>
      <c r="CU110" s="28">
        <f t="shared" si="20"/>
        <v>0</v>
      </c>
      <c r="CV110" s="28">
        <f t="shared" si="21"/>
        <v>1309.55</v>
      </c>
      <c r="CW110" s="29">
        <f t="shared" si="22"/>
        <v>7969.2599999999993</v>
      </c>
    </row>
    <row r="111" spans="2:101" x14ac:dyDescent="0.2">
      <c r="B111" s="7">
        <v>202112</v>
      </c>
      <c r="C111" s="8">
        <v>22153</v>
      </c>
      <c r="D111" s="8" t="s">
        <v>95</v>
      </c>
      <c r="E111" s="8" t="s">
        <v>375</v>
      </c>
      <c r="F111" s="8">
        <v>0</v>
      </c>
      <c r="G111" s="8" t="s">
        <v>942</v>
      </c>
      <c r="H111" s="8" t="s">
        <v>106</v>
      </c>
      <c r="I111" s="8" t="s">
        <v>129</v>
      </c>
      <c r="J111" s="8" t="s">
        <v>129</v>
      </c>
      <c r="K111" s="8" t="s">
        <v>230</v>
      </c>
      <c r="L111" s="8" t="s">
        <v>100</v>
      </c>
      <c r="M111" s="9">
        <v>28807200102858</v>
      </c>
      <c r="N111" s="8" t="s">
        <v>376</v>
      </c>
      <c r="O111" s="8" t="s">
        <v>102</v>
      </c>
      <c r="P111" s="8">
        <v>1060</v>
      </c>
      <c r="Q111" s="14">
        <v>1240.2</v>
      </c>
      <c r="R111" s="15">
        <v>0</v>
      </c>
      <c r="S111" s="15">
        <f t="shared" si="23"/>
        <v>1674.27</v>
      </c>
      <c r="T111" s="15">
        <f t="shared" si="24"/>
        <v>186.03</v>
      </c>
      <c r="U111" s="15">
        <v>0</v>
      </c>
      <c r="V111" s="15">
        <v>0</v>
      </c>
      <c r="W111" s="15">
        <v>0</v>
      </c>
      <c r="X111" s="15" t="s">
        <v>103</v>
      </c>
      <c r="Y111" s="14">
        <v>186.03</v>
      </c>
      <c r="Z111" s="15">
        <v>300</v>
      </c>
      <c r="AA111" s="15" t="s">
        <v>103</v>
      </c>
      <c r="AB111" s="15">
        <v>0</v>
      </c>
      <c r="AC111" s="15">
        <v>0</v>
      </c>
      <c r="AD111" s="15">
        <v>0</v>
      </c>
      <c r="AE111" s="15">
        <v>0</v>
      </c>
      <c r="AF111" s="19">
        <f t="shared" si="25"/>
        <v>486.03</v>
      </c>
      <c r="AG111" s="15">
        <v>35.33</v>
      </c>
      <c r="AH111" s="15">
        <v>39.36</v>
      </c>
      <c r="AI111" s="15">
        <v>65</v>
      </c>
      <c r="AJ111" s="15">
        <v>0</v>
      </c>
      <c r="AK111" s="15">
        <v>200</v>
      </c>
      <c r="AL111" s="15">
        <v>25.56</v>
      </c>
      <c r="AM111" s="15">
        <v>37.78</v>
      </c>
      <c r="AN111" s="15">
        <v>48.52</v>
      </c>
      <c r="AO111" s="15">
        <v>69.22</v>
      </c>
      <c r="AP111" s="15">
        <v>74.06</v>
      </c>
      <c r="AQ111" s="15">
        <v>80.650000000000006</v>
      </c>
      <c r="AR111" s="15" t="s">
        <v>103</v>
      </c>
      <c r="AS111" s="15">
        <v>53</v>
      </c>
      <c r="AT111" s="15">
        <v>600</v>
      </c>
      <c r="AU111" s="15">
        <v>8</v>
      </c>
      <c r="AV111" s="19">
        <f t="shared" si="26"/>
        <v>1336.48</v>
      </c>
      <c r="AW111" s="15">
        <v>10</v>
      </c>
      <c r="AX111" s="15">
        <v>0</v>
      </c>
      <c r="AY111" s="14">
        <v>223.15790000000001</v>
      </c>
      <c r="AZ111" s="15">
        <v>0</v>
      </c>
      <c r="BA111" s="15" t="s">
        <v>103</v>
      </c>
      <c r="BB111" s="15">
        <v>30</v>
      </c>
      <c r="BC111" s="24">
        <f t="shared" si="18"/>
        <v>5156.17</v>
      </c>
      <c r="BD111" s="19">
        <f t="shared" si="27"/>
        <v>1843.83</v>
      </c>
      <c r="BE111" s="19">
        <f t="shared" si="28"/>
        <v>7030</v>
      </c>
      <c r="BF111" s="22">
        <v>0</v>
      </c>
      <c r="BG111" s="22">
        <v>0</v>
      </c>
      <c r="BH111" s="22"/>
      <c r="BI111" s="22"/>
      <c r="BJ111" s="32">
        <v>550</v>
      </c>
      <c r="BK111" s="32">
        <v>0</v>
      </c>
      <c r="BL111" s="28">
        <f t="shared" si="29"/>
        <v>0</v>
      </c>
      <c r="BM111" s="28">
        <f t="shared" si="30"/>
        <v>0</v>
      </c>
      <c r="BN1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1" s="28">
        <v>0</v>
      </c>
      <c r="BR111" s="28">
        <v>0</v>
      </c>
      <c r="BS111" s="28">
        <v>0</v>
      </c>
      <c r="BT111" s="28">
        <v>3</v>
      </c>
      <c r="BU111" s="28">
        <v>0</v>
      </c>
      <c r="BV111" s="28">
        <v>0</v>
      </c>
      <c r="BW111" s="28">
        <v>0</v>
      </c>
      <c r="BX111" s="28">
        <v>0</v>
      </c>
      <c r="BY111" s="28">
        <v>0</v>
      </c>
      <c r="BZ111" s="28">
        <v>0</v>
      </c>
      <c r="CA111" s="28">
        <v>0</v>
      </c>
      <c r="CB111" s="28" t="s">
        <v>103</v>
      </c>
      <c r="CC111" s="28">
        <v>0</v>
      </c>
      <c r="CD111" s="28">
        <v>0</v>
      </c>
      <c r="CE111" s="28">
        <v>0</v>
      </c>
      <c r="CF111" s="28">
        <v>0</v>
      </c>
      <c r="CG111" s="28">
        <v>3.01</v>
      </c>
      <c r="CH111" s="28">
        <v>3</v>
      </c>
      <c r="CI111" s="28">
        <v>0</v>
      </c>
      <c r="CJ111" s="28" t="s">
        <v>103</v>
      </c>
      <c r="CK111" s="28">
        <v>0</v>
      </c>
      <c r="CL111" s="28">
        <v>0</v>
      </c>
      <c r="CM111" s="28" t="s">
        <v>103</v>
      </c>
      <c r="CN111" s="28">
        <v>0</v>
      </c>
      <c r="CO111" s="28">
        <f t="shared" si="31"/>
        <v>0</v>
      </c>
      <c r="CP111" s="32">
        <f t="shared" si="19"/>
        <v>223.15790000000001</v>
      </c>
      <c r="CQ111" s="28">
        <v>0</v>
      </c>
      <c r="CR111" s="28" t="s">
        <v>103</v>
      </c>
      <c r="CS111" s="28">
        <f t="shared" si="32"/>
        <v>0</v>
      </c>
      <c r="CT111" s="28">
        <f t="shared" si="33"/>
        <v>0</v>
      </c>
      <c r="CU111" s="28">
        <f t="shared" si="20"/>
        <v>0</v>
      </c>
      <c r="CV111" s="28">
        <f t="shared" si="21"/>
        <v>782.17</v>
      </c>
      <c r="CW111" s="29">
        <f t="shared" si="22"/>
        <v>6247.83</v>
      </c>
    </row>
    <row r="112" spans="2:101" x14ac:dyDescent="0.2">
      <c r="B112" s="7">
        <v>202113</v>
      </c>
      <c r="C112" s="8">
        <v>21705</v>
      </c>
      <c r="D112" s="8" t="s">
        <v>95</v>
      </c>
      <c r="E112" s="8" t="s">
        <v>377</v>
      </c>
      <c r="F112" s="8">
        <v>0</v>
      </c>
      <c r="G112" s="8" t="s">
        <v>942</v>
      </c>
      <c r="H112" s="8" t="s">
        <v>106</v>
      </c>
      <c r="I112" s="8" t="s">
        <v>98</v>
      </c>
      <c r="J112" s="8" t="s">
        <v>98</v>
      </c>
      <c r="K112" s="8" t="s">
        <v>291</v>
      </c>
      <c r="L112" s="8" t="s">
        <v>100</v>
      </c>
      <c r="M112" s="9">
        <v>27212201701472</v>
      </c>
      <c r="N112" s="8" t="s">
        <v>378</v>
      </c>
      <c r="O112" s="8" t="s">
        <v>102</v>
      </c>
      <c r="P112" s="8">
        <v>1997.75</v>
      </c>
      <c r="Q112" s="14">
        <v>2337.3675000000003</v>
      </c>
      <c r="R112" s="15">
        <v>0</v>
      </c>
      <c r="S112" s="15">
        <f t="shared" si="23"/>
        <v>3155.45</v>
      </c>
      <c r="T112" s="15">
        <f t="shared" si="24"/>
        <v>350.61</v>
      </c>
      <c r="U112" s="15">
        <v>0</v>
      </c>
      <c r="V112" s="15">
        <v>0</v>
      </c>
      <c r="W112" s="15">
        <v>0</v>
      </c>
      <c r="X112" s="15" t="s">
        <v>103</v>
      </c>
      <c r="Y112" s="14">
        <v>350.60512500000004</v>
      </c>
      <c r="Z112" s="15">
        <v>300</v>
      </c>
      <c r="AA112" s="15" t="s">
        <v>103</v>
      </c>
      <c r="AB112" s="15">
        <v>0</v>
      </c>
      <c r="AC112" s="15">
        <v>0</v>
      </c>
      <c r="AD112" s="15">
        <v>0</v>
      </c>
      <c r="AE112" s="15">
        <v>0</v>
      </c>
      <c r="AF112" s="19">
        <f t="shared" si="25"/>
        <v>650.61</v>
      </c>
      <c r="AG112" s="15">
        <v>70.75</v>
      </c>
      <c r="AH112" s="15">
        <v>78.97</v>
      </c>
      <c r="AI112" s="15">
        <v>94.26</v>
      </c>
      <c r="AJ112" s="15">
        <v>0</v>
      </c>
      <c r="AK112" s="15">
        <v>200</v>
      </c>
      <c r="AL112" s="15">
        <v>39.93</v>
      </c>
      <c r="AM112" s="15">
        <v>71.209999999999994</v>
      </c>
      <c r="AN112" s="15">
        <v>91.44</v>
      </c>
      <c r="AO112" s="15">
        <v>130.46</v>
      </c>
      <c r="AP112" s="15">
        <v>139.59</v>
      </c>
      <c r="AQ112" s="15">
        <v>149.36000000000001</v>
      </c>
      <c r="AR112" s="15" t="s">
        <v>103</v>
      </c>
      <c r="AS112" s="15">
        <v>99.887500000000003</v>
      </c>
      <c r="AT112" s="15">
        <v>600</v>
      </c>
      <c r="AU112" s="15">
        <v>10</v>
      </c>
      <c r="AV112" s="19">
        <f t="shared" si="26"/>
        <v>1775.86</v>
      </c>
      <c r="AW112" s="15">
        <v>10</v>
      </c>
      <c r="AX112" s="15">
        <v>0</v>
      </c>
      <c r="AY112" s="14">
        <v>420.57889999999998</v>
      </c>
      <c r="AZ112" s="15">
        <v>0</v>
      </c>
      <c r="BA112" s="15" t="s">
        <v>103</v>
      </c>
      <c r="BB112" s="15">
        <v>0</v>
      </c>
      <c r="BC112" s="24">
        <f t="shared" si="18"/>
        <v>8700.48</v>
      </c>
      <c r="BD112" s="19">
        <f t="shared" si="27"/>
        <v>0</v>
      </c>
      <c r="BE112" s="19">
        <f t="shared" si="28"/>
        <v>8700.48</v>
      </c>
      <c r="BF112" s="22">
        <v>0</v>
      </c>
      <c r="BG112" s="22">
        <v>0</v>
      </c>
      <c r="BH112" s="22"/>
      <c r="BI112" s="22"/>
      <c r="BJ112" s="32">
        <v>770</v>
      </c>
      <c r="BK112" s="32">
        <v>0</v>
      </c>
      <c r="BL112" s="28">
        <f t="shared" si="29"/>
        <v>0</v>
      </c>
      <c r="BM112" s="28">
        <f t="shared" si="30"/>
        <v>0</v>
      </c>
      <c r="BN1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2" s="28">
        <v>4.5199999999999996</v>
      </c>
      <c r="BR112" s="28">
        <v>0</v>
      </c>
      <c r="BS112" s="28">
        <v>0</v>
      </c>
      <c r="BT112" s="28">
        <v>3</v>
      </c>
      <c r="BU112" s="28">
        <v>1300</v>
      </c>
      <c r="BV112" s="28">
        <v>0</v>
      </c>
      <c r="BW112" s="28">
        <v>0</v>
      </c>
      <c r="BX112" s="28">
        <v>0</v>
      </c>
      <c r="BY112" s="28">
        <v>0</v>
      </c>
      <c r="BZ112" s="28">
        <v>0</v>
      </c>
      <c r="CA112" s="28">
        <v>0</v>
      </c>
      <c r="CB112" s="28" t="s">
        <v>103</v>
      </c>
      <c r="CC112" s="28">
        <v>0</v>
      </c>
      <c r="CD112" s="28">
        <v>0</v>
      </c>
      <c r="CE112" s="28">
        <v>0</v>
      </c>
      <c r="CF112" s="28">
        <v>0</v>
      </c>
      <c r="CG112" s="28">
        <v>3.37</v>
      </c>
      <c r="CH112" s="28">
        <v>3</v>
      </c>
      <c r="CI112" s="28">
        <v>0</v>
      </c>
      <c r="CJ112" s="28" t="s">
        <v>103</v>
      </c>
      <c r="CK112" s="28">
        <v>0</v>
      </c>
      <c r="CL112" s="28">
        <v>0</v>
      </c>
      <c r="CM112" s="28" t="s">
        <v>103</v>
      </c>
      <c r="CN112" s="28">
        <v>0</v>
      </c>
      <c r="CO112" s="28">
        <f t="shared" si="31"/>
        <v>0</v>
      </c>
      <c r="CP112" s="32">
        <f t="shared" si="19"/>
        <v>420.57889999999998</v>
      </c>
      <c r="CQ112" s="28">
        <v>0</v>
      </c>
      <c r="CR112" s="28" t="s">
        <v>103</v>
      </c>
      <c r="CS112" s="28">
        <f t="shared" si="32"/>
        <v>0</v>
      </c>
      <c r="CT112" s="28">
        <f t="shared" si="33"/>
        <v>0</v>
      </c>
      <c r="CU112" s="28">
        <f t="shared" si="20"/>
        <v>0</v>
      </c>
      <c r="CV112" s="28">
        <f t="shared" si="21"/>
        <v>2504.4699999999998</v>
      </c>
      <c r="CW112" s="29">
        <f t="shared" si="22"/>
        <v>6196.01</v>
      </c>
    </row>
    <row r="113" spans="2:101" x14ac:dyDescent="0.2">
      <c r="B113" s="7">
        <v>202114</v>
      </c>
      <c r="C113" s="8">
        <v>21978</v>
      </c>
      <c r="D113" s="8" t="s">
        <v>95</v>
      </c>
      <c r="E113" s="8" t="s">
        <v>379</v>
      </c>
      <c r="F113" s="8">
        <v>0</v>
      </c>
      <c r="G113" s="8" t="s">
        <v>942</v>
      </c>
      <c r="H113" s="8" t="s">
        <v>106</v>
      </c>
      <c r="I113" s="8" t="s">
        <v>107</v>
      </c>
      <c r="J113" s="8" t="s">
        <v>108</v>
      </c>
      <c r="K113" s="8" t="s">
        <v>380</v>
      </c>
      <c r="L113" s="8" t="s">
        <v>153</v>
      </c>
      <c r="M113" s="9">
        <v>26901201400894</v>
      </c>
      <c r="N113" s="8" t="s">
        <v>381</v>
      </c>
      <c r="O113" s="8" t="s">
        <v>102</v>
      </c>
      <c r="P113" s="8">
        <v>2312.92</v>
      </c>
      <c r="Q113" s="14">
        <v>2706.1164000000003</v>
      </c>
      <c r="R113" s="15">
        <v>0</v>
      </c>
      <c r="S113" s="15">
        <f t="shared" si="23"/>
        <v>3653.26</v>
      </c>
      <c r="T113" s="15">
        <f t="shared" si="24"/>
        <v>405.92</v>
      </c>
      <c r="U113" s="15">
        <v>0</v>
      </c>
      <c r="V113" s="15">
        <v>0</v>
      </c>
      <c r="W113" s="15">
        <v>0</v>
      </c>
      <c r="X113" s="15" t="s">
        <v>103</v>
      </c>
      <c r="Y113" s="14">
        <v>405.91746000000006</v>
      </c>
      <c r="Z113" s="15">
        <v>300</v>
      </c>
      <c r="AA113" s="15" t="s">
        <v>103</v>
      </c>
      <c r="AB113" s="15">
        <v>0</v>
      </c>
      <c r="AC113" s="15">
        <v>0</v>
      </c>
      <c r="AD113" s="15">
        <v>0</v>
      </c>
      <c r="AE113" s="15">
        <v>0</v>
      </c>
      <c r="AF113" s="19">
        <f t="shared" si="25"/>
        <v>705.92</v>
      </c>
      <c r="AG113" s="15">
        <v>75.739999999999995</v>
      </c>
      <c r="AH113" s="15">
        <v>84.82</v>
      </c>
      <c r="AI113" s="15">
        <v>102.04</v>
      </c>
      <c r="AJ113" s="15">
        <v>0</v>
      </c>
      <c r="AK113" s="15">
        <v>190</v>
      </c>
      <c r="AL113" s="15">
        <v>46.23</v>
      </c>
      <c r="AM113" s="15">
        <v>82.45</v>
      </c>
      <c r="AN113" s="15">
        <v>105.87</v>
      </c>
      <c r="AO113" s="15">
        <v>151.04</v>
      </c>
      <c r="AP113" s="15">
        <v>161.62</v>
      </c>
      <c r="AQ113" s="15">
        <v>172.93</v>
      </c>
      <c r="AR113" s="15" t="s">
        <v>103</v>
      </c>
      <c r="AS113" s="15">
        <v>115.646</v>
      </c>
      <c r="AT113" s="15">
        <v>600</v>
      </c>
      <c r="AU113" s="15">
        <v>10</v>
      </c>
      <c r="AV113" s="19">
        <f t="shared" si="26"/>
        <v>1898.39</v>
      </c>
      <c r="AW113" s="15">
        <v>10</v>
      </c>
      <c r="AX113" s="15">
        <v>0</v>
      </c>
      <c r="AY113" s="14">
        <v>486.93049999999999</v>
      </c>
      <c r="AZ113" s="15">
        <v>0</v>
      </c>
      <c r="BA113" s="15" t="s">
        <v>103</v>
      </c>
      <c r="BB113" s="15">
        <v>0</v>
      </c>
      <c r="BC113" s="24">
        <f t="shared" si="18"/>
        <v>9866.5400000000009</v>
      </c>
      <c r="BD113" s="19">
        <f t="shared" si="27"/>
        <v>0</v>
      </c>
      <c r="BE113" s="19">
        <f t="shared" si="28"/>
        <v>9866.5400000000009</v>
      </c>
      <c r="BF113" s="22">
        <v>0</v>
      </c>
      <c r="BG113" s="22">
        <v>0</v>
      </c>
      <c r="BH113" s="22"/>
      <c r="BI113" s="22"/>
      <c r="BJ113" s="32">
        <v>869</v>
      </c>
      <c r="BK113" s="32">
        <v>106.17</v>
      </c>
      <c r="BL113" s="28">
        <f t="shared" si="29"/>
        <v>0</v>
      </c>
      <c r="BM113" s="28">
        <f t="shared" si="30"/>
        <v>0</v>
      </c>
      <c r="BN1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3" s="28">
        <v>0</v>
      </c>
      <c r="BR113" s="28">
        <v>0</v>
      </c>
      <c r="BS113" s="28">
        <v>0</v>
      </c>
      <c r="BT113" s="28">
        <v>3</v>
      </c>
      <c r="BU113" s="28">
        <v>0</v>
      </c>
      <c r="BV113" s="28">
        <v>0</v>
      </c>
      <c r="BW113" s="28">
        <v>0</v>
      </c>
      <c r="BX113" s="28">
        <v>0</v>
      </c>
      <c r="BY113" s="28">
        <v>0</v>
      </c>
      <c r="BZ113" s="28">
        <v>0</v>
      </c>
      <c r="CA113" s="28">
        <v>0</v>
      </c>
      <c r="CB113" s="28" t="s">
        <v>103</v>
      </c>
      <c r="CC113" s="28">
        <v>0</v>
      </c>
      <c r="CD113" s="28">
        <v>0</v>
      </c>
      <c r="CE113" s="28">
        <v>0</v>
      </c>
      <c r="CF113" s="28">
        <v>0</v>
      </c>
      <c r="CG113" s="28">
        <v>3.82</v>
      </c>
      <c r="CH113" s="28">
        <v>3</v>
      </c>
      <c r="CI113" s="28">
        <v>0</v>
      </c>
      <c r="CJ113" s="28" t="s">
        <v>103</v>
      </c>
      <c r="CK113" s="28">
        <v>0</v>
      </c>
      <c r="CL113" s="28">
        <v>0</v>
      </c>
      <c r="CM113" s="28" t="s">
        <v>103</v>
      </c>
      <c r="CN113" s="28">
        <v>0</v>
      </c>
      <c r="CO113" s="28">
        <f t="shared" si="31"/>
        <v>0</v>
      </c>
      <c r="CP113" s="32">
        <f t="shared" si="19"/>
        <v>486.93049999999999</v>
      </c>
      <c r="CQ113" s="28">
        <v>0</v>
      </c>
      <c r="CR113" s="28" t="s">
        <v>103</v>
      </c>
      <c r="CS113" s="28">
        <f t="shared" si="32"/>
        <v>0</v>
      </c>
      <c r="CT113" s="28">
        <f t="shared" si="33"/>
        <v>0</v>
      </c>
      <c r="CU113" s="28">
        <f t="shared" si="20"/>
        <v>0</v>
      </c>
      <c r="CV113" s="28">
        <f t="shared" si="21"/>
        <v>1471.92</v>
      </c>
      <c r="CW113" s="29">
        <f t="shared" si="22"/>
        <v>8394.6200000000008</v>
      </c>
    </row>
    <row r="114" spans="2:101" x14ac:dyDescent="0.2">
      <c r="B114" s="7">
        <v>202115</v>
      </c>
      <c r="C114" s="8">
        <v>21910</v>
      </c>
      <c r="D114" s="8" t="s">
        <v>95</v>
      </c>
      <c r="E114" s="8" t="s">
        <v>382</v>
      </c>
      <c r="F114" s="8">
        <v>0</v>
      </c>
      <c r="G114" s="8" t="s">
        <v>942</v>
      </c>
      <c r="H114" s="8" t="s">
        <v>106</v>
      </c>
      <c r="I114" s="8" t="s">
        <v>107</v>
      </c>
      <c r="J114" s="8" t="s">
        <v>108</v>
      </c>
      <c r="K114" s="8" t="s">
        <v>383</v>
      </c>
      <c r="L114" s="8" t="s">
        <v>355</v>
      </c>
      <c r="M114" s="9">
        <v>26802021700697</v>
      </c>
      <c r="N114" s="8" t="s">
        <v>384</v>
      </c>
      <c r="O114" s="8" t="s">
        <v>102</v>
      </c>
      <c r="P114" s="8">
        <v>2233.1</v>
      </c>
      <c r="Q114" s="14">
        <v>2612.7270000000003</v>
      </c>
      <c r="R114" s="15">
        <v>0</v>
      </c>
      <c r="S114" s="15">
        <f t="shared" si="23"/>
        <v>3527.18</v>
      </c>
      <c r="T114" s="15">
        <f t="shared" si="24"/>
        <v>391.91</v>
      </c>
      <c r="U114" s="15">
        <v>0</v>
      </c>
      <c r="V114" s="15">
        <v>0</v>
      </c>
      <c r="W114" s="15">
        <v>0</v>
      </c>
      <c r="X114" s="15" t="s">
        <v>103</v>
      </c>
      <c r="Y114" s="14">
        <v>391.90905000000004</v>
      </c>
      <c r="Z114" s="15">
        <v>300</v>
      </c>
      <c r="AA114" s="15" t="s">
        <v>103</v>
      </c>
      <c r="AB114" s="15">
        <v>0</v>
      </c>
      <c r="AC114" s="15">
        <v>0</v>
      </c>
      <c r="AD114" s="15">
        <v>0</v>
      </c>
      <c r="AE114" s="15">
        <v>0</v>
      </c>
      <c r="AF114" s="19">
        <f t="shared" si="25"/>
        <v>691.91</v>
      </c>
      <c r="AG114" s="15">
        <v>73.27</v>
      </c>
      <c r="AH114" s="15">
        <v>82.02</v>
      </c>
      <c r="AI114" s="15">
        <v>98.55</v>
      </c>
      <c r="AJ114" s="15">
        <v>0</v>
      </c>
      <c r="AK114" s="15">
        <v>190</v>
      </c>
      <c r="AL114" s="15">
        <v>44.64</v>
      </c>
      <c r="AM114" s="15">
        <v>79.599999999999994</v>
      </c>
      <c r="AN114" s="15">
        <v>102.22</v>
      </c>
      <c r="AO114" s="15">
        <v>145.84</v>
      </c>
      <c r="AP114" s="15">
        <v>156.04</v>
      </c>
      <c r="AQ114" s="15">
        <v>166.96</v>
      </c>
      <c r="AR114" s="15" t="s">
        <v>103</v>
      </c>
      <c r="AS114" s="15">
        <v>111.655</v>
      </c>
      <c r="AT114" s="15">
        <v>600</v>
      </c>
      <c r="AU114" s="15">
        <v>10</v>
      </c>
      <c r="AV114" s="19">
        <f t="shared" si="26"/>
        <v>1860.8</v>
      </c>
      <c r="AW114" s="15">
        <v>10</v>
      </c>
      <c r="AX114" s="15">
        <v>0</v>
      </c>
      <c r="AY114" s="14">
        <v>470.12630000000001</v>
      </c>
      <c r="AZ114" s="15">
        <v>0</v>
      </c>
      <c r="BA114" s="15" t="s">
        <v>103</v>
      </c>
      <c r="BB114" s="15">
        <v>0</v>
      </c>
      <c r="BC114" s="24">
        <f t="shared" si="18"/>
        <v>9564.65</v>
      </c>
      <c r="BD114" s="19">
        <f t="shared" si="27"/>
        <v>0</v>
      </c>
      <c r="BE114" s="19">
        <f t="shared" si="28"/>
        <v>9564.65</v>
      </c>
      <c r="BF114" s="22">
        <v>0</v>
      </c>
      <c r="BG114" s="22">
        <v>0</v>
      </c>
      <c r="BH114" s="22"/>
      <c r="BI114" s="22"/>
      <c r="BJ114" s="32">
        <v>847</v>
      </c>
      <c r="BK114" s="32">
        <v>33.25</v>
      </c>
      <c r="BL114" s="28">
        <f t="shared" si="29"/>
        <v>0</v>
      </c>
      <c r="BM114" s="28">
        <f t="shared" si="30"/>
        <v>0</v>
      </c>
      <c r="BN1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4" s="28">
        <v>0</v>
      </c>
      <c r="BR114" s="28">
        <v>0</v>
      </c>
      <c r="BS114" s="28">
        <v>0</v>
      </c>
      <c r="BT114" s="28">
        <v>3</v>
      </c>
      <c r="BU114" s="28">
        <v>0</v>
      </c>
      <c r="BV114" s="28">
        <v>0</v>
      </c>
      <c r="BW114" s="28">
        <v>0</v>
      </c>
      <c r="BX114" s="28">
        <v>0</v>
      </c>
      <c r="BY114" s="28">
        <v>0</v>
      </c>
      <c r="BZ114" s="28">
        <v>0</v>
      </c>
      <c r="CA114" s="28">
        <v>0</v>
      </c>
      <c r="CB114" s="28" t="s">
        <v>103</v>
      </c>
      <c r="CC114" s="28">
        <v>0</v>
      </c>
      <c r="CD114" s="28">
        <v>0</v>
      </c>
      <c r="CE114" s="28">
        <v>0</v>
      </c>
      <c r="CF114" s="28">
        <v>0</v>
      </c>
      <c r="CG114" s="28">
        <v>3.44</v>
      </c>
      <c r="CH114" s="28">
        <v>3</v>
      </c>
      <c r="CI114" s="28">
        <v>0</v>
      </c>
      <c r="CJ114" s="28" t="s">
        <v>103</v>
      </c>
      <c r="CK114" s="28">
        <v>0</v>
      </c>
      <c r="CL114" s="28">
        <v>0</v>
      </c>
      <c r="CM114" s="28" t="s">
        <v>103</v>
      </c>
      <c r="CN114" s="28">
        <v>0</v>
      </c>
      <c r="CO114" s="28">
        <f t="shared" si="31"/>
        <v>0</v>
      </c>
      <c r="CP114" s="32">
        <f t="shared" si="19"/>
        <v>470.12630000000001</v>
      </c>
      <c r="CQ114" s="28">
        <v>0</v>
      </c>
      <c r="CR114" s="28" t="s">
        <v>103</v>
      </c>
      <c r="CS114" s="28">
        <f t="shared" si="32"/>
        <v>0</v>
      </c>
      <c r="CT114" s="28">
        <f t="shared" si="33"/>
        <v>0</v>
      </c>
      <c r="CU114" s="28">
        <f t="shared" si="20"/>
        <v>0</v>
      </c>
      <c r="CV114" s="28">
        <f t="shared" si="21"/>
        <v>1359.82</v>
      </c>
      <c r="CW114" s="29">
        <f t="shared" si="22"/>
        <v>8204.83</v>
      </c>
    </row>
    <row r="115" spans="2:101" x14ac:dyDescent="0.2">
      <c r="B115" s="7">
        <v>202117</v>
      </c>
      <c r="C115" s="8">
        <v>1136</v>
      </c>
      <c r="D115" s="8" t="s">
        <v>834</v>
      </c>
      <c r="E115" s="8" t="s">
        <v>385</v>
      </c>
      <c r="F115" s="8">
        <v>0</v>
      </c>
      <c r="G115" s="8" t="s">
        <v>942</v>
      </c>
      <c r="H115" s="8" t="s">
        <v>106</v>
      </c>
      <c r="I115" s="8" t="s">
        <v>129</v>
      </c>
      <c r="J115" s="8" t="s">
        <v>129</v>
      </c>
      <c r="K115" s="8" t="s">
        <v>178</v>
      </c>
      <c r="L115" s="8" t="s">
        <v>100</v>
      </c>
      <c r="M115" s="9">
        <v>27709281700813</v>
      </c>
      <c r="N115" s="8" t="s">
        <v>386</v>
      </c>
      <c r="O115" s="8" t="s">
        <v>102</v>
      </c>
      <c r="P115" s="8">
        <v>862.29</v>
      </c>
      <c r="Q115" s="14">
        <v>1008.8793000000001</v>
      </c>
      <c r="R115" s="15">
        <v>0</v>
      </c>
      <c r="S115" s="15">
        <f t="shared" si="23"/>
        <v>1361.99</v>
      </c>
      <c r="T115" s="15">
        <f t="shared" si="24"/>
        <v>151.33000000000001</v>
      </c>
      <c r="U115" s="15">
        <v>0</v>
      </c>
      <c r="V115" s="15">
        <v>0</v>
      </c>
      <c r="W115" s="15">
        <v>0</v>
      </c>
      <c r="X115" s="15" t="s">
        <v>103</v>
      </c>
      <c r="Y115" s="14">
        <v>151.331895</v>
      </c>
      <c r="Z115" s="15">
        <v>300</v>
      </c>
      <c r="AA115" s="15" t="s">
        <v>103</v>
      </c>
      <c r="AB115" s="15">
        <v>0</v>
      </c>
      <c r="AC115" s="15" t="s">
        <v>103</v>
      </c>
      <c r="AD115" s="15">
        <v>0</v>
      </c>
      <c r="AE115" s="15">
        <v>0</v>
      </c>
      <c r="AF115" s="19">
        <f t="shared" si="25"/>
        <v>451.33</v>
      </c>
      <c r="AG115" s="15">
        <v>28.79</v>
      </c>
      <c r="AH115" s="15">
        <v>32.31</v>
      </c>
      <c r="AI115" s="15">
        <v>65</v>
      </c>
      <c r="AJ115" s="15">
        <v>0</v>
      </c>
      <c r="AK115" s="15">
        <v>200</v>
      </c>
      <c r="AL115" s="15">
        <v>34.78</v>
      </c>
      <c r="AM115" s="15">
        <v>31.96</v>
      </c>
      <c r="AN115" s="15">
        <v>39.47</v>
      </c>
      <c r="AO115" s="15">
        <v>56.31</v>
      </c>
      <c r="AP115" s="15">
        <v>72.28</v>
      </c>
      <c r="AQ115" s="15">
        <v>93.59</v>
      </c>
      <c r="AR115" s="15" t="s">
        <v>103</v>
      </c>
      <c r="AS115" s="15">
        <v>63.771000000000001</v>
      </c>
      <c r="AT115" s="15">
        <v>600</v>
      </c>
      <c r="AU115" s="15">
        <v>10</v>
      </c>
      <c r="AV115" s="19">
        <f t="shared" si="26"/>
        <v>1328.26</v>
      </c>
      <c r="AW115" s="15">
        <v>10</v>
      </c>
      <c r="AX115" s="15">
        <v>0</v>
      </c>
      <c r="AY115" s="14">
        <v>181.53469999999999</v>
      </c>
      <c r="AZ115" s="15">
        <v>0</v>
      </c>
      <c r="BA115" s="15" t="s">
        <v>103</v>
      </c>
      <c r="BB115" s="15">
        <v>210</v>
      </c>
      <c r="BC115" s="24">
        <f t="shared" si="18"/>
        <v>4493.32</v>
      </c>
      <c r="BD115" s="19">
        <f t="shared" si="27"/>
        <v>2506.6800000000003</v>
      </c>
      <c r="BE115" s="19">
        <f t="shared" si="28"/>
        <v>7210</v>
      </c>
      <c r="BF115" s="22">
        <v>0</v>
      </c>
      <c r="BG115" s="22">
        <v>0</v>
      </c>
      <c r="BH115" s="22"/>
      <c r="BI115" s="22"/>
      <c r="BJ115" s="32">
        <v>574.42440429687497</v>
      </c>
      <c r="BK115" s="32">
        <v>0</v>
      </c>
      <c r="BL115" s="28">
        <f t="shared" si="29"/>
        <v>0</v>
      </c>
      <c r="BM115" s="28">
        <f t="shared" si="30"/>
        <v>0</v>
      </c>
      <c r="BN1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5" s="28">
        <v>0</v>
      </c>
      <c r="BR115" s="28">
        <v>0</v>
      </c>
      <c r="BS115" s="28" t="s">
        <v>103</v>
      </c>
      <c r="BT115" s="28">
        <v>3</v>
      </c>
      <c r="BU115" s="28">
        <v>0</v>
      </c>
      <c r="BV115" s="28" t="s">
        <v>103</v>
      </c>
      <c r="BW115" s="28" t="s">
        <v>103</v>
      </c>
      <c r="BX115" s="28">
        <v>0</v>
      </c>
      <c r="BY115" s="28" t="s">
        <v>103</v>
      </c>
      <c r="BZ115" s="28" t="s">
        <v>103</v>
      </c>
      <c r="CA115" s="28" t="s">
        <v>103</v>
      </c>
      <c r="CB115" s="28" t="s">
        <v>103</v>
      </c>
      <c r="CC115" s="28">
        <v>0</v>
      </c>
      <c r="CD115" s="28" t="s">
        <v>103</v>
      </c>
      <c r="CE115" s="28">
        <v>0</v>
      </c>
      <c r="CF115" s="28" t="s">
        <v>103</v>
      </c>
      <c r="CG115" s="28">
        <v>3</v>
      </c>
      <c r="CH115" s="28">
        <v>3</v>
      </c>
      <c r="CI115" s="28">
        <v>0</v>
      </c>
      <c r="CJ115" s="28" t="s">
        <v>103</v>
      </c>
      <c r="CK115" s="28" t="s">
        <v>103</v>
      </c>
      <c r="CL115" s="28">
        <v>0</v>
      </c>
      <c r="CM115" s="28" t="s">
        <v>103</v>
      </c>
      <c r="CN115" s="28">
        <v>0</v>
      </c>
      <c r="CO115" s="28">
        <f t="shared" si="31"/>
        <v>0</v>
      </c>
      <c r="CP115" s="32">
        <f t="shared" si="19"/>
        <v>181.53469999999999</v>
      </c>
      <c r="CQ115" s="28">
        <v>0</v>
      </c>
      <c r="CR115" s="28" t="s">
        <v>103</v>
      </c>
      <c r="CS115" s="28">
        <f t="shared" si="32"/>
        <v>0</v>
      </c>
      <c r="CT115" s="28">
        <f t="shared" si="33"/>
        <v>0</v>
      </c>
      <c r="CU115" s="28">
        <f t="shared" si="20"/>
        <v>0</v>
      </c>
      <c r="CV115" s="28">
        <f t="shared" si="21"/>
        <v>764.96</v>
      </c>
      <c r="CW115" s="29">
        <f t="shared" si="22"/>
        <v>6445.04</v>
      </c>
    </row>
    <row r="116" spans="2:101" x14ac:dyDescent="0.2">
      <c r="B116" s="7">
        <v>202120</v>
      </c>
      <c r="C116" s="8">
        <v>4388</v>
      </c>
      <c r="D116" s="8" t="s">
        <v>95</v>
      </c>
      <c r="E116" s="8" t="s">
        <v>387</v>
      </c>
      <c r="F116" s="8" t="s">
        <v>388</v>
      </c>
      <c r="G116" s="8" t="s">
        <v>942</v>
      </c>
      <c r="H116" s="8" t="s">
        <v>97</v>
      </c>
      <c r="I116" s="8" t="s">
        <v>98</v>
      </c>
      <c r="J116" s="8" t="s">
        <v>98</v>
      </c>
      <c r="K116" s="8" t="s">
        <v>389</v>
      </c>
      <c r="L116" s="8" t="s">
        <v>100</v>
      </c>
      <c r="M116" s="9">
        <v>28902011405435</v>
      </c>
      <c r="N116" s="8" t="s">
        <v>390</v>
      </c>
      <c r="O116" s="8" t="s">
        <v>102</v>
      </c>
      <c r="P116" s="8">
        <v>905.04</v>
      </c>
      <c r="Q116" s="14">
        <v>1058.8968</v>
      </c>
      <c r="R116" s="15">
        <v>0</v>
      </c>
      <c r="S116" s="15">
        <f t="shared" si="23"/>
        <v>1429.51</v>
      </c>
      <c r="T116" s="15">
        <f t="shared" si="24"/>
        <v>158.83000000000001</v>
      </c>
      <c r="U116" s="15">
        <v>0</v>
      </c>
      <c r="V116" s="15">
        <v>0</v>
      </c>
      <c r="W116" s="15">
        <v>0</v>
      </c>
      <c r="X116" s="15" t="s">
        <v>103</v>
      </c>
      <c r="Y116" s="14">
        <v>0</v>
      </c>
      <c r="Z116" s="15">
        <v>300</v>
      </c>
      <c r="AA116" s="15" t="s">
        <v>103</v>
      </c>
      <c r="AB116" s="15">
        <v>0</v>
      </c>
      <c r="AC116" s="15" t="s">
        <v>103</v>
      </c>
      <c r="AD116" s="15">
        <v>0</v>
      </c>
      <c r="AE116" s="15">
        <v>0</v>
      </c>
      <c r="AF116" s="19">
        <f t="shared" si="25"/>
        <v>300</v>
      </c>
      <c r="AG116" s="15">
        <v>0</v>
      </c>
      <c r="AH116" s="15">
        <v>0</v>
      </c>
      <c r="AI116" s="15">
        <v>0</v>
      </c>
      <c r="AJ116" s="15">
        <v>340.07</v>
      </c>
      <c r="AK116" s="15">
        <v>0</v>
      </c>
      <c r="AL116" s="15">
        <v>32.79</v>
      </c>
      <c r="AM116" s="15">
        <v>32.26</v>
      </c>
      <c r="AN116" s="15">
        <v>41.43</v>
      </c>
      <c r="AO116" s="15">
        <v>59.1</v>
      </c>
      <c r="AP116" s="15">
        <v>69.67</v>
      </c>
      <c r="AQ116" s="15">
        <v>90.79</v>
      </c>
      <c r="AR116" s="15" t="s">
        <v>103</v>
      </c>
      <c r="AS116" s="15">
        <v>59.496000000000002</v>
      </c>
      <c r="AT116" s="15">
        <v>600</v>
      </c>
      <c r="AU116" s="15">
        <v>8</v>
      </c>
      <c r="AV116" s="19">
        <f t="shared" si="26"/>
        <v>1333.61</v>
      </c>
      <c r="AW116" s="15">
        <v>10</v>
      </c>
      <c r="AX116" s="15">
        <v>0</v>
      </c>
      <c r="AY116" s="14">
        <v>190.53469999999999</v>
      </c>
      <c r="AZ116" s="15">
        <v>0</v>
      </c>
      <c r="BA116" s="15" t="s">
        <v>103</v>
      </c>
      <c r="BB116" s="15">
        <v>0</v>
      </c>
      <c r="BC116" s="24">
        <f t="shared" si="18"/>
        <v>4481.38</v>
      </c>
      <c r="BD116" s="19">
        <f t="shared" si="27"/>
        <v>2518.62</v>
      </c>
      <c r="BE116" s="19">
        <f t="shared" si="28"/>
        <v>7000</v>
      </c>
      <c r="BF116" s="22">
        <v>0</v>
      </c>
      <c r="BG116" s="22">
        <v>0</v>
      </c>
      <c r="BH116" s="22"/>
      <c r="BI116" s="22"/>
      <c r="BJ116" s="32">
        <v>522.72660644531254</v>
      </c>
      <c r="BK116" s="32">
        <v>0</v>
      </c>
      <c r="BL116" s="28">
        <f t="shared" si="29"/>
        <v>0</v>
      </c>
      <c r="BM116" s="28">
        <f t="shared" si="30"/>
        <v>0</v>
      </c>
      <c r="BN1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6" s="28">
        <v>0</v>
      </c>
      <c r="BR116" s="28">
        <v>0</v>
      </c>
      <c r="BS116" s="28" t="s">
        <v>103</v>
      </c>
      <c r="BT116" s="28">
        <v>3</v>
      </c>
      <c r="BU116" s="28">
        <v>0</v>
      </c>
      <c r="BV116" s="28" t="s">
        <v>103</v>
      </c>
      <c r="BW116" s="28" t="s">
        <v>103</v>
      </c>
      <c r="BX116" s="28">
        <v>0</v>
      </c>
      <c r="BY116" s="28" t="s">
        <v>103</v>
      </c>
      <c r="BZ116" s="28" t="s">
        <v>103</v>
      </c>
      <c r="CA116" s="28" t="s">
        <v>103</v>
      </c>
      <c r="CB116" s="28">
        <v>1571.68</v>
      </c>
      <c r="CC116" s="28">
        <v>0</v>
      </c>
      <c r="CD116" s="28" t="s">
        <v>103</v>
      </c>
      <c r="CE116" s="28">
        <v>0</v>
      </c>
      <c r="CF116" s="28" t="s">
        <v>103</v>
      </c>
      <c r="CG116" s="28">
        <v>2.5499999999999998</v>
      </c>
      <c r="CH116" s="28">
        <v>3</v>
      </c>
      <c r="CI116" s="28">
        <v>0</v>
      </c>
      <c r="CJ116" s="28" t="s">
        <v>103</v>
      </c>
      <c r="CK116" s="28" t="s">
        <v>103</v>
      </c>
      <c r="CL116" s="28">
        <v>0</v>
      </c>
      <c r="CM116" s="28" t="s">
        <v>103</v>
      </c>
      <c r="CN116" s="28">
        <v>0</v>
      </c>
      <c r="CO116" s="28">
        <f t="shared" si="31"/>
        <v>0</v>
      </c>
      <c r="CP116" s="32">
        <f t="shared" si="19"/>
        <v>190.53469999999999</v>
      </c>
      <c r="CQ116" s="28">
        <v>0</v>
      </c>
      <c r="CR116" s="28" t="s">
        <v>103</v>
      </c>
      <c r="CS116" s="28">
        <f t="shared" si="32"/>
        <v>0</v>
      </c>
      <c r="CT116" s="28">
        <f t="shared" si="33"/>
        <v>0</v>
      </c>
      <c r="CU116" s="28">
        <f t="shared" si="20"/>
        <v>0</v>
      </c>
      <c r="CV116" s="28">
        <f t="shared" si="21"/>
        <v>2293.4899999999998</v>
      </c>
      <c r="CW116" s="29">
        <f t="shared" si="22"/>
        <v>4706.51</v>
      </c>
    </row>
    <row r="117" spans="2:101" x14ac:dyDescent="0.2">
      <c r="B117" s="7">
        <v>202121</v>
      </c>
      <c r="C117" s="8">
        <v>1082</v>
      </c>
      <c r="D117" s="8" t="s">
        <v>834</v>
      </c>
      <c r="E117" s="8" t="s">
        <v>860</v>
      </c>
      <c r="F117" s="8">
        <v>0</v>
      </c>
      <c r="G117" s="8" t="s">
        <v>942</v>
      </c>
      <c r="H117" s="8" t="s">
        <v>106</v>
      </c>
      <c r="I117" s="8" t="s">
        <v>114</v>
      </c>
      <c r="J117" s="8" t="s">
        <v>114</v>
      </c>
      <c r="K117" s="8" t="s">
        <v>314</v>
      </c>
      <c r="L117" s="8" t="s">
        <v>216</v>
      </c>
      <c r="M117" s="9">
        <v>28103200103831</v>
      </c>
      <c r="N117" s="8" t="s">
        <v>391</v>
      </c>
      <c r="O117" s="8" t="s">
        <v>102</v>
      </c>
      <c r="P117" s="8">
        <v>1137.3599999999999</v>
      </c>
      <c r="Q117" s="14">
        <v>1330.7112</v>
      </c>
      <c r="R117" s="15">
        <v>0</v>
      </c>
      <c r="S117" s="15">
        <f t="shared" si="23"/>
        <v>1796.46</v>
      </c>
      <c r="T117" s="15">
        <f t="shared" si="24"/>
        <v>199.61</v>
      </c>
      <c r="U117" s="15">
        <v>0</v>
      </c>
      <c r="V117" s="15">
        <v>0</v>
      </c>
      <c r="W117" s="15">
        <v>0</v>
      </c>
      <c r="X117" s="15" t="s">
        <v>103</v>
      </c>
      <c r="Y117" s="14">
        <v>199.60667999999998</v>
      </c>
      <c r="Z117" s="15">
        <v>300</v>
      </c>
      <c r="AA117" s="15" t="s">
        <v>103</v>
      </c>
      <c r="AB117" s="15">
        <v>0</v>
      </c>
      <c r="AC117" s="15" t="s">
        <v>103</v>
      </c>
      <c r="AD117" s="15">
        <v>0</v>
      </c>
      <c r="AE117" s="15">
        <v>0</v>
      </c>
      <c r="AF117" s="19">
        <f t="shared" si="25"/>
        <v>499.61</v>
      </c>
      <c r="AG117" s="15">
        <v>40.590000000000003</v>
      </c>
      <c r="AH117" s="15">
        <v>45.02</v>
      </c>
      <c r="AI117" s="15">
        <v>65</v>
      </c>
      <c r="AJ117" s="15">
        <v>0</v>
      </c>
      <c r="AK117" s="15">
        <v>190</v>
      </c>
      <c r="AL117" s="15">
        <v>22.74</v>
      </c>
      <c r="AM117" s="15">
        <v>40.549999999999997</v>
      </c>
      <c r="AN117" s="15">
        <v>52.06</v>
      </c>
      <c r="AO117" s="15">
        <v>74.7</v>
      </c>
      <c r="AP117" s="15">
        <v>79.47</v>
      </c>
      <c r="AQ117" s="15">
        <v>85.04</v>
      </c>
      <c r="AR117" s="15" t="s">
        <v>103</v>
      </c>
      <c r="AS117" s="15">
        <v>56.868000000000002</v>
      </c>
      <c r="AT117" s="15">
        <v>600</v>
      </c>
      <c r="AU117" s="15">
        <v>4</v>
      </c>
      <c r="AV117" s="19">
        <f t="shared" si="26"/>
        <v>1356.04</v>
      </c>
      <c r="AW117" s="15">
        <v>10</v>
      </c>
      <c r="AX117" s="15">
        <v>0</v>
      </c>
      <c r="AY117" s="14">
        <v>240.1</v>
      </c>
      <c r="AZ117" s="15">
        <v>0</v>
      </c>
      <c r="BA117" s="15" t="s">
        <v>103</v>
      </c>
      <c r="BB117" s="15">
        <v>0</v>
      </c>
      <c r="BC117" s="24">
        <f t="shared" si="18"/>
        <v>5432.53</v>
      </c>
      <c r="BD117" s="19">
        <f t="shared" si="27"/>
        <v>1567.4700000000003</v>
      </c>
      <c r="BE117" s="19">
        <f t="shared" si="28"/>
        <v>7000</v>
      </c>
      <c r="BF117" s="22">
        <v>0</v>
      </c>
      <c r="BG117" s="22">
        <v>0</v>
      </c>
      <c r="BH117" s="22"/>
      <c r="BI117" s="22"/>
      <c r="BJ117" s="32">
        <v>565.98077636718756</v>
      </c>
      <c r="BK117" s="32">
        <v>0</v>
      </c>
      <c r="BL117" s="28">
        <f t="shared" si="29"/>
        <v>0</v>
      </c>
      <c r="BM117" s="28">
        <f t="shared" si="30"/>
        <v>0</v>
      </c>
      <c r="BN1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7" s="28">
        <v>0</v>
      </c>
      <c r="BR117" s="28">
        <v>0</v>
      </c>
      <c r="BS117" s="28" t="s">
        <v>103</v>
      </c>
      <c r="BT117" s="28">
        <v>3</v>
      </c>
      <c r="BU117" s="28">
        <v>0</v>
      </c>
      <c r="BV117" s="28" t="s">
        <v>103</v>
      </c>
      <c r="BW117" s="28" t="s">
        <v>103</v>
      </c>
      <c r="BX117" s="28">
        <v>0</v>
      </c>
      <c r="BY117" s="28" t="s">
        <v>103</v>
      </c>
      <c r="BZ117" s="28" t="s">
        <v>103</v>
      </c>
      <c r="CA117" s="28" t="s">
        <v>103</v>
      </c>
      <c r="CB117" s="28" t="s">
        <v>103</v>
      </c>
      <c r="CC117" s="28">
        <v>0</v>
      </c>
      <c r="CD117" s="28" t="s">
        <v>103</v>
      </c>
      <c r="CE117" s="28">
        <v>0</v>
      </c>
      <c r="CF117" s="28" t="s">
        <v>103</v>
      </c>
      <c r="CG117" s="28">
        <v>2.6</v>
      </c>
      <c r="CH117" s="28">
        <v>3</v>
      </c>
      <c r="CI117" s="28">
        <v>0</v>
      </c>
      <c r="CJ117" s="28" t="s">
        <v>103</v>
      </c>
      <c r="CK117" s="28" t="s">
        <v>103</v>
      </c>
      <c r="CL117" s="28">
        <v>0</v>
      </c>
      <c r="CM117" s="28" t="s">
        <v>103</v>
      </c>
      <c r="CN117" s="28">
        <v>0</v>
      </c>
      <c r="CO117" s="28">
        <f t="shared" si="31"/>
        <v>0</v>
      </c>
      <c r="CP117" s="32">
        <f t="shared" si="19"/>
        <v>240.1</v>
      </c>
      <c r="CQ117" s="28">
        <v>0</v>
      </c>
      <c r="CR117" s="28" t="s">
        <v>103</v>
      </c>
      <c r="CS117" s="28">
        <f t="shared" si="32"/>
        <v>0</v>
      </c>
      <c r="CT117" s="28">
        <f t="shared" si="33"/>
        <v>0</v>
      </c>
      <c r="CU117" s="28">
        <f t="shared" si="20"/>
        <v>0</v>
      </c>
      <c r="CV117" s="28">
        <f t="shared" si="21"/>
        <v>814.68</v>
      </c>
      <c r="CW117" s="29">
        <f t="shared" si="22"/>
        <v>6185.32</v>
      </c>
    </row>
    <row r="118" spans="2:101" x14ac:dyDescent="0.2">
      <c r="B118" s="7">
        <v>202126</v>
      </c>
      <c r="C118" s="8">
        <v>11111</v>
      </c>
      <c r="D118" s="8" t="s">
        <v>104</v>
      </c>
      <c r="E118" s="8" t="s">
        <v>392</v>
      </c>
      <c r="F118" s="8">
        <v>0</v>
      </c>
      <c r="G118" s="8" t="s">
        <v>942</v>
      </c>
      <c r="H118" s="8" t="s">
        <v>106</v>
      </c>
      <c r="I118" s="8" t="s">
        <v>98</v>
      </c>
      <c r="J118" s="8" t="s">
        <v>98</v>
      </c>
      <c r="K118" s="8" t="s">
        <v>135</v>
      </c>
      <c r="L118" s="8" t="s">
        <v>100</v>
      </c>
      <c r="M118" s="9">
        <v>27505180102198</v>
      </c>
      <c r="N118" s="8" t="s">
        <v>393</v>
      </c>
      <c r="O118" s="8" t="s">
        <v>102</v>
      </c>
      <c r="P118" s="8">
        <v>1979.8</v>
      </c>
      <c r="Q118" s="14">
        <v>2316.366</v>
      </c>
      <c r="R118" s="15">
        <v>0</v>
      </c>
      <c r="S118" s="15">
        <f t="shared" si="23"/>
        <v>3127.09</v>
      </c>
      <c r="T118" s="15">
        <f t="shared" si="24"/>
        <v>347.45</v>
      </c>
      <c r="U118" s="15">
        <v>0</v>
      </c>
      <c r="V118" s="15">
        <v>0</v>
      </c>
      <c r="W118" s="15">
        <v>0</v>
      </c>
      <c r="X118" s="15" t="s">
        <v>103</v>
      </c>
      <c r="Y118" s="14">
        <v>347.45490000000001</v>
      </c>
      <c r="Z118" s="15">
        <v>300</v>
      </c>
      <c r="AA118" s="15" t="s">
        <v>103</v>
      </c>
      <c r="AB118" s="15">
        <v>0</v>
      </c>
      <c r="AC118" s="15">
        <v>0</v>
      </c>
      <c r="AD118" s="15">
        <v>0</v>
      </c>
      <c r="AE118" s="15">
        <v>0</v>
      </c>
      <c r="AF118" s="19">
        <f t="shared" si="25"/>
        <v>647.45000000000005</v>
      </c>
      <c r="AG118" s="15">
        <v>70.23</v>
      </c>
      <c r="AH118" s="15">
        <v>78.36</v>
      </c>
      <c r="AI118" s="15">
        <v>93.46</v>
      </c>
      <c r="AJ118" s="15">
        <v>0</v>
      </c>
      <c r="AK118" s="15">
        <v>200</v>
      </c>
      <c r="AL118" s="15">
        <v>39.58</v>
      </c>
      <c r="AM118" s="15">
        <v>70.569999999999993</v>
      </c>
      <c r="AN118" s="15">
        <v>90.62</v>
      </c>
      <c r="AO118" s="15">
        <v>129.29</v>
      </c>
      <c r="AP118" s="15">
        <v>138.34</v>
      </c>
      <c r="AQ118" s="15">
        <v>148.02000000000001</v>
      </c>
      <c r="AR118" s="15" t="s">
        <v>103</v>
      </c>
      <c r="AS118" s="15">
        <v>98.990009999999998</v>
      </c>
      <c r="AT118" s="15">
        <v>600</v>
      </c>
      <c r="AU118" s="15">
        <v>6</v>
      </c>
      <c r="AV118" s="19">
        <f t="shared" si="26"/>
        <v>1763.46</v>
      </c>
      <c r="AW118" s="15">
        <v>10</v>
      </c>
      <c r="AX118" s="15">
        <v>0</v>
      </c>
      <c r="AY118" s="14">
        <v>416.8</v>
      </c>
      <c r="AZ118" s="15">
        <v>0</v>
      </c>
      <c r="BA118" s="15" t="s">
        <v>103</v>
      </c>
      <c r="BB118" s="15">
        <v>0</v>
      </c>
      <c r="BC118" s="24">
        <f t="shared" si="18"/>
        <v>8628.6200000000008</v>
      </c>
      <c r="BD118" s="19">
        <f t="shared" si="27"/>
        <v>0</v>
      </c>
      <c r="BE118" s="19">
        <f t="shared" si="28"/>
        <v>8628.6200000000008</v>
      </c>
      <c r="BF118" s="22">
        <v>0</v>
      </c>
      <c r="BG118" s="22">
        <v>0</v>
      </c>
      <c r="BH118" s="22"/>
      <c r="BI118" s="22"/>
      <c r="BJ118" s="32">
        <v>759</v>
      </c>
      <c r="BK118" s="32">
        <v>0</v>
      </c>
      <c r="BL118" s="28">
        <f t="shared" si="29"/>
        <v>0</v>
      </c>
      <c r="BM118" s="28">
        <f t="shared" si="30"/>
        <v>0</v>
      </c>
      <c r="BN1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8" s="28">
        <v>0</v>
      </c>
      <c r="BR118" s="28">
        <v>0</v>
      </c>
      <c r="BS118" s="28">
        <v>0</v>
      </c>
      <c r="BT118" s="28">
        <v>3</v>
      </c>
      <c r="BU118" s="28">
        <v>0</v>
      </c>
      <c r="BV118" s="28">
        <v>0</v>
      </c>
      <c r="BW118" s="28">
        <v>0</v>
      </c>
      <c r="BX118" s="28">
        <v>0</v>
      </c>
      <c r="BY118" s="28">
        <v>0</v>
      </c>
      <c r="BZ118" s="28">
        <v>0</v>
      </c>
      <c r="CA118" s="28">
        <v>0</v>
      </c>
      <c r="CB118" s="28" t="s">
        <v>103</v>
      </c>
      <c r="CC118" s="28">
        <v>0</v>
      </c>
      <c r="CD118" s="28">
        <v>0</v>
      </c>
      <c r="CE118" s="28">
        <v>0</v>
      </c>
      <c r="CF118" s="28">
        <v>0</v>
      </c>
      <c r="CG118" s="28">
        <v>3.36</v>
      </c>
      <c r="CH118" s="28">
        <v>3</v>
      </c>
      <c r="CI118" s="28">
        <v>0</v>
      </c>
      <c r="CJ118" s="28" t="s">
        <v>103</v>
      </c>
      <c r="CK118" s="28">
        <v>0</v>
      </c>
      <c r="CL118" s="28">
        <v>0</v>
      </c>
      <c r="CM118" s="28" t="s">
        <v>103</v>
      </c>
      <c r="CN118" s="28">
        <v>0</v>
      </c>
      <c r="CO118" s="28">
        <f t="shared" si="31"/>
        <v>0</v>
      </c>
      <c r="CP118" s="32">
        <f t="shared" si="19"/>
        <v>416.8</v>
      </c>
      <c r="CQ118" s="28">
        <v>0</v>
      </c>
      <c r="CR118" s="28" t="s">
        <v>103</v>
      </c>
      <c r="CS118" s="28">
        <f t="shared" si="32"/>
        <v>0</v>
      </c>
      <c r="CT118" s="28">
        <f t="shared" si="33"/>
        <v>0</v>
      </c>
      <c r="CU118" s="28">
        <f t="shared" si="20"/>
        <v>0</v>
      </c>
      <c r="CV118" s="28">
        <f t="shared" si="21"/>
        <v>1185.1600000000001</v>
      </c>
      <c r="CW118" s="29">
        <f t="shared" si="22"/>
        <v>7443.4600000000009</v>
      </c>
    </row>
    <row r="119" spans="2:101" x14ac:dyDescent="0.2">
      <c r="B119" s="7">
        <v>203001</v>
      </c>
      <c r="C119" s="8">
        <v>31360</v>
      </c>
      <c r="D119" s="8" t="s">
        <v>95</v>
      </c>
      <c r="E119" s="8" t="s">
        <v>394</v>
      </c>
      <c r="F119" s="8">
        <v>0</v>
      </c>
      <c r="G119" s="8" t="s">
        <v>942</v>
      </c>
      <c r="H119" s="8" t="s">
        <v>106</v>
      </c>
      <c r="I119" s="8" t="s">
        <v>143</v>
      </c>
      <c r="J119" s="8" t="s">
        <v>103</v>
      </c>
      <c r="K119" s="8" t="s">
        <v>103</v>
      </c>
      <c r="L119" s="8" t="s">
        <v>103</v>
      </c>
      <c r="M119" s="9">
        <v>27809010108212</v>
      </c>
      <c r="N119" s="8" t="s">
        <v>395</v>
      </c>
      <c r="O119" s="8" t="s">
        <v>103</v>
      </c>
      <c r="P119" s="8">
        <v>428.24</v>
      </c>
      <c r="Q119" s="14">
        <v>428.24</v>
      </c>
      <c r="R119" s="15">
        <v>0</v>
      </c>
      <c r="S119" s="15">
        <f t="shared" si="23"/>
        <v>578.12</v>
      </c>
      <c r="T119" s="15">
        <f t="shared" si="24"/>
        <v>64.239999999999995</v>
      </c>
      <c r="U119" s="15">
        <v>0</v>
      </c>
      <c r="V119" s="15">
        <v>0</v>
      </c>
      <c r="W119" s="15">
        <v>0</v>
      </c>
      <c r="X119" s="15" t="s">
        <v>103</v>
      </c>
      <c r="Y119" s="14">
        <v>64.236000000000004</v>
      </c>
      <c r="Z119" s="15">
        <v>300</v>
      </c>
      <c r="AA119" s="15" t="s">
        <v>103</v>
      </c>
      <c r="AB119" s="15">
        <v>0</v>
      </c>
      <c r="AC119" s="15" t="s">
        <v>103</v>
      </c>
      <c r="AD119" s="15">
        <v>0</v>
      </c>
      <c r="AE119" s="15">
        <v>0</v>
      </c>
      <c r="AF119" s="19">
        <f t="shared" si="25"/>
        <v>364.24</v>
      </c>
      <c r="AG119" s="15">
        <v>0</v>
      </c>
      <c r="AH119" s="15">
        <v>0</v>
      </c>
      <c r="AI119" s="15">
        <v>65</v>
      </c>
      <c r="AJ119" s="15">
        <v>261.64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 t="s">
        <v>103</v>
      </c>
      <c r="AS119" s="15">
        <v>0</v>
      </c>
      <c r="AT119" s="15">
        <v>600</v>
      </c>
      <c r="AU119" s="15">
        <v>10</v>
      </c>
      <c r="AV119" s="19">
        <f t="shared" si="26"/>
        <v>936.64</v>
      </c>
      <c r="AW119" s="15">
        <v>10</v>
      </c>
      <c r="AX119" s="15">
        <v>0</v>
      </c>
      <c r="AY119" s="14">
        <v>90.4</v>
      </c>
      <c r="AZ119" s="15">
        <v>0</v>
      </c>
      <c r="BA119" s="15" t="s">
        <v>103</v>
      </c>
      <c r="BB119" s="15">
        <v>0</v>
      </c>
      <c r="BC119" s="24">
        <f t="shared" si="18"/>
        <v>2471.88</v>
      </c>
      <c r="BD119" s="19">
        <f t="shared" si="27"/>
        <v>4528.12</v>
      </c>
      <c r="BE119" s="19">
        <f t="shared" si="28"/>
        <v>7000</v>
      </c>
      <c r="BF119" s="22">
        <v>0</v>
      </c>
      <c r="BG119" s="22">
        <v>0</v>
      </c>
      <c r="BH119" s="22"/>
      <c r="BI119" s="22"/>
      <c r="BJ119" s="32">
        <v>595.66761718750001</v>
      </c>
      <c r="BK119" s="32">
        <v>0</v>
      </c>
      <c r="BL119" s="28">
        <f t="shared" si="29"/>
        <v>0</v>
      </c>
      <c r="BM119" s="28">
        <f t="shared" si="30"/>
        <v>0</v>
      </c>
      <c r="BN1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9" s="28">
        <v>26.69</v>
      </c>
      <c r="BR119" s="28">
        <v>0</v>
      </c>
      <c r="BS119" s="28" t="s">
        <v>103</v>
      </c>
      <c r="BT119" s="28">
        <v>3</v>
      </c>
      <c r="BU119" s="28">
        <v>0</v>
      </c>
      <c r="BV119" s="28" t="s">
        <v>103</v>
      </c>
      <c r="BW119" s="28" t="s">
        <v>103</v>
      </c>
      <c r="BX119" s="28">
        <v>0</v>
      </c>
      <c r="BY119" s="28" t="s">
        <v>103</v>
      </c>
      <c r="BZ119" s="28" t="s">
        <v>103</v>
      </c>
      <c r="CA119" s="28" t="s">
        <v>103</v>
      </c>
      <c r="CB119" s="28" t="s">
        <v>103</v>
      </c>
      <c r="CC119" s="28">
        <v>0</v>
      </c>
      <c r="CD119" s="28" t="s">
        <v>103</v>
      </c>
      <c r="CE119" s="28">
        <v>0</v>
      </c>
      <c r="CF119" s="28" t="s">
        <v>103</v>
      </c>
      <c r="CG119" s="28">
        <v>1.95</v>
      </c>
      <c r="CH119" s="28">
        <v>3</v>
      </c>
      <c r="CI119" s="28">
        <v>0</v>
      </c>
      <c r="CJ119" s="28" t="s">
        <v>103</v>
      </c>
      <c r="CK119" s="28" t="s">
        <v>103</v>
      </c>
      <c r="CL119" s="28">
        <v>0</v>
      </c>
      <c r="CM119" s="28" t="s">
        <v>103</v>
      </c>
      <c r="CN119" s="28">
        <v>0</v>
      </c>
      <c r="CO119" s="28">
        <f t="shared" si="31"/>
        <v>0</v>
      </c>
      <c r="CP119" s="32">
        <f t="shared" si="19"/>
        <v>90.4</v>
      </c>
      <c r="CQ119" s="28">
        <v>0</v>
      </c>
      <c r="CR119" s="28" t="s">
        <v>103</v>
      </c>
      <c r="CS119" s="28">
        <f t="shared" si="32"/>
        <v>0</v>
      </c>
      <c r="CT119" s="28">
        <f t="shared" si="33"/>
        <v>0</v>
      </c>
      <c r="CU119" s="28">
        <f t="shared" si="20"/>
        <v>0</v>
      </c>
      <c r="CV119" s="28">
        <f t="shared" si="21"/>
        <v>720.71</v>
      </c>
      <c r="CW119" s="29">
        <f t="shared" si="22"/>
        <v>6279.29</v>
      </c>
    </row>
    <row r="120" spans="2:101" x14ac:dyDescent="0.2">
      <c r="B120" s="7">
        <v>207001</v>
      </c>
      <c r="C120" s="8">
        <v>50029</v>
      </c>
      <c r="D120" s="8" t="s">
        <v>104</v>
      </c>
      <c r="E120" s="8" t="s">
        <v>861</v>
      </c>
      <c r="F120" s="8">
        <v>0</v>
      </c>
      <c r="G120" s="8" t="s">
        <v>942</v>
      </c>
      <c r="H120" s="8" t="s">
        <v>106</v>
      </c>
      <c r="I120" s="8" t="s">
        <v>107</v>
      </c>
      <c r="J120" s="8" t="s">
        <v>108</v>
      </c>
      <c r="K120" s="8" t="s">
        <v>238</v>
      </c>
      <c r="L120" s="8" t="s">
        <v>396</v>
      </c>
      <c r="M120" s="9">
        <v>26602220300151</v>
      </c>
      <c r="N120" s="8" t="s">
        <v>397</v>
      </c>
      <c r="O120" s="8" t="s">
        <v>102</v>
      </c>
      <c r="P120" s="8">
        <v>2158.46</v>
      </c>
      <c r="Q120" s="14">
        <v>2525.3982000000001</v>
      </c>
      <c r="R120" s="15">
        <v>0</v>
      </c>
      <c r="S120" s="15">
        <f t="shared" si="23"/>
        <v>3409.29</v>
      </c>
      <c r="T120" s="15">
        <f t="shared" si="24"/>
        <v>378.81</v>
      </c>
      <c r="U120" s="15">
        <v>0</v>
      </c>
      <c r="V120" s="15">
        <v>0</v>
      </c>
      <c r="W120" s="15">
        <v>0</v>
      </c>
      <c r="X120" s="15" t="s">
        <v>103</v>
      </c>
      <c r="Y120" s="14">
        <v>378.80973</v>
      </c>
      <c r="Z120" s="15">
        <v>300</v>
      </c>
      <c r="AA120" s="15" t="s">
        <v>103</v>
      </c>
      <c r="AB120" s="15">
        <v>0</v>
      </c>
      <c r="AC120" s="15" t="s">
        <v>103</v>
      </c>
      <c r="AD120" s="15">
        <v>0</v>
      </c>
      <c r="AE120" s="15">
        <v>0</v>
      </c>
      <c r="AF120" s="19">
        <f t="shared" si="25"/>
        <v>678.81</v>
      </c>
      <c r="AG120" s="15">
        <v>0</v>
      </c>
      <c r="AH120" s="15">
        <v>0</v>
      </c>
      <c r="AI120" s="15">
        <v>0</v>
      </c>
      <c r="AJ120" s="15">
        <v>453.02</v>
      </c>
      <c r="AK120" s="15">
        <v>0</v>
      </c>
      <c r="AL120" s="15">
        <v>43.15</v>
      </c>
      <c r="AM120" s="15">
        <v>76.95</v>
      </c>
      <c r="AN120" s="15">
        <v>98.8</v>
      </c>
      <c r="AO120" s="15">
        <v>140.96</v>
      </c>
      <c r="AP120" s="15">
        <v>150.82</v>
      </c>
      <c r="AQ120" s="15">
        <v>161.38</v>
      </c>
      <c r="AR120" s="15" t="s">
        <v>103</v>
      </c>
      <c r="AS120" s="15">
        <v>107.923</v>
      </c>
      <c r="AT120" s="15">
        <v>600</v>
      </c>
      <c r="AU120" s="15">
        <v>10</v>
      </c>
      <c r="AV120" s="19">
        <f t="shared" si="26"/>
        <v>1843</v>
      </c>
      <c r="AW120" s="15">
        <v>10</v>
      </c>
      <c r="AX120" s="15">
        <v>0</v>
      </c>
      <c r="AY120" s="14">
        <v>454.4126</v>
      </c>
      <c r="AZ120" s="15">
        <v>0</v>
      </c>
      <c r="BA120" s="15" t="s">
        <v>103</v>
      </c>
      <c r="BB120" s="15">
        <v>0</v>
      </c>
      <c r="BC120" s="24">
        <f t="shared" si="18"/>
        <v>9299.7199999999993</v>
      </c>
      <c r="BD120" s="19">
        <f t="shared" si="27"/>
        <v>0</v>
      </c>
      <c r="BE120" s="19">
        <f t="shared" si="28"/>
        <v>9299.7199999999993</v>
      </c>
      <c r="BF120" s="22">
        <v>0</v>
      </c>
      <c r="BG120" s="22">
        <v>0</v>
      </c>
      <c r="BH120" s="22"/>
      <c r="BI120" s="22"/>
      <c r="BJ120" s="32">
        <v>822.78898925781255</v>
      </c>
      <c r="BK120" s="32">
        <v>44.92</v>
      </c>
      <c r="BL120" s="28">
        <f t="shared" si="29"/>
        <v>0</v>
      </c>
      <c r="BM120" s="28">
        <f t="shared" si="30"/>
        <v>0</v>
      </c>
      <c r="BN1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0" s="28">
        <v>0</v>
      </c>
      <c r="BR120" s="28">
        <v>0</v>
      </c>
      <c r="BS120" s="28" t="s">
        <v>103</v>
      </c>
      <c r="BT120" s="28">
        <v>3</v>
      </c>
      <c r="BU120" s="28">
        <v>0</v>
      </c>
      <c r="BV120" s="28" t="s">
        <v>103</v>
      </c>
      <c r="BW120" s="28" t="s">
        <v>103</v>
      </c>
      <c r="BX120" s="28">
        <v>0</v>
      </c>
      <c r="BY120" s="28" t="s">
        <v>103</v>
      </c>
      <c r="BZ120" s="28" t="s">
        <v>103</v>
      </c>
      <c r="CA120" s="28" t="s">
        <v>103</v>
      </c>
      <c r="CB120" s="28" t="s">
        <v>103</v>
      </c>
      <c r="CC120" s="28">
        <v>0</v>
      </c>
      <c r="CD120" s="28" t="s">
        <v>103</v>
      </c>
      <c r="CE120" s="28">
        <v>0</v>
      </c>
      <c r="CF120" s="28" t="s">
        <v>103</v>
      </c>
      <c r="CG120" s="28">
        <v>3.83</v>
      </c>
      <c r="CH120" s="28">
        <v>5</v>
      </c>
      <c r="CI120" s="28">
        <v>0</v>
      </c>
      <c r="CJ120" s="28" t="s">
        <v>103</v>
      </c>
      <c r="CK120" s="28" t="s">
        <v>103</v>
      </c>
      <c r="CL120" s="28">
        <v>0</v>
      </c>
      <c r="CM120" s="28">
        <v>533.05999999999995</v>
      </c>
      <c r="CN120" s="28">
        <v>0</v>
      </c>
      <c r="CO120" s="28">
        <f t="shared" si="31"/>
        <v>0</v>
      </c>
      <c r="CP120" s="32">
        <f t="shared" si="19"/>
        <v>454.4126</v>
      </c>
      <c r="CQ120" s="28">
        <v>0</v>
      </c>
      <c r="CR120" s="28" t="s">
        <v>103</v>
      </c>
      <c r="CS120" s="28">
        <f t="shared" si="32"/>
        <v>0</v>
      </c>
      <c r="CT120" s="28">
        <f t="shared" si="33"/>
        <v>0</v>
      </c>
      <c r="CU120" s="28">
        <f t="shared" si="20"/>
        <v>0</v>
      </c>
      <c r="CV120" s="28">
        <f t="shared" si="21"/>
        <v>1867.01</v>
      </c>
      <c r="CW120" s="29">
        <f t="shared" si="22"/>
        <v>7432.7099999999991</v>
      </c>
    </row>
    <row r="121" spans="2:101" x14ac:dyDescent="0.2">
      <c r="B121" s="7">
        <v>207003</v>
      </c>
      <c r="C121" s="8">
        <v>50700</v>
      </c>
      <c r="D121" s="8" t="s">
        <v>104</v>
      </c>
      <c r="E121" s="8" t="s">
        <v>398</v>
      </c>
      <c r="F121" s="8">
        <v>0</v>
      </c>
      <c r="G121" s="8" t="s">
        <v>942</v>
      </c>
      <c r="H121" s="8" t="s">
        <v>106</v>
      </c>
      <c r="I121" s="8" t="s">
        <v>122</v>
      </c>
      <c r="J121" s="8" t="s">
        <v>122</v>
      </c>
      <c r="K121" s="8" t="s">
        <v>399</v>
      </c>
      <c r="L121" s="8" t="s">
        <v>400</v>
      </c>
      <c r="M121" s="9">
        <v>27111302401517</v>
      </c>
      <c r="N121" s="8" t="s">
        <v>401</v>
      </c>
      <c r="O121" s="8" t="s">
        <v>102</v>
      </c>
      <c r="P121" s="8">
        <v>919.47</v>
      </c>
      <c r="Q121" s="14">
        <v>1075.7799000000002</v>
      </c>
      <c r="R121" s="15">
        <v>0</v>
      </c>
      <c r="S121" s="15">
        <f t="shared" si="23"/>
        <v>1452.3</v>
      </c>
      <c r="T121" s="15">
        <f t="shared" si="24"/>
        <v>161.37</v>
      </c>
      <c r="U121" s="15">
        <v>0</v>
      </c>
      <c r="V121" s="15">
        <v>0</v>
      </c>
      <c r="W121" s="15">
        <v>0</v>
      </c>
      <c r="X121" s="15" t="s">
        <v>103</v>
      </c>
      <c r="Y121" s="14">
        <v>161.36698500000003</v>
      </c>
      <c r="Z121" s="15">
        <v>300</v>
      </c>
      <c r="AA121" s="15" t="s">
        <v>103</v>
      </c>
      <c r="AB121" s="15">
        <v>0</v>
      </c>
      <c r="AC121" s="15" t="s">
        <v>103</v>
      </c>
      <c r="AD121" s="15">
        <v>0</v>
      </c>
      <c r="AE121" s="15">
        <v>0</v>
      </c>
      <c r="AF121" s="19">
        <f t="shared" si="25"/>
        <v>461.37</v>
      </c>
      <c r="AG121" s="15">
        <v>0</v>
      </c>
      <c r="AH121" s="15">
        <v>0</v>
      </c>
      <c r="AI121" s="15">
        <v>0</v>
      </c>
      <c r="AJ121" s="15">
        <v>1263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 t="s">
        <v>103</v>
      </c>
      <c r="AS121" s="15">
        <v>58.052999999999997</v>
      </c>
      <c r="AT121" s="15">
        <v>0</v>
      </c>
      <c r="AU121" s="15">
        <v>0</v>
      </c>
      <c r="AV121" s="19">
        <f t="shared" si="26"/>
        <v>1321.05</v>
      </c>
      <c r="AW121" s="15">
        <v>10</v>
      </c>
      <c r="AX121" s="15">
        <v>0</v>
      </c>
      <c r="AY121" s="14">
        <v>193.57259999999999</v>
      </c>
      <c r="AZ121" s="15">
        <v>0</v>
      </c>
      <c r="BA121" s="15" t="s">
        <v>103</v>
      </c>
      <c r="BB121" s="15">
        <v>0</v>
      </c>
      <c r="BC121" s="24">
        <f t="shared" si="18"/>
        <v>4675.4399999999996</v>
      </c>
      <c r="BD121" s="19">
        <f t="shared" si="27"/>
        <v>2324.5600000000004</v>
      </c>
      <c r="BE121" s="19">
        <f t="shared" si="28"/>
        <v>7000</v>
      </c>
      <c r="BF121" s="22">
        <v>0</v>
      </c>
      <c r="BG121" s="22">
        <v>0</v>
      </c>
      <c r="BH121" s="22"/>
      <c r="BI121" s="22"/>
      <c r="BJ121" s="32">
        <v>523.12922363281245</v>
      </c>
      <c r="BK121" s="32">
        <v>0</v>
      </c>
      <c r="BL121" s="28">
        <f t="shared" si="29"/>
        <v>0</v>
      </c>
      <c r="BM121" s="28">
        <f t="shared" si="30"/>
        <v>0</v>
      </c>
      <c r="BN1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1" s="28">
        <v>0</v>
      </c>
      <c r="BR121" s="28">
        <v>0</v>
      </c>
      <c r="BS121" s="28" t="s">
        <v>103</v>
      </c>
      <c r="BT121" s="28">
        <v>3</v>
      </c>
      <c r="BU121" s="28">
        <v>0</v>
      </c>
      <c r="BV121" s="28" t="s">
        <v>103</v>
      </c>
      <c r="BW121" s="28" t="s">
        <v>103</v>
      </c>
      <c r="BX121" s="28">
        <v>0</v>
      </c>
      <c r="BY121" s="28" t="s">
        <v>103</v>
      </c>
      <c r="BZ121" s="28" t="s">
        <v>103</v>
      </c>
      <c r="CA121" s="28" t="s">
        <v>103</v>
      </c>
      <c r="CB121" s="28" t="s">
        <v>103</v>
      </c>
      <c r="CC121" s="28">
        <v>0</v>
      </c>
      <c r="CD121" s="28" t="s">
        <v>103</v>
      </c>
      <c r="CE121" s="28">
        <v>0</v>
      </c>
      <c r="CF121" s="28" t="s">
        <v>103</v>
      </c>
      <c r="CG121" s="28">
        <v>2.64</v>
      </c>
      <c r="CH121" s="28">
        <v>3</v>
      </c>
      <c r="CI121" s="28">
        <v>0</v>
      </c>
      <c r="CJ121" s="28" t="s">
        <v>103</v>
      </c>
      <c r="CK121" s="28" t="s">
        <v>103</v>
      </c>
      <c r="CL121" s="28">
        <v>0</v>
      </c>
      <c r="CM121" s="28">
        <v>232.64</v>
      </c>
      <c r="CN121" s="28">
        <v>0</v>
      </c>
      <c r="CO121" s="28">
        <f t="shared" si="31"/>
        <v>0</v>
      </c>
      <c r="CP121" s="32">
        <f t="shared" si="19"/>
        <v>193.57259999999999</v>
      </c>
      <c r="CQ121" s="28">
        <v>0</v>
      </c>
      <c r="CR121" s="28" t="s">
        <v>103</v>
      </c>
      <c r="CS121" s="28">
        <f t="shared" si="32"/>
        <v>0</v>
      </c>
      <c r="CT121" s="28">
        <f t="shared" si="33"/>
        <v>0</v>
      </c>
      <c r="CU121" s="28">
        <f t="shared" si="20"/>
        <v>0</v>
      </c>
      <c r="CV121" s="28">
        <f t="shared" si="21"/>
        <v>957.98</v>
      </c>
      <c r="CW121" s="29">
        <f t="shared" si="22"/>
        <v>6042.02</v>
      </c>
    </row>
    <row r="122" spans="2:101" x14ac:dyDescent="0.2">
      <c r="B122" s="7">
        <v>207004</v>
      </c>
      <c r="C122" s="8">
        <v>50353</v>
      </c>
      <c r="D122" s="8" t="s">
        <v>104</v>
      </c>
      <c r="E122" s="8" t="s">
        <v>862</v>
      </c>
      <c r="F122" s="8">
        <v>0</v>
      </c>
      <c r="G122" s="8" t="s">
        <v>942</v>
      </c>
      <c r="H122" s="8" t="s">
        <v>106</v>
      </c>
      <c r="I122" s="8" t="s">
        <v>122</v>
      </c>
      <c r="J122" s="8" t="s">
        <v>122</v>
      </c>
      <c r="K122" s="8" t="s">
        <v>230</v>
      </c>
      <c r="L122" s="8" t="s">
        <v>400</v>
      </c>
      <c r="M122" s="9">
        <v>27504141200061</v>
      </c>
      <c r="N122" s="8" t="s">
        <v>402</v>
      </c>
      <c r="O122" s="8" t="s">
        <v>102</v>
      </c>
      <c r="P122" s="8">
        <v>919.47</v>
      </c>
      <c r="Q122" s="14">
        <v>1075.7799000000002</v>
      </c>
      <c r="R122" s="15">
        <v>0</v>
      </c>
      <c r="S122" s="15">
        <f t="shared" si="23"/>
        <v>1452.3</v>
      </c>
      <c r="T122" s="15">
        <f t="shared" si="24"/>
        <v>161.37</v>
      </c>
      <c r="U122" s="15">
        <v>0</v>
      </c>
      <c r="V122" s="15">
        <v>0</v>
      </c>
      <c r="W122" s="15">
        <v>0</v>
      </c>
      <c r="X122" s="15" t="s">
        <v>103</v>
      </c>
      <c r="Y122" s="14">
        <v>161.36698500000003</v>
      </c>
      <c r="Z122" s="15">
        <v>300</v>
      </c>
      <c r="AA122" s="15" t="s">
        <v>103</v>
      </c>
      <c r="AB122" s="15">
        <v>0</v>
      </c>
      <c r="AC122" s="15" t="s">
        <v>103</v>
      </c>
      <c r="AD122" s="15">
        <v>0</v>
      </c>
      <c r="AE122" s="15">
        <v>0</v>
      </c>
      <c r="AF122" s="19">
        <f t="shared" si="25"/>
        <v>461.37</v>
      </c>
      <c r="AG122" s="15">
        <v>0</v>
      </c>
      <c r="AH122" s="15">
        <v>0</v>
      </c>
      <c r="AI122" s="15">
        <v>0</v>
      </c>
      <c r="AJ122" s="15">
        <v>332.23</v>
      </c>
      <c r="AK122" s="15">
        <v>0</v>
      </c>
      <c r="AL122" s="15">
        <v>32.11</v>
      </c>
      <c r="AM122" s="15">
        <v>32.78</v>
      </c>
      <c r="AN122" s="15">
        <v>42.09</v>
      </c>
      <c r="AO122" s="15">
        <v>60.04</v>
      </c>
      <c r="AP122" s="15">
        <v>64.349999999999994</v>
      </c>
      <c r="AQ122" s="15">
        <v>89.85</v>
      </c>
      <c r="AR122" s="15" t="s">
        <v>103</v>
      </c>
      <c r="AS122" s="15">
        <v>58.052999999999997</v>
      </c>
      <c r="AT122" s="15">
        <v>600</v>
      </c>
      <c r="AU122" s="15">
        <v>10</v>
      </c>
      <c r="AV122" s="19">
        <f t="shared" si="26"/>
        <v>1321.5</v>
      </c>
      <c r="AW122" s="15">
        <v>10</v>
      </c>
      <c r="AX122" s="15">
        <v>0</v>
      </c>
      <c r="AY122" s="14">
        <v>193.57259999999999</v>
      </c>
      <c r="AZ122" s="15">
        <v>0</v>
      </c>
      <c r="BA122" s="15" t="s">
        <v>103</v>
      </c>
      <c r="BB122" s="15">
        <v>0</v>
      </c>
      <c r="BC122" s="24">
        <f t="shared" si="18"/>
        <v>4675.8900000000003</v>
      </c>
      <c r="BD122" s="19">
        <f t="shared" si="27"/>
        <v>2324.1099999999997</v>
      </c>
      <c r="BE122" s="19">
        <f t="shared" si="28"/>
        <v>7000</v>
      </c>
      <c r="BF122" s="22">
        <v>0</v>
      </c>
      <c r="BG122" s="22">
        <v>0</v>
      </c>
      <c r="BH122" s="22"/>
      <c r="BI122" s="22"/>
      <c r="BJ122" s="32">
        <v>523.12922363281245</v>
      </c>
      <c r="BK122" s="32">
        <v>0</v>
      </c>
      <c r="BL122" s="28">
        <f t="shared" si="29"/>
        <v>0</v>
      </c>
      <c r="BM122" s="28">
        <f t="shared" si="30"/>
        <v>0</v>
      </c>
      <c r="BN1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2" s="28">
        <v>0</v>
      </c>
      <c r="BR122" s="28">
        <v>0</v>
      </c>
      <c r="BS122" s="28" t="s">
        <v>103</v>
      </c>
      <c r="BT122" s="28">
        <v>3</v>
      </c>
      <c r="BU122" s="28">
        <v>0</v>
      </c>
      <c r="BV122" s="28" t="s">
        <v>103</v>
      </c>
      <c r="BW122" s="28" t="s">
        <v>103</v>
      </c>
      <c r="BX122" s="28">
        <v>0</v>
      </c>
      <c r="BY122" s="28" t="s">
        <v>103</v>
      </c>
      <c r="BZ122" s="28" t="s">
        <v>103</v>
      </c>
      <c r="CA122" s="28" t="s">
        <v>103</v>
      </c>
      <c r="CB122" s="28" t="s">
        <v>103</v>
      </c>
      <c r="CC122" s="28">
        <v>0</v>
      </c>
      <c r="CD122" s="28" t="s">
        <v>103</v>
      </c>
      <c r="CE122" s="28">
        <v>0</v>
      </c>
      <c r="CF122" s="28" t="s">
        <v>103</v>
      </c>
      <c r="CG122" s="28">
        <v>2.63</v>
      </c>
      <c r="CH122" s="28">
        <v>3</v>
      </c>
      <c r="CI122" s="28">
        <v>0</v>
      </c>
      <c r="CJ122" s="28" t="s">
        <v>103</v>
      </c>
      <c r="CK122" s="28" t="s">
        <v>103</v>
      </c>
      <c r="CL122" s="28">
        <v>0</v>
      </c>
      <c r="CM122" s="28">
        <v>232.64</v>
      </c>
      <c r="CN122" s="28">
        <v>0</v>
      </c>
      <c r="CO122" s="28">
        <f t="shared" si="31"/>
        <v>0</v>
      </c>
      <c r="CP122" s="32">
        <f t="shared" si="19"/>
        <v>193.57259999999999</v>
      </c>
      <c r="CQ122" s="28">
        <v>0</v>
      </c>
      <c r="CR122" s="28" t="s">
        <v>103</v>
      </c>
      <c r="CS122" s="28">
        <f t="shared" si="32"/>
        <v>0</v>
      </c>
      <c r="CT122" s="28">
        <f t="shared" si="33"/>
        <v>0</v>
      </c>
      <c r="CU122" s="28">
        <f t="shared" si="20"/>
        <v>0</v>
      </c>
      <c r="CV122" s="28">
        <f t="shared" si="21"/>
        <v>957.97</v>
      </c>
      <c r="CW122" s="29">
        <f t="shared" si="22"/>
        <v>6042.03</v>
      </c>
    </row>
    <row r="123" spans="2:101" x14ac:dyDescent="0.2">
      <c r="B123" s="7">
        <v>208002</v>
      </c>
      <c r="C123" s="8">
        <v>26203</v>
      </c>
      <c r="D123" s="8" t="s">
        <v>95</v>
      </c>
      <c r="E123" s="8" t="s">
        <v>403</v>
      </c>
      <c r="F123" s="8">
        <v>0</v>
      </c>
      <c r="G123" s="8" t="s">
        <v>942</v>
      </c>
      <c r="H123" s="8" t="s">
        <v>106</v>
      </c>
      <c r="I123" s="8" t="s">
        <v>122</v>
      </c>
      <c r="J123" s="8" t="s">
        <v>122</v>
      </c>
      <c r="K123" s="8" t="s">
        <v>123</v>
      </c>
      <c r="L123" s="8" t="s">
        <v>404</v>
      </c>
      <c r="M123" s="9">
        <v>28002181202791</v>
      </c>
      <c r="N123" s="8" t="s">
        <v>405</v>
      </c>
      <c r="O123" s="8" t="s">
        <v>102</v>
      </c>
      <c r="P123" s="8">
        <v>811.14329999999995</v>
      </c>
      <c r="Q123" s="14">
        <v>949.03766100000007</v>
      </c>
      <c r="R123" s="15">
        <v>0</v>
      </c>
      <c r="S123" s="15">
        <f t="shared" si="23"/>
        <v>1281.2</v>
      </c>
      <c r="T123" s="15">
        <f t="shared" si="24"/>
        <v>142.36000000000001</v>
      </c>
      <c r="U123" s="15">
        <v>0</v>
      </c>
      <c r="V123" s="15">
        <v>0</v>
      </c>
      <c r="W123" s="15">
        <v>0</v>
      </c>
      <c r="X123" s="15" t="s">
        <v>103</v>
      </c>
      <c r="Y123" s="14">
        <v>142.35564915</v>
      </c>
      <c r="Z123" s="15">
        <v>300</v>
      </c>
      <c r="AA123" s="15" t="s">
        <v>103</v>
      </c>
      <c r="AB123" s="15">
        <v>0</v>
      </c>
      <c r="AC123" s="15" t="s">
        <v>103</v>
      </c>
      <c r="AD123" s="15">
        <v>0</v>
      </c>
      <c r="AE123" s="15">
        <v>0</v>
      </c>
      <c r="AF123" s="19">
        <f t="shared" si="25"/>
        <v>442.36</v>
      </c>
      <c r="AG123" s="15">
        <v>28.18</v>
      </c>
      <c r="AH123" s="15">
        <v>29.632989999999999</v>
      </c>
      <c r="AI123" s="15">
        <v>65</v>
      </c>
      <c r="AJ123" s="15">
        <v>0</v>
      </c>
      <c r="AK123" s="15">
        <v>200</v>
      </c>
      <c r="AL123" s="15">
        <v>37.16507</v>
      </c>
      <c r="AM123" s="15">
        <v>75</v>
      </c>
      <c r="AN123" s="15">
        <v>37.129040000000003</v>
      </c>
      <c r="AO123" s="15">
        <v>53.65</v>
      </c>
      <c r="AP123" s="15">
        <v>75.400000000000006</v>
      </c>
      <c r="AQ123" s="15">
        <v>96.9</v>
      </c>
      <c r="AR123" s="15" t="s">
        <v>103</v>
      </c>
      <c r="AS123" s="15">
        <v>68.885670000000005</v>
      </c>
      <c r="AT123" s="15">
        <v>600</v>
      </c>
      <c r="AU123" s="15">
        <v>10</v>
      </c>
      <c r="AV123" s="19">
        <f t="shared" si="26"/>
        <v>1376.94</v>
      </c>
      <c r="AW123" s="15">
        <v>10</v>
      </c>
      <c r="AX123" s="15">
        <v>0</v>
      </c>
      <c r="AY123" s="14">
        <v>170.767</v>
      </c>
      <c r="AZ123" s="15">
        <v>0</v>
      </c>
      <c r="BA123" s="15" t="s">
        <v>103</v>
      </c>
      <c r="BB123" s="15">
        <v>0</v>
      </c>
      <c r="BC123" s="24">
        <f t="shared" si="18"/>
        <v>4372.66</v>
      </c>
      <c r="BD123" s="19">
        <f t="shared" si="27"/>
        <v>2627.34</v>
      </c>
      <c r="BE123" s="19">
        <f t="shared" si="28"/>
        <v>7000</v>
      </c>
      <c r="BF123" s="22">
        <v>0</v>
      </c>
      <c r="BG123" s="22">
        <v>0</v>
      </c>
      <c r="BH123" s="22"/>
      <c r="BI123" s="22"/>
      <c r="BJ123" s="32">
        <v>530.80607421875004</v>
      </c>
      <c r="BK123" s="32">
        <v>0</v>
      </c>
      <c r="BL123" s="28">
        <f t="shared" si="29"/>
        <v>0</v>
      </c>
      <c r="BM123" s="28">
        <f t="shared" si="30"/>
        <v>0</v>
      </c>
      <c r="BN1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3" s="28">
        <v>0</v>
      </c>
      <c r="BR123" s="28">
        <v>0</v>
      </c>
      <c r="BS123" s="28" t="s">
        <v>103</v>
      </c>
      <c r="BT123" s="28">
        <v>3</v>
      </c>
      <c r="BU123" s="28">
        <v>0</v>
      </c>
      <c r="BV123" s="28" t="s">
        <v>103</v>
      </c>
      <c r="BW123" s="28" t="s">
        <v>103</v>
      </c>
      <c r="BX123" s="28">
        <v>0</v>
      </c>
      <c r="BY123" s="28" t="s">
        <v>103</v>
      </c>
      <c r="BZ123" s="28" t="s">
        <v>103</v>
      </c>
      <c r="CA123" s="28" t="s">
        <v>103</v>
      </c>
      <c r="CB123" s="28" t="s">
        <v>103</v>
      </c>
      <c r="CC123" s="28">
        <v>0</v>
      </c>
      <c r="CD123" s="28" t="s">
        <v>103</v>
      </c>
      <c r="CE123" s="28">
        <v>0</v>
      </c>
      <c r="CF123" s="28" t="s">
        <v>103</v>
      </c>
      <c r="CG123" s="28">
        <v>2.66</v>
      </c>
      <c r="CH123" s="28">
        <v>5</v>
      </c>
      <c r="CI123" s="28">
        <v>0</v>
      </c>
      <c r="CJ123" s="28" t="s">
        <v>103</v>
      </c>
      <c r="CK123" s="28" t="s">
        <v>103</v>
      </c>
      <c r="CL123" s="28">
        <v>0</v>
      </c>
      <c r="CM123" s="28" t="s">
        <v>103</v>
      </c>
      <c r="CN123" s="28">
        <v>0</v>
      </c>
      <c r="CO123" s="28">
        <f t="shared" si="31"/>
        <v>0</v>
      </c>
      <c r="CP123" s="32">
        <f t="shared" si="19"/>
        <v>170.767</v>
      </c>
      <c r="CQ123" s="28">
        <v>0</v>
      </c>
      <c r="CR123" s="28" t="s">
        <v>103</v>
      </c>
      <c r="CS123" s="28">
        <f t="shared" si="32"/>
        <v>0</v>
      </c>
      <c r="CT123" s="28">
        <f t="shared" si="33"/>
        <v>0</v>
      </c>
      <c r="CU123" s="28">
        <f t="shared" si="20"/>
        <v>0</v>
      </c>
      <c r="CV123" s="28">
        <f t="shared" si="21"/>
        <v>712.23</v>
      </c>
      <c r="CW123" s="29">
        <f t="shared" si="22"/>
        <v>6287.77</v>
      </c>
    </row>
    <row r="124" spans="2:101" x14ac:dyDescent="0.2">
      <c r="B124" s="7">
        <v>208003</v>
      </c>
      <c r="C124" s="8">
        <v>26211</v>
      </c>
      <c r="D124" s="8" t="s">
        <v>95</v>
      </c>
      <c r="E124" s="8" t="s">
        <v>406</v>
      </c>
      <c r="F124" s="8">
        <v>0</v>
      </c>
      <c r="G124" s="8" t="s">
        <v>942</v>
      </c>
      <c r="H124" s="8" t="s">
        <v>106</v>
      </c>
      <c r="I124" s="8" t="s">
        <v>114</v>
      </c>
      <c r="J124" s="8" t="s">
        <v>114</v>
      </c>
      <c r="K124" s="8" t="s">
        <v>120</v>
      </c>
      <c r="L124" s="8" t="s">
        <v>407</v>
      </c>
      <c r="M124" s="9">
        <v>28811141202531</v>
      </c>
      <c r="N124" s="8" t="s">
        <v>408</v>
      </c>
      <c r="O124" s="8" t="s">
        <v>102</v>
      </c>
      <c r="P124" s="8">
        <v>985.15620000000001</v>
      </c>
      <c r="Q124" s="14">
        <v>1152.632754</v>
      </c>
      <c r="R124" s="15">
        <v>0</v>
      </c>
      <c r="S124" s="15">
        <f t="shared" si="23"/>
        <v>1556.05</v>
      </c>
      <c r="T124" s="15">
        <f t="shared" si="24"/>
        <v>172.89</v>
      </c>
      <c r="U124" s="15">
        <v>0</v>
      </c>
      <c r="V124" s="15">
        <v>0</v>
      </c>
      <c r="W124" s="15">
        <v>0</v>
      </c>
      <c r="X124" s="15" t="s">
        <v>103</v>
      </c>
      <c r="Y124" s="14">
        <v>172.8949131</v>
      </c>
      <c r="Z124" s="15">
        <v>300</v>
      </c>
      <c r="AA124" s="15" t="s">
        <v>103</v>
      </c>
      <c r="AB124" s="15">
        <v>0</v>
      </c>
      <c r="AC124" s="15" t="s">
        <v>103</v>
      </c>
      <c r="AD124" s="15">
        <v>0</v>
      </c>
      <c r="AE124" s="15">
        <v>0</v>
      </c>
      <c r="AF124" s="19">
        <f t="shared" si="25"/>
        <v>472.89</v>
      </c>
      <c r="AG124" s="15">
        <v>34.040529999999997</v>
      </c>
      <c r="AH124" s="15">
        <v>38.114609999999999</v>
      </c>
      <c r="AI124" s="15">
        <v>65</v>
      </c>
      <c r="AJ124" s="15">
        <v>0</v>
      </c>
      <c r="AK124" s="15">
        <v>190</v>
      </c>
      <c r="AL124" s="15">
        <v>29.04842</v>
      </c>
      <c r="AM124" s="15">
        <v>35.120139999999999</v>
      </c>
      <c r="AN124" s="15">
        <v>45.094250000000002</v>
      </c>
      <c r="AO124" s="15">
        <v>64.334469999999996</v>
      </c>
      <c r="AP124" s="15">
        <v>68.837879999999998</v>
      </c>
      <c r="AQ124" s="15">
        <v>85.5</v>
      </c>
      <c r="AR124" s="15" t="s">
        <v>103</v>
      </c>
      <c r="AS124" s="15">
        <v>51.484380000000002</v>
      </c>
      <c r="AT124" s="15">
        <v>600</v>
      </c>
      <c r="AU124" s="15">
        <v>4</v>
      </c>
      <c r="AV124" s="19">
        <f t="shared" si="26"/>
        <v>1310.57</v>
      </c>
      <c r="AW124" s="15">
        <v>10</v>
      </c>
      <c r="AX124" s="15">
        <v>0</v>
      </c>
      <c r="AY124" s="14">
        <v>207.40129999999999</v>
      </c>
      <c r="AZ124" s="15">
        <v>0</v>
      </c>
      <c r="BA124" s="15" t="s">
        <v>103</v>
      </c>
      <c r="BB124" s="15">
        <v>0</v>
      </c>
      <c r="BC124" s="24">
        <f t="shared" si="18"/>
        <v>4882.43</v>
      </c>
      <c r="BD124" s="19">
        <f t="shared" si="27"/>
        <v>2117.5699999999997</v>
      </c>
      <c r="BE124" s="19">
        <f t="shared" si="28"/>
        <v>7000</v>
      </c>
      <c r="BF124" s="22">
        <v>0</v>
      </c>
      <c r="BG124" s="22">
        <v>0</v>
      </c>
      <c r="BH124" s="22"/>
      <c r="BI124" s="22"/>
      <c r="BJ124" s="32">
        <v>530.38481933593755</v>
      </c>
      <c r="BK124" s="32">
        <v>0</v>
      </c>
      <c r="BL124" s="28">
        <f t="shared" si="29"/>
        <v>0</v>
      </c>
      <c r="BM124" s="28">
        <f t="shared" si="30"/>
        <v>0</v>
      </c>
      <c r="BN1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4" s="28">
        <v>0</v>
      </c>
      <c r="BR124" s="28">
        <v>0</v>
      </c>
      <c r="BS124" s="28" t="s">
        <v>103</v>
      </c>
      <c r="BT124" s="28">
        <v>3</v>
      </c>
      <c r="BU124" s="28">
        <v>0</v>
      </c>
      <c r="BV124" s="28" t="s">
        <v>103</v>
      </c>
      <c r="BW124" s="28" t="s">
        <v>103</v>
      </c>
      <c r="BX124" s="28">
        <v>0</v>
      </c>
      <c r="BY124" s="28" t="s">
        <v>103</v>
      </c>
      <c r="BZ124" s="28" t="s">
        <v>103</v>
      </c>
      <c r="CA124" s="28" t="s">
        <v>103</v>
      </c>
      <c r="CB124" s="28" t="s">
        <v>103</v>
      </c>
      <c r="CC124" s="28">
        <v>0</v>
      </c>
      <c r="CD124" s="28" t="s">
        <v>103</v>
      </c>
      <c r="CE124" s="28">
        <v>0</v>
      </c>
      <c r="CF124" s="28" t="s">
        <v>103</v>
      </c>
      <c r="CG124" s="28">
        <v>2.69</v>
      </c>
      <c r="CH124" s="28">
        <v>5</v>
      </c>
      <c r="CI124" s="28">
        <v>0</v>
      </c>
      <c r="CJ124" s="28" t="s">
        <v>103</v>
      </c>
      <c r="CK124" s="28" t="s">
        <v>103</v>
      </c>
      <c r="CL124" s="28">
        <v>0</v>
      </c>
      <c r="CM124" s="28" t="s">
        <v>103</v>
      </c>
      <c r="CN124" s="28">
        <v>0</v>
      </c>
      <c r="CO124" s="28">
        <f t="shared" si="31"/>
        <v>0</v>
      </c>
      <c r="CP124" s="32">
        <f t="shared" si="19"/>
        <v>207.40129999999999</v>
      </c>
      <c r="CQ124" s="28">
        <v>0</v>
      </c>
      <c r="CR124" s="28" t="s">
        <v>103</v>
      </c>
      <c r="CS124" s="28">
        <f t="shared" si="32"/>
        <v>0</v>
      </c>
      <c r="CT124" s="28">
        <f t="shared" si="33"/>
        <v>0</v>
      </c>
      <c r="CU124" s="28">
        <f t="shared" si="20"/>
        <v>0</v>
      </c>
      <c r="CV124" s="28">
        <f t="shared" si="21"/>
        <v>748.48</v>
      </c>
      <c r="CW124" s="29">
        <f t="shared" si="22"/>
        <v>6251.52</v>
      </c>
    </row>
    <row r="125" spans="2:101" x14ac:dyDescent="0.2">
      <c r="B125" s="7">
        <v>208004</v>
      </c>
      <c r="C125" s="8">
        <v>26229</v>
      </c>
      <c r="D125" s="8" t="s">
        <v>95</v>
      </c>
      <c r="E125" s="8" t="s">
        <v>409</v>
      </c>
      <c r="F125" s="8">
        <v>0</v>
      </c>
      <c r="G125" s="8" t="s">
        <v>942</v>
      </c>
      <c r="H125" s="8" t="s">
        <v>106</v>
      </c>
      <c r="I125" s="8" t="s">
        <v>98</v>
      </c>
      <c r="J125" s="8" t="s">
        <v>98</v>
      </c>
      <c r="K125" s="8" t="s">
        <v>410</v>
      </c>
      <c r="L125" s="8" t="s">
        <v>411</v>
      </c>
      <c r="M125" s="9">
        <v>26906061200557</v>
      </c>
      <c r="N125" s="8" t="s">
        <v>412</v>
      </c>
      <c r="O125" s="8" t="s">
        <v>102</v>
      </c>
      <c r="P125" s="8">
        <v>2095.1080000000002</v>
      </c>
      <c r="Q125" s="14">
        <v>2451.2763600000003</v>
      </c>
      <c r="R125" s="15">
        <v>0</v>
      </c>
      <c r="S125" s="15">
        <f t="shared" si="23"/>
        <v>3309.22</v>
      </c>
      <c r="T125" s="15">
        <f t="shared" si="24"/>
        <v>367.69</v>
      </c>
      <c r="U125" s="15">
        <v>0</v>
      </c>
      <c r="V125" s="15">
        <v>0</v>
      </c>
      <c r="W125" s="15">
        <v>0</v>
      </c>
      <c r="X125" s="15" t="s">
        <v>103</v>
      </c>
      <c r="Y125" s="14">
        <v>367.69145400000002</v>
      </c>
      <c r="Z125" s="15">
        <v>300</v>
      </c>
      <c r="AA125" s="15" t="s">
        <v>103</v>
      </c>
      <c r="AB125" s="15">
        <v>0</v>
      </c>
      <c r="AC125" s="15" t="s">
        <v>103</v>
      </c>
      <c r="AD125" s="15">
        <v>0</v>
      </c>
      <c r="AE125" s="15">
        <v>0</v>
      </c>
      <c r="AF125" s="19">
        <f t="shared" si="25"/>
        <v>667.69</v>
      </c>
      <c r="AG125" s="15">
        <v>72.714799999999997</v>
      </c>
      <c r="AH125" s="15">
        <v>81.377610000000004</v>
      </c>
      <c r="AI125" s="15">
        <v>97.733649999999997</v>
      </c>
      <c r="AJ125" s="15">
        <v>0</v>
      </c>
      <c r="AK125" s="15">
        <v>200</v>
      </c>
      <c r="AL125" s="15">
        <v>41.881770000000003</v>
      </c>
      <c r="AM125" s="15">
        <v>74.689160000000001</v>
      </c>
      <c r="AN125" s="15">
        <v>95.900880000000001</v>
      </c>
      <c r="AO125" s="15">
        <v>0</v>
      </c>
      <c r="AP125" s="15">
        <v>0</v>
      </c>
      <c r="AQ125" s="15">
        <v>156.64359999999999</v>
      </c>
      <c r="AR125" s="15" t="s">
        <v>103</v>
      </c>
      <c r="AS125" s="15">
        <v>104.75539999999999</v>
      </c>
      <c r="AT125" s="15">
        <v>600</v>
      </c>
      <c r="AU125" s="15">
        <v>10</v>
      </c>
      <c r="AV125" s="19">
        <f t="shared" si="26"/>
        <v>1535.7</v>
      </c>
      <c r="AW125" s="15">
        <v>10</v>
      </c>
      <c r="AX125" s="15">
        <v>0</v>
      </c>
      <c r="AY125" s="14">
        <v>441.0754</v>
      </c>
      <c r="AZ125" s="15">
        <v>0</v>
      </c>
      <c r="BA125" s="15" t="s">
        <v>103</v>
      </c>
      <c r="BB125" s="15">
        <v>0</v>
      </c>
      <c r="BC125" s="24">
        <f t="shared" si="18"/>
        <v>8782.65</v>
      </c>
      <c r="BD125" s="19">
        <f t="shared" si="27"/>
        <v>0</v>
      </c>
      <c r="BE125" s="19">
        <f t="shared" si="28"/>
        <v>8782.65</v>
      </c>
      <c r="BF125" s="22">
        <v>0</v>
      </c>
      <c r="BG125" s="22">
        <v>0</v>
      </c>
      <c r="BH125" s="22"/>
      <c r="BI125" s="22"/>
      <c r="BJ125" s="32">
        <v>758.87458496093745</v>
      </c>
      <c r="BK125" s="32">
        <v>54.75</v>
      </c>
      <c r="BL125" s="28">
        <f t="shared" si="29"/>
        <v>0</v>
      </c>
      <c r="BM125" s="28">
        <f t="shared" si="30"/>
        <v>0</v>
      </c>
      <c r="BN1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5" s="28">
        <v>0</v>
      </c>
      <c r="BR125" s="28">
        <v>0</v>
      </c>
      <c r="BS125" s="28" t="s">
        <v>103</v>
      </c>
      <c r="BT125" s="28">
        <v>3</v>
      </c>
      <c r="BU125" s="28">
        <v>0</v>
      </c>
      <c r="BV125" s="28" t="s">
        <v>103</v>
      </c>
      <c r="BW125" s="28" t="s">
        <v>103</v>
      </c>
      <c r="BX125" s="28">
        <v>0</v>
      </c>
      <c r="BY125" s="28" t="s">
        <v>103</v>
      </c>
      <c r="BZ125" s="28" t="s">
        <v>103</v>
      </c>
      <c r="CA125" s="28" t="s">
        <v>103</v>
      </c>
      <c r="CB125" s="28" t="s">
        <v>103</v>
      </c>
      <c r="CC125" s="28">
        <v>0</v>
      </c>
      <c r="CD125" s="28" t="s">
        <v>103</v>
      </c>
      <c r="CE125" s="28">
        <v>0</v>
      </c>
      <c r="CF125" s="28" t="s">
        <v>103</v>
      </c>
      <c r="CG125" s="28">
        <v>3.59</v>
      </c>
      <c r="CH125" s="28">
        <v>5</v>
      </c>
      <c r="CI125" s="28">
        <v>0</v>
      </c>
      <c r="CJ125" s="28" t="s">
        <v>103</v>
      </c>
      <c r="CK125" s="28" t="s">
        <v>103</v>
      </c>
      <c r="CL125" s="28">
        <v>0</v>
      </c>
      <c r="CM125" s="28" t="s">
        <v>103</v>
      </c>
      <c r="CN125" s="28">
        <v>0</v>
      </c>
      <c r="CO125" s="28">
        <f t="shared" si="31"/>
        <v>0</v>
      </c>
      <c r="CP125" s="32">
        <f t="shared" si="19"/>
        <v>441.0754</v>
      </c>
      <c r="CQ125" s="28">
        <v>0</v>
      </c>
      <c r="CR125" s="28" t="s">
        <v>103</v>
      </c>
      <c r="CS125" s="28">
        <f t="shared" si="32"/>
        <v>0</v>
      </c>
      <c r="CT125" s="28">
        <f t="shared" si="33"/>
        <v>0</v>
      </c>
      <c r="CU125" s="28">
        <f t="shared" si="20"/>
        <v>0</v>
      </c>
      <c r="CV125" s="28">
        <f t="shared" si="21"/>
        <v>1266.29</v>
      </c>
      <c r="CW125" s="29">
        <f t="shared" si="22"/>
        <v>7516.36</v>
      </c>
    </row>
    <row r="126" spans="2:101" x14ac:dyDescent="0.2">
      <c r="B126" s="7">
        <v>208005</v>
      </c>
      <c r="C126" s="8">
        <v>26259</v>
      </c>
      <c r="D126" s="8" t="s">
        <v>95</v>
      </c>
      <c r="E126" s="8" t="s">
        <v>413</v>
      </c>
      <c r="F126" s="8">
        <v>0</v>
      </c>
      <c r="G126" s="8" t="s">
        <v>942</v>
      </c>
      <c r="H126" s="8" t="s">
        <v>106</v>
      </c>
      <c r="I126" s="8" t="s">
        <v>98</v>
      </c>
      <c r="J126" s="8" t="s">
        <v>98</v>
      </c>
      <c r="K126" s="8" t="s">
        <v>135</v>
      </c>
      <c r="L126" s="8" t="s">
        <v>100</v>
      </c>
      <c r="M126" s="9">
        <v>26710071200618</v>
      </c>
      <c r="N126" s="8" t="s">
        <v>414</v>
      </c>
      <c r="O126" s="8" t="s">
        <v>102</v>
      </c>
      <c r="P126" s="8">
        <v>1365.885</v>
      </c>
      <c r="Q126" s="14">
        <v>1598.08545</v>
      </c>
      <c r="R126" s="15">
        <v>0</v>
      </c>
      <c r="S126" s="15">
        <f t="shared" si="23"/>
        <v>2157.42</v>
      </c>
      <c r="T126" s="15">
        <f t="shared" si="24"/>
        <v>239.71</v>
      </c>
      <c r="U126" s="15">
        <v>0</v>
      </c>
      <c r="V126" s="15">
        <v>0</v>
      </c>
      <c r="W126" s="15">
        <v>0</v>
      </c>
      <c r="X126" s="15" t="s">
        <v>103</v>
      </c>
      <c r="Y126" s="14">
        <v>239.7128175</v>
      </c>
      <c r="Z126" s="15">
        <v>300</v>
      </c>
      <c r="AA126" s="15" t="s">
        <v>103</v>
      </c>
      <c r="AB126" s="15">
        <v>0</v>
      </c>
      <c r="AC126" s="15" t="s">
        <v>103</v>
      </c>
      <c r="AD126" s="15">
        <v>0</v>
      </c>
      <c r="AE126" s="15">
        <v>0</v>
      </c>
      <c r="AF126" s="19">
        <f t="shared" si="25"/>
        <v>539.71</v>
      </c>
      <c r="AG126" s="15">
        <v>47.600029999999997</v>
      </c>
      <c r="AH126" s="15">
        <v>53.034579999999998</v>
      </c>
      <c r="AI126" s="15">
        <v>65</v>
      </c>
      <c r="AJ126" s="15">
        <v>0</v>
      </c>
      <c r="AK126" s="15">
        <v>200</v>
      </c>
      <c r="AL126" s="15">
        <v>27.304400000000001</v>
      </c>
      <c r="AM126" s="15">
        <v>48.692839999999997</v>
      </c>
      <c r="AN126" s="15">
        <v>62.521599999999999</v>
      </c>
      <c r="AO126" s="15">
        <v>89.197490000000002</v>
      </c>
      <c r="AP126" s="15">
        <v>95.441310000000001</v>
      </c>
      <c r="AQ126" s="15">
        <v>102.12220000000001</v>
      </c>
      <c r="AR126" s="15" t="s">
        <v>103</v>
      </c>
      <c r="AS126" s="15">
        <v>68.294229999999999</v>
      </c>
      <c r="AT126" s="15">
        <v>600</v>
      </c>
      <c r="AU126" s="15">
        <v>10</v>
      </c>
      <c r="AV126" s="19">
        <f t="shared" si="26"/>
        <v>1469.21</v>
      </c>
      <c r="AW126" s="15">
        <v>10</v>
      </c>
      <c r="AX126" s="15">
        <v>0</v>
      </c>
      <c r="AY126" s="14">
        <v>287.55459999999999</v>
      </c>
      <c r="AZ126" s="15">
        <v>0</v>
      </c>
      <c r="BA126" s="15" t="s">
        <v>103</v>
      </c>
      <c r="BB126" s="15">
        <v>0</v>
      </c>
      <c r="BC126" s="24">
        <f t="shared" si="18"/>
        <v>6301.69</v>
      </c>
      <c r="BD126" s="19">
        <f t="shared" si="27"/>
        <v>698.3100000000004</v>
      </c>
      <c r="BE126" s="19">
        <f t="shared" si="28"/>
        <v>7000</v>
      </c>
      <c r="BF126" s="22">
        <v>0</v>
      </c>
      <c r="BG126" s="22">
        <v>0</v>
      </c>
      <c r="BH126" s="22"/>
      <c r="BI126" s="22"/>
      <c r="BJ126" s="32">
        <v>546.22261718749996</v>
      </c>
      <c r="BK126" s="32">
        <v>0</v>
      </c>
      <c r="BL126" s="28">
        <f t="shared" si="29"/>
        <v>0</v>
      </c>
      <c r="BM126" s="28">
        <f t="shared" si="30"/>
        <v>0</v>
      </c>
      <c r="BN1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6" s="28">
        <v>0</v>
      </c>
      <c r="BR126" s="28">
        <v>0</v>
      </c>
      <c r="BS126" s="28" t="s">
        <v>103</v>
      </c>
      <c r="BT126" s="28">
        <v>3</v>
      </c>
      <c r="BU126" s="28">
        <v>0</v>
      </c>
      <c r="BV126" s="28" t="s">
        <v>103</v>
      </c>
      <c r="BW126" s="28" t="s">
        <v>103</v>
      </c>
      <c r="BX126" s="28">
        <v>0</v>
      </c>
      <c r="BY126" s="28" t="s">
        <v>103</v>
      </c>
      <c r="BZ126" s="28" t="s">
        <v>103</v>
      </c>
      <c r="CA126" s="28" t="s">
        <v>103</v>
      </c>
      <c r="CB126" s="28" t="s">
        <v>103</v>
      </c>
      <c r="CC126" s="28">
        <v>0</v>
      </c>
      <c r="CD126" s="28" t="s">
        <v>103</v>
      </c>
      <c r="CE126" s="28">
        <v>0</v>
      </c>
      <c r="CF126" s="28" t="s">
        <v>103</v>
      </c>
      <c r="CG126" s="28">
        <v>3.23</v>
      </c>
      <c r="CH126" s="28">
        <v>5</v>
      </c>
      <c r="CI126" s="28">
        <v>0</v>
      </c>
      <c r="CJ126" s="28" t="s">
        <v>103</v>
      </c>
      <c r="CK126" s="28" t="s">
        <v>103</v>
      </c>
      <c r="CL126" s="28">
        <v>0</v>
      </c>
      <c r="CM126" s="28" t="s">
        <v>103</v>
      </c>
      <c r="CN126" s="28">
        <v>0</v>
      </c>
      <c r="CO126" s="28">
        <f t="shared" si="31"/>
        <v>0</v>
      </c>
      <c r="CP126" s="32">
        <f t="shared" si="19"/>
        <v>287.55459999999999</v>
      </c>
      <c r="CQ126" s="28">
        <v>0</v>
      </c>
      <c r="CR126" s="28" t="s">
        <v>103</v>
      </c>
      <c r="CS126" s="28">
        <f t="shared" si="32"/>
        <v>0</v>
      </c>
      <c r="CT126" s="28">
        <f t="shared" si="33"/>
        <v>0</v>
      </c>
      <c r="CU126" s="28">
        <f t="shared" si="20"/>
        <v>0</v>
      </c>
      <c r="CV126" s="28">
        <f t="shared" si="21"/>
        <v>845.01</v>
      </c>
      <c r="CW126" s="29">
        <f t="shared" si="22"/>
        <v>6154.99</v>
      </c>
    </row>
    <row r="127" spans="2:101" x14ac:dyDescent="0.2">
      <c r="B127" s="7">
        <v>208006</v>
      </c>
      <c r="C127" s="8">
        <v>26262</v>
      </c>
      <c r="D127" s="8" t="s">
        <v>95</v>
      </c>
      <c r="E127" s="8" t="s">
        <v>415</v>
      </c>
      <c r="F127" s="8">
        <v>0</v>
      </c>
      <c r="G127" s="8" t="s">
        <v>942</v>
      </c>
      <c r="H127" s="8" t="s">
        <v>106</v>
      </c>
      <c r="I127" s="8" t="s">
        <v>98</v>
      </c>
      <c r="J127" s="8" t="s">
        <v>98</v>
      </c>
      <c r="K127" s="8" t="s">
        <v>416</v>
      </c>
      <c r="L127" s="8" t="s">
        <v>182</v>
      </c>
      <c r="M127" s="9">
        <v>27901011251471</v>
      </c>
      <c r="N127" s="8" t="s">
        <v>417</v>
      </c>
      <c r="O127" s="8" t="s">
        <v>102</v>
      </c>
      <c r="P127" s="8">
        <v>1369.857</v>
      </c>
      <c r="Q127" s="14">
        <v>1602.7326900000003</v>
      </c>
      <c r="R127" s="15">
        <v>0</v>
      </c>
      <c r="S127" s="15">
        <f t="shared" si="23"/>
        <v>2163.69</v>
      </c>
      <c r="T127" s="15">
        <f t="shared" si="24"/>
        <v>240.41</v>
      </c>
      <c r="U127" s="15">
        <v>240.409912109375</v>
      </c>
      <c r="V127" s="15">
        <v>0</v>
      </c>
      <c r="W127" s="15">
        <v>0</v>
      </c>
      <c r="X127" s="15" t="s">
        <v>103</v>
      </c>
      <c r="Y127" s="14">
        <v>240.40990350000004</v>
      </c>
      <c r="Z127" s="15">
        <v>300</v>
      </c>
      <c r="AA127" s="15" t="s">
        <v>103</v>
      </c>
      <c r="AB127" s="15">
        <v>0</v>
      </c>
      <c r="AC127" s="15" t="s">
        <v>103</v>
      </c>
      <c r="AD127" s="15">
        <v>0</v>
      </c>
      <c r="AE127" s="15">
        <v>0</v>
      </c>
      <c r="AF127" s="19">
        <f t="shared" si="25"/>
        <v>540.41</v>
      </c>
      <c r="AG127" s="15">
        <v>48.54</v>
      </c>
      <c r="AH127" s="15">
        <v>54</v>
      </c>
      <c r="AI127" s="15">
        <v>65</v>
      </c>
      <c r="AJ127" s="15">
        <v>0</v>
      </c>
      <c r="AK127" s="15">
        <v>200</v>
      </c>
      <c r="AL127" s="15">
        <v>27.383800000000001</v>
      </c>
      <c r="AM127" s="15">
        <v>48.834449999999997</v>
      </c>
      <c r="AN127" s="15">
        <v>62.703429999999997</v>
      </c>
      <c r="AO127" s="15">
        <v>89.456900000000005</v>
      </c>
      <c r="AP127" s="15">
        <v>95.718890000000002</v>
      </c>
      <c r="AQ127" s="15">
        <v>102.4192</v>
      </c>
      <c r="AR127" s="15" t="s">
        <v>103</v>
      </c>
      <c r="AS127" s="15">
        <v>68.492840000000001</v>
      </c>
      <c r="AT127" s="15">
        <v>600</v>
      </c>
      <c r="AU127" s="15">
        <v>4</v>
      </c>
      <c r="AV127" s="19">
        <f t="shared" si="26"/>
        <v>1466.55</v>
      </c>
      <c r="AW127" s="15">
        <v>10</v>
      </c>
      <c r="AX127" s="15">
        <v>0</v>
      </c>
      <c r="AY127" s="14">
        <v>288.39089999999999</v>
      </c>
      <c r="AZ127" s="15">
        <v>0</v>
      </c>
      <c r="BA127" s="15" t="s">
        <v>103</v>
      </c>
      <c r="BB127" s="15">
        <v>0</v>
      </c>
      <c r="BC127" s="24">
        <f t="shared" si="18"/>
        <v>6552.59</v>
      </c>
      <c r="BD127" s="19">
        <f t="shared" si="27"/>
        <v>447.40999999999985</v>
      </c>
      <c r="BE127" s="19">
        <f t="shared" si="28"/>
        <v>7000</v>
      </c>
      <c r="BF127" s="22">
        <v>0</v>
      </c>
      <c r="BG127" s="22">
        <v>0</v>
      </c>
      <c r="BH127" s="22"/>
      <c r="BI127" s="22"/>
      <c r="BJ127" s="32">
        <v>547.04981933593751</v>
      </c>
      <c r="BK127" s="32">
        <v>0</v>
      </c>
      <c r="BL127" s="28">
        <f t="shared" si="29"/>
        <v>0</v>
      </c>
      <c r="BM127" s="28">
        <f t="shared" si="30"/>
        <v>0</v>
      </c>
      <c r="BN1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7" s="28">
        <v>0</v>
      </c>
      <c r="BR127" s="28">
        <v>0</v>
      </c>
      <c r="BS127" s="28" t="s">
        <v>103</v>
      </c>
      <c r="BT127" s="28">
        <v>3</v>
      </c>
      <c r="BU127" s="28">
        <v>0</v>
      </c>
      <c r="BV127" s="28" t="s">
        <v>103</v>
      </c>
      <c r="BW127" s="28" t="s">
        <v>103</v>
      </c>
      <c r="BX127" s="28">
        <v>0</v>
      </c>
      <c r="BY127" s="28" t="s">
        <v>103</v>
      </c>
      <c r="BZ127" s="28" t="s">
        <v>103</v>
      </c>
      <c r="CA127" s="28" t="s">
        <v>103</v>
      </c>
      <c r="CB127" s="28" t="s">
        <v>103</v>
      </c>
      <c r="CC127" s="28">
        <v>0</v>
      </c>
      <c r="CD127" s="28" t="s">
        <v>103</v>
      </c>
      <c r="CE127" s="28">
        <v>0</v>
      </c>
      <c r="CF127" s="28" t="s">
        <v>103</v>
      </c>
      <c r="CG127" s="28">
        <v>2.98</v>
      </c>
      <c r="CH127" s="28">
        <v>5</v>
      </c>
      <c r="CI127" s="28">
        <v>0</v>
      </c>
      <c r="CJ127" s="28" t="s">
        <v>103</v>
      </c>
      <c r="CK127" s="28" t="s">
        <v>103</v>
      </c>
      <c r="CL127" s="28">
        <v>0</v>
      </c>
      <c r="CM127" s="28" t="s">
        <v>103</v>
      </c>
      <c r="CN127" s="28">
        <v>0</v>
      </c>
      <c r="CO127" s="28">
        <f t="shared" si="31"/>
        <v>0</v>
      </c>
      <c r="CP127" s="32">
        <f t="shared" si="19"/>
        <v>288.39089999999999</v>
      </c>
      <c r="CQ127" s="28">
        <v>0</v>
      </c>
      <c r="CR127" s="28" t="s">
        <v>103</v>
      </c>
      <c r="CS127" s="28">
        <f t="shared" si="32"/>
        <v>0</v>
      </c>
      <c r="CT127" s="28">
        <f t="shared" si="33"/>
        <v>0</v>
      </c>
      <c r="CU127" s="28">
        <f t="shared" si="20"/>
        <v>0</v>
      </c>
      <c r="CV127" s="28">
        <f t="shared" si="21"/>
        <v>846.42</v>
      </c>
      <c r="CW127" s="29">
        <f t="shared" si="22"/>
        <v>6153.58</v>
      </c>
    </row>
    <row r="128" spans="2:101" x14ac:dyDescent="0.2">
      <c r="B128" s="7">
        <v>208008</v>
      </c>
      <c r="C128" s="8">
        <v>26290</v>
      </c>
      <c r="D128" s="8" t="s">
        <v>95</v>
      </c>
      <c r="E128" s="8" t="s">
        <v>418</v>
      </c>
      <c r="F128" s="8">
        <v>0</v>
      </c>
      <c r="G128" s="8" t="s">
        <v>942</v>
      </c>
      <c r="H128" s="8" t="s">
        <v>106</v>
      </c>
      <c r="I128" s="8" t="s">
        <v>107</v>
      </c>
      <c r="J128" s="8" t="s">
        <v>108</v>
      </c>
      <c r="K128" s="8" t="s">
        <v>419</v>
      </c>
      <c r="L128" s="8" t="s">
        <v>407</v>
      </c>
      <c r="M128" s="9">
        <v>26610041200198</v>
      </c>
      <c r="N128" s="8" t="s">
        <v>420</v>
      </c>
      <c r="O128" s="8" t="s">
        <v>102</v>
      </c>
      <c r="P128" s="8">
        <v>2267.4450000000002</v>
      </c>
      <c r="Q128" s="14">
        <v>2652.9106500000003</v>
      </c>
      <c r="R128" s="15">
        <v>0</v>
      </c>
      <c r="S128" s="15">
        <f t="shared" si="23"/>
        <v>3581.43</v>
      </c>
      <c r="T128" s="15">
        <f t="shared" si="24"/>
        <v>397.94</v>
      </c>
      <c r="U128" s="15">
        <v>0</v>
      </c>
      <c r="V128" s="15">
        <v>0</v>
      </c>
      <c r="W128" s="15">
        <v>0</v>
      </c>
      <c r="X128" s="15" t="s">
        <v>103</v>
      </c>
      <c r="Y128" s="14">
        <v>397.9365975</v>
      </c>
      <c r="Z128" s="15">
        <v>300</v>
      </c>
      <c r="AA128" s="15" t="s">
        <v>103</v>
      </c>
      <c r="AB128" s="15">
        <v>0</v>
      </c>
      <c r="AC128" s="15" t="s">
        <v>103</v>
      </c>
      <c r="AD128" s="15">
        <v>0</v>
      </c>
      <c r="AE128" s="15">
        <v>0</v>
      </c>
      <c r="AF128" s="19">
        <f t="shared" si="25"/>
        <v>697.94</v>
      </c>
      <c r="AG128" s="15">
        <v>79.012799999999999</v>
      </c>
      <c r="AH128" s="15">
        <v>88.1357</v>
      </c>
      <c r="AI128" s="15">
        <v>105.5677</v>
      </c>
      <c r="AJ128" s="15">
        <v>0</v>
      </c>
      <c r="AK128" s="15">
        <v>190</v>
      </c>
      <c r="AL128" s="15">
        <v>45.326830000000001</v>
      </c>
      <c r="AM128" s="15">
        <v>80.832840000000004</v>
      </c>
      <c r="AN128" s="15">
        <v>103.7894</v>
      </c>
      <c r="AO128" s="15">
        <v>148.0728</v>
      </c>
      <c r="AP128" s="15">
        <v>158.43790000000001</v>
      </c>
      <c r="AQ128" s="15">
        <v>169.52860000000001</v>
      </c>
      <c r="AR128" s="15" t="s">
        <v>103</v>
      </c>
      <c r="AS128" s="15">
        <v>113.37220000000001</v>
      </c>
      <c r="AT128" s="15">
        <v>600</v>
      </c>
      <c r="AU128" s="15">
        <v>8</v>
      </c>
      <c r="AV128" s="19">
        <f t="shared" si="26"/>
        <v>1890.08</v>
      </c>
      <c r="AW128" s="15">
        <v>10</v>
      </c>
      <c r="AX128" s="15">
        <v>0</v>
      </c>
      <c r="AY128" s="14">
        <v>477.35680000000002</v>
      </c>
      <c r="AZ128" s="15">
        <v>0</v>
      </c>
      <c r="BA128" s="15" t="s">
        <v>103</v>
      </c>
      <c r="BB128" s="15">
        <v>0</v>
      </c>
      <c r="BC128" s="24">
        <f t="shared" si="18"/>
        <v>9707.66</v>
      </c>
      <c r="BD128" s="19">
        <f t="shared" si="27"/>
        <v>0</v>
      </c>
      <c r="BE128" s="19">
        <f t="shared" si="28"/>
        <v>9707.66</v>
      </c>
      <c r="BF128" s="22">
        <v>0</v>
      </c>
      <c r="BG128" s="22">
        <v>0</v>
      </c>
      <c r="BH128" s="22"/>
      <c r="BI128" s="22"/>
      <c r="BJ128" s="32">
        <v>846.38398925781246</v>
      </c>
      <c r="BK128" s="32">
        <v>304.62</v>
      </c>
      <c r="BL128" s="28">
        <f t="shared" si="29"/>
        <v>0</v>
      </c>
      <c r="BM128" s="28">
        <f t="shared" si="30"/>
        <v>0</v>
      </c>
      <c r="BN1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8" s="28">
        <v>0</v>
      </c>
      <c r="BR128" s="28">
        <v>0</v>
      </c>
      <c r="BS128" s="28" t="s">
        <v>103</v>
      </c>
      <c r="BT128" s="28">
        <v>3</v>
      </c>
      <c r="BU128" s="28">
        <v>0</v>
      </c>
      <c r="BV128" s="28" t="s">
        <v>103</v>
      </c>
      <c r="BW128" s="28" t="s">
        <v>103</v>
      </c>
      <c r="BX128" s="28">
        <v>0</v>
      </c>
      <c r="BY128" s="28" t="s">
        <v>103</v>
      </c>
      <c r="BZ128" s="28" t="s">
        <v>103</v>
      </c>
      <c r="CA128" s="28" t="s">
        <v>103</v>
      </c>
      <c r="CB128" s="28" t="s">
        <v>103</v>
      </c>
      <c r="CC128" s="28">
        <v>0</v>
      </c>
      <c r="CD128" s="28" t="s">
        <v>103</v>
      </c>
      <c r="CE128" s="28">
        <v>0</v>
      </c>
      <c r="CF128" s="28" t="s">
        <v>103</v>
      </c>
      <c r="CG128" s="28">
        <v>4.63</v>
      </c>
      <c r="CH128" s="28">
        <v>5</v>
      </c>
      <c r="CI128" s="28">
        <v>0</v>
      </c>
      <c r="CJ128" s="28" t="s">
        <v>103</v>
      </c>
      <c r="CK128" s="28" t="s">
        <v>103</v>
      </c>
      <c r="CL128" s="28">
        <v>0</v>
      </c>
      <c r="CM128" s="28" t="s">
        <v>103</v>
      </c>
      <c r="CN128" s="28">
        <v>0</v>
      </c>
      <c r="CO128" s="28">
        <f t="shared" si="31"/>
        <v>0</v>
      </c>
      <c r="CP128" s="32">
        <f t="shared" si="19"/>
        <v>477.35680000000002</v>
      </c>
      <c r="CQ128" s="28">
        <v>0</v>
      </c>
      <c r="CR128" s="28" t="s">
        <v>103</v>
      </c>
      <c r="CS128" s="28">
        <f t="shared" si="32"/>
        <v>0</v>
      </c>
      <c r="CT128" s="28">
        <f t="shared" si="33"/>
        <v>0</v>
      </c>
      <c r="CU128" s="28">
        <f t="shared" si="20"/>
        <v>0</v>
      </c>
      <c r="CV128" s="28">
        <f t="shared" si="21"/>
        <v>1640.99</v>
      </c>
      <c r="CW128" s="29">
        <f t="shared" si="22"/>
        <v>8066.67</v>
      </c>
    </row>
    <row r="129" spans="2:101" x14ac:dyDescent="0.2">
      <c r="B129" s="7">
        <v>208009</v>
      </c>
      <c r="C129" s="8">
        <v>26303</v>
      </c>
      <c r="D129" s="8" t="s">
        <v>95</v>
      </c>
      <c r="E129" s="8" t="s">
        <v>421</v>
      </c>
      <c r="F129" s="8">
        <v>0</v>
      </c>
      <c r="G129" s="8" t="s">
        <v>942</v>
      </c>
      <c r="H129" s="8" t="s">
        <v>106</v>
      </c>
      <c r="I129" s="8" t="s">
        <v>98</v>
      </c>
      <c r="J129" s="8" t="s">
        <v>98</v>
      </c>
      <c r="K129" s="8" t="s">
        <v>159</v>
      </c>
      <c r="L129" s="8" t="s">
        <v>136</v>
      </c>
      <c r="M129" s="9">
        <v>27012251200157</v>
      </c>
      <c r="N129" s="8" t="s">
        <v>422</v>
      </c>
      <c r="O129" s="8" t="s">
        <v>102</v>
      </c>
      <c r="P129" s="8">
        <v>1589.1590000000001</v>
      </c>
      <c r="Q129" s="14">
        <v>1859.3160300000004</v>
      </c>
      <c r="R129" s="15">
        <v>0</v>
      </c>
      <c r="S129" s="15">
        <f t="shared" si="23"/>
        <v>2510.08</v>
      </c>
      <c r="T129" s="15">
        <f t="shared" si="24"/>
        <v>278.89999999999998</v>
      </c>
      <c r="U129" s="15">
        <v>0</v>
      </c>
      <c r="V129" s="15">
        <v>0</v>
      </c>
      <c r="W129" s="15">
        <v>0</v>
      </c>
      <c r="X129" s="15" t="s">
        <v>103</v>
      </c>
      <c r="Y129" s="14">
        <v>278.89740450000005</v>
      </c>
      <c r="Z129" s="15">
        <v>300</v>
      </c>
      <c r="AA129" s="15" t="s">
        <v>103</v>
      </c>
      <c r="AB129" s="15">
        <v>0</v>
      </c>
      <c r="AC129" s="15" t="s">
        <v>103</v>
      </c>
      <c r="AD129" s="15">
        <v>0</v>
      </c>
      <c r="AE129" s="15">
        <v>0</v>
      </c>
      <c r="AF129" s="19">
        <f t="shared" si="25"/>
        <v>578.9</v>
      </c>
      <c r="AG129" s="15">
        <v>55.263440000000003</v>
      </c>
      <c r="AH129" s="15">
        <v>61.641030000000001</v>
      </c>
      <c r="AI129" s="15">
        <v>74.007549999999995</v>
      </c>
      <c r="AJ129" s="15">
        <v>0</v>
      </c>
      <c r="AK129" s="15">
        <v>200</v>
      </c>
      <c r="AL129" s="15">
        <v>31.767720000000001</v>
      </c>
      <c r="AM129" s="15">
        <v>56.652419999999999</v>
      </c>
      <c r="AN129" s="15">
        <v>72.741709999999998</v>
      </c>
      <c r="AO129" s="15">
        <v>103.7782</v>
      </c>
      <c r="AP129" s="15">
        <v>111.04259999999999</v>
      </c>
      <c r="AQ129" s="15">
        <v>118.8156</v>
      </c>
      <c r="AR129" s="15" t="s">
        <v>103</v>
      </c>
      <c r="AS129" s="15">
        <v>79.45796</v>
      </c>
      <c r="AT129" s="15">
        <v>600</v>
      </c>
      <c r="AU129" s="15">
        <v>10</v>
      </c>
      <c r="AV129" s="19">
        <f t="shared" si="26"/>
        <v>1575.17</v>
      </c>
      <c r="AW129" s="15">
        <v>10</v>
      </c>
      <c r="AX129" s="15">
        <v>0</v>
      </c>
      <c r="AY129" s="14">
        <v>334.5598</v>
      </c>
      <c r="AZ129" s="15">
        <v>0</v>
      </c>
      <c r="BA129" s="15" t="s">
        <v>103</v>
      </c>
      <c r="BB129" s="15">
        <v>0</v>
      </c>
      <c r="BC129" s="24">
        <f t="shared" si="18"/>
        <v>7146.93</v>
      </c>
      <c r="BD129" s="19">
        <f t="shared" si="27"/>
        <v>0</v>
      </c>
      <c r="BE129" s="19">
        <f t="shared" si="28"/>
        <v>7146.93</v>
      </c>
      <c r="BF129" s="22">
        <v>0</v>
      </c>
      <c r="BG129" s="22">
        <v>0</v>
      </c>
      <c r="BH129" s="22"/>
      <c r="BI129" s="22"/>
      <c r="BJ129" s="32">
        <v>620.75089355468754</v>
      </c>
      <c r="BK129" s="32" t="s">
        <v>103</v>
      </c>
      <c r="BL129" s="28">
        <f t="shared" si="29"/>
        <v>0</v>
      </c>
      <c r="BM129" s="28">
        <f t="shared" si="30"/>
        <v>0</v>
      </c>
      <c r="BN1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9" s="28">
        <v>0</v>
      </c>
      <c r="BR129" s="28">
        <v>0</v>
      </c>
      <c r="BS129" s="28" t="s">
        <v>103</v>
      </c>
      <c r="BT129" s="28">
        <v>3</v>
      </c>
      <c r="BU129" s="28">
        <v>0</v>
      </c>
      <c r="BV129" s="28" t="s">
        <v>103</v>
      </c>
      <c r="BW129" s="28" t="s">
        <v>103</v>
      </c>
      <c r="BX129" s="28">
        <v>0</v>
      </c>
      <c r="BY129" s="28" t="s">
        <v>103</v>
      </c>
      <c r="BZ129" s="28" t="s">
        <v>103</v>
      </c>
      <c r="CA129" s="28" t="s">
        <v>103</v>
      </c>
      <c r="CB129" s="28" t="s">
        <v>103</v>
      </c>
      <c r="CC129" s="28">
        <v>0</v>
      </c>
      <c r="CD129" s="28" t="s">
        <v>103</v>
      </c>
      <c r="CE129" s="28">
        <v>0</v>
      </c>
      <c r="CF129" s="28" t="s">
        <v>103</v>
      </c>
      <c r="CG129" s="28">
        <v>0</v>
      </c>
      <c r="CH129" s="28">
        <v>5</v>
      </c>
      <c r="CI129" s="28">
        <v>0</v>
      </c>
      <c r="CJ129" s="28" t="s">
        <v>103</v>
      </c>
      <c r="CK129" s="28" t="s">
        <v>103</v>
      </c>
      <c r="CL129" s="28">
        <v>0</v>
      </c>
      <c r="CM129" s="28" t="s">
        <v>103</v>
      </c>
      <c r="CN129" s="28">
        <v>0</v>
      </c>
      <c r="CO129" s="28">
        <f t="shared" si="31"/>
        <v>0</v>
      </c>
      <c r="CP129" s="32">
        <f t="shared" si="19"/>
        <v>334.5598</v>
      </c>
      <c r="CQ129" s="28">
        <v>0</v>
      </c>
      <c r="CR129" s="28" t="s">
        <v>103</v>
      </c>
      <c r="CS129" s="28">
        <f t="shared" si="32"/>
        <v>0</v>
      </c>
      <c r="CT129" s="28">
        <f t="shared" si="33"/>
        <v>0</v>
      </c>
      <c r="CU129" s="28">
        <f t="shared" si="20"/>
        <v>0</v>
      </c>
      <c r="CV129" s="28">
        <f t="shared" si="21"/>
        <v>963.31</v>
      </c>
      <c r="CW129" s="29">
        <f t="shared" si="22"/>
        <v>6183.6200000000008</v>
      </c>
    </row>
    <row r="130" spans="2:101" x14ac:dyDescent="0.2">
      <c r="B130" s="7">
        <v>208010</v>
      </c>
      <c r="C130" s="8">
        <v>23758</v>
      </c>
      <c r="D130" s="8" t="s">
        <v>95</v>
      </c>
      <c r="E130" s="8" t="s">
        <v>423</v>
      </c>
      <c r="F130" s="8">
        <v>0</v>
      </c>
      <c r="G130" s="8" t="s">
        <v>942</v>
      </c>
      <c r="H130" s="8" t="s">
        <v>106</v>
      </c>
      <c r="I130" s="8" t="s">
        <v>129</v>
      </c>
      <c r="J130" s="8" t="s">
        <v>129</v>
      </c>
      <c r="K130" s="8" t="s">
        <v>230</v>
      </c>
      <c r="L130" s="8" t="s">
        <v>100</v>
      </c>
      <c r="M130" s="9">
        <v>28001010112739</v>
      </c>
      <c r="N130" s="8" t="s">
        <v>424</v>
      </c>
      <c r="O130" s="8" t="s">
        <v>102</v>
      </c>
      <c r="P130" s="8">
        <v>1011.168</v>
      </c>
      <c r="Q130" s="14">
        <v>1183.0665600000002</v>
      </c>
      <c r="R130" s="15">
        <v>0</v>
      </c>
      <c r="S130" s="15">
        <f t="shared" si="23"/>
        <v>1597.14</v>
      </c>
      <c r="T130" s="15">
        <f t="shared" si="24"/>
        <v>177.46</v>
      </c>
      <c r="U130" s="15">
        <v>177.46003723144531</v>
      </c>
      <c r="V130" s="15">
        <v>0</v>
      </c>
      <c r="W130" s="15">
        <v>0</v>
      </c>
      <c r="X130" s="15" t="s">
        <v>103</v>
      </c>
      <c r="Y130" s="14">
        <v>177.45998400000002</v>
      </c>
      <c r="Z130" s="15">
        <v>300</v>
      </c>
      <c r="AA130" s="15" t="s">
        <v>103</v>
      </c>
      <c r="AB130" s="15">
        <v>0</v>
      </c>
      <c r="AC130" s="15" t="s">
        <v>103</v>
      </c>
      <c r="AD130" s="15">
        <v>0</v>
      </c>
      <c r="AE130" s="15">
        <v>0</v>
      </c>
      <c r="AF130" s="19">
        <f t="shared" si="25"/>
        <v>477.46</v>
      </c>
      <c r="AG130" s="15">
        <v>35.327190000000002</v>
      </c>
      <c r="AH130" s="15">
        <v>39.35801</v>
      </c>
      <c r="AI130" s="15">
        <v>65</v>
      </c>
      <c r="AJ130" s="15">
        <v>0</v>
      </c>
      <c r="AK130" s="15">
        <v>200</v>
      </c>
      <c r="AL130" s="15">
        <v>27.83511</v>
      </c>
      <c r="AM130" s="15">
        <v>36.047449999999998</v>
      </c>
      <c r="AN130" s="15">
        <v>46.284930000000003</v>
      </c>
      <c r="AO130" s="15">
        <v>66.033169999999998</v>
      </c>
      <c r="AP130" s="15">
        <v>70.65549</v>
      </c>
      <c r="AQ130" s="15">
        <v>83.8</v>
      </c>
      <c r="AR130" s="15" t="s">
        <v>103</v>
      </c>
      <c r="AS130" s="15">
        <v>50.558419999999998</v>
      </c>
      <c r="AT130" s="15">
        <v>600</v>
      </c>
      <c r="AU130" s="15">
        <v>10</v>
      </c>
      <c r="AV130" s="19">
        <f t="shared" si="26"/>
        <v>1330.9</v>
      </c>
      <c r="AW130" s="15">
        <v>10</v>
      </c>
      <c r="AX130" s="15">
        <v>0</v>
      </c>
      <c r="AY130" s="14">
        <v>212.8775</v>
      </c>
      <c r="AZ130" s="15">
        <v>0</v>
      </c>
      <c r="BA130" s="15" t="s">
        <v>103</v>
      </c>
      <c r="BB130" s="15">
        <v>0</v>
      </c>
      <c r="BC130" s="24">
        <f t="shared" si="18"/>
        <v>5166.3599999999997</v>
      </c>
      <c r="BD130" s="19">
        <f t="shared" si="27"/>
        <v>1833.6400000000003</v>
      </c>
      <c r="BE130" s="19">
        <f t="shared" si="28"/>
        <v>7000</v>
      </c>
      <c r="BF130" s="22">
        <v>0</v>
      </c>
      <c r="BG130" s="22">
        <v>0</v>
      </c>
      <c r="BH130" s="22"/>
      <c r="BI130" s="22"/>
      <c r="BJ130" s="32">
        <v>530.03720214843747</v>
      </c>
      <c r="BK130" s="32">
        <v>0</v>
      </c>
      <c r="BL130" s="28">
        <f t="shared" si="29"/>
        <v>0</v>
      </c>
      <c r="BM130" s="28">
        <f t="shared" si="30"/>
        <v>0</v>
      </c>
      <c r="BN1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0" s="28">
        <v>0</v>
      </c>
      <c r="BR130" s="28">
        <v>0</v>
      </c>
      <c r="BS130" s="28" t="s">
        <v>103</v>
      </c>
      <c r="BT130" s="28">
        <v>3</v>
      </c>
      <c r="BU130" s="28">
        <v>0</v>
      </c>
      <c r="BV130" s="28" t="s">
        <v>103</v>
      </c>
      <c r="BW130" s="28" t="s">
        <v>103</v>
      </c>
      <c r="BX130" s="28">
        <v>0</v>
      </c>
      <c r="BY130" s="28" t="s">
        <v>103</v>
      </c>
      <c r="BZ130" s="28" t="s">
        <v>103</v>
      </c>
      <c r="CA130" s="28" t="s">
        <v>103</v>
      </c>
      <c r="CB130" s="28" t="s">
        <v>103</v>
      </c>
      <c r="CC130" s="28">
        <v>0</v>
      </c>
      <c r="CD130" s="28" t="s">
        <v>103</v>
      </c>
      <c r="CE130" s="28">
        <v>0</v>
      </c>
      <c r="CF130" s="28" t="s">
        <v>103</v>
      </c>
      <c r="CG130" s="28">
        <v>3.39</v>
      </c>
      <c r="CH130" s="28">
        <v>5</v>
      </c>
      <c r="CI130" s="28">
        <v>0</v>
      </c>
      <c r="CJ130" s="28" t="s">
        <v>103</v>
      </c>
      <c r="CK130" s="28" t="s">
        <v>103</v>
      </c>
      <c r="CL130" s="28">
        <v>0</v>
      </c>
      <c r="CM130" s="28" t="s">
        <v>103</v>
      </c>
      <c r="CN130" s="28">
        <v>0</v>
      </c>
      <c r="CO130" s="28">
        <f t="shared" si="31"/>
        <v>0</v>
      </c>
      <c r="CP130" s="32">
        <f t="shared" si="19"/>
        <v>212.8775</v>
      </c>
      <c r="CQ130" s="28">
        <v>0</v>
      </c>
      <c r="CR130" s="28" t="s">
        <v>103</v>
      </c>
      <c r="CS130" s="28">
        <f t="shared" si="32"/>
        <v>0</v>
      </c>
      <c r="CT130" s="28">
        <f t="shared" si="33"/>
        <v>0</v>
      </c>
      <c r="CU130" s="28">
        <f t="shared" si="20"/>
        <v>0</v>
      </c>
      <c r="CV130" s="28">
        <f t="shared" si="21"/>
        <v>754.3</v>
      </c>
      <c r="CW130" s="29">
        <f t="shared" si="22"/>
        <v>6245.7</v>
      </c>
    </row>
    <row r="131" spans="2:101" x14ac:dyDescent="0.2">
      <c r="B131" s="7">
        <v>209001</v>
      </c>
      <c r="C131" s="8">
        <v>21590</v>
      </c>
      <c r="D131" s="8" t="s">
        <v>95</v>
      </c>
      <c r="E131" s="8" t="s">
        <v>425</v>
      </c>
      <c r="F131" s="8">
        <v>0</v>
      </c>
      <c r="G131" s="8" t="s">
        <v>942</v>
      </c>
      <c r="H131" s="8" t="s">
        <v>106</v>
      </c>
      <c r="I131" s="8" t="s">
        <v>98</v>
      </c>
      <c r="J131" s="8" t="s">
        <v>103</v>
      </c>
      <c r="K131" s="8" t="s">
        <v>103</v>
      </c>
      <c r="L131" s="8" t="s">
        <v>103</v>
      </c>
      <c r="M131" s="9">
        <v>27309010105334</v>
      </c>
      <c r="N131" s="8" t="s">
        <v>426</v>
      </c>
      <c r="O131" s="8" t="s">
        <v>103</v>
      </c>
      <c r="P131" s="8">
        <v>2170.52</v>
      </c>
      <c r="Q131" s="14">
        <v>2539.5100000000002</v>
      </c>
      <c r="R131" s="15">
        <v>0</v>
      </c>
      <c r="S131" s="15">
        <f t="shared" si="23"/>
        <v>3428.34</v>
      </c>
      <c r="T131" s="15">
        <f t="shared" si="24"/>
        <v>380.93</v>
      </c>
      <c r="U131" s="15">
        <v>0</v>
      </c>
      <c r="V131" s="15">
        <v>0</v>
      </c>
      <c r="W131" s="15">
        <v>0</v>
      </c>
      <c r="X131" s="15" t="s">
        <v>103</v>
      </c>
      <c r="Y131" s="14">
        <v>380.92650000000003</v>
      </c>
      <c r="Z131" s="15">
        <v>300</v>
      </c>
      <c r="AA131" s="15" t="s">
        <v>103</v>
      </c>
      <c r="AB131" s="15">
        <v>0</v>
      </c>
      <c r="AC131" s="15">
        <v>0</v>
      </c>
      <c r="AD131" s="15">
        <v>0</v>
      </c>
      <c r="AE131" s="15">
        <v>0</v>
      </c>
      <c r="AF131" s="19">
        <f t="shared" si="25"/>
        <v>680.93</v>
      </c>
      <c r="AG131" s="15">
        <v>71.459999999999994</v>
      </c>
      <c r="AH131" s="15">
        <v>79.77</v>
      </c>
      <c r="AI131" s="15">
        <v>95.68</v>
      </c>
      <c r="AJ131" s="15">
        <v>0</v>
      </c>
      <c r="AK131" s="15">
        <v>190</v>
      </c>
      <c r="AL131" s="15">
        <v>43.39</v>
      </c>
      <c r="AM131" s="15">
        <v>77.38</v>
      </c>
      <c r="AN131" s="15">
        <v>99.35</v>
      </c>
      <c r="AO131" s="15">
        <v>141.74</v>
      </c>
      <c r="AP131" s="15">
        <v>151.66</v>
      </c>
      <c r="AQ131" s="15">
        <v>162.28</v>
      </c>
      <c r="AR131" s="15" t="s">
        <v>103</v>
      </c>
      <c r="AS131" s="15">
        <v>108.526</v>
      </c>
      <c r="AT131" s="15">
        <v>600</v>
      </c>
      <c r="AU131" s="15">
        <v>10</v>
      </c>
      <c r="AV131" s="19">
        <f t="shared" si="26"/>
        <v>1831.24</v>
      </c>
      <c r="AW131" s="15">
        <v>10</v>
      </c>
      <c r="AX131" s="15">
        <v>0</v>
      </c>
      <c r="AY131" s="14">
        <v>456.95159999999998</v>
      </c>
      <c r="AZ131" s="15">
        <v>402.65</v>
      </c>
      <c r="BA131" s="15" t="s">
        <v>103</v>
      </c>
      <c r="BB131" s="15">
        <v>0</v>
      </c>
      <c r="BC131" s="24">
        <f t="shared" si="18"/>
        <v>9327.9</v>
      </c>
      <c r="BD131" s="19">
        <f t="shared" si="27"/>
        <v>0</v>
      </c>
      <c r="BE131" s="19">
        <f t="shared" si="28"/>
        <v>9730.5499999999993</v>
      </c>
      <c r="BF131" s="22">
        <v>0</v>
      </c>
      <c r="BG131" s="22">
        <v>0</v>
      </c>
      <c r="BH131" s="22"/>
      <c r="BI131" s="22"/>
      <c r="BJ131" s="32">
        <v>825</v>
      </c>
      <c r="BK131" s="32">
        <v>32.58</v>
      </c>
      <c r="BL131" s="28">
        <f t="shared" si="29"/>
        <v>0</v>
      </c>
      <c r="BM131" s="28">
        <f t="shared" si="30"/>
        <v>0</v>
      </c>
      <c r="BN1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1" s="28">
        <v>0</v>
      </c>
      <c r="BR131" s="28">
        <v>0</v>
      </c>
      <c r="BS131" s="28">
        <v>150</v>
      </c>
      <c r="BT131" s="28">
        <v>3</v>
      </c>
      <c r="BU131" s="28">
        <v>0</v>
      </c>
      <c r="BV131" s="28">
        <v>0</v>
      </c>
      <c r="BW131" s="28">
        <v>0</v>
      </c>
      <c r="BX131" s="28">
        <v>0</v>
      </c>
      <c r="BY131" s="28">
        <v>0</v>
      </c>
      <c r="BZ131" s="28">
        <v>0</v>
      </c>
      <c r="CA131" s="28">
        <v>0</v>
      </c>
      <c r="CB131" s="28" t="s">
        <v>103</v>
      </c>
      <c r="CC131" s="28">
        <v>0</v>
      </c>
      <c r="CD131" s="28">
        <v>0</v>
      </c>
      <c r="CE131" s="28">
        <v>0</v>
      </c>
      <c r="CF131" s="28">
        <v>0</v>
      </c>
      <c r="CG131" s="28">
        <v>3.41</v>
      </c>
      <c r="CH131" s="28">
        <v>3</v>
      </c>
      <c r="CI131" s="28">
        <v>0</v>
      </c>
      <c r="CJ131" s="28" t="s">
        <v>103</v>
      </c>
      <c r="CK131" s="28">
        <v>0</v>
      </c>
      <c r="CL131" s="28">
        <v>0</v>
      </c>
      <c r="CM131" s="28" t="s">
        <v>103</v>
      </c>
      <c r="CN131" s="28">
        <v>0</v>
      </c>
      <c r="CO131" s="28">
        <f t="shared" si="31"/>
        <v>0</v>
      </c>
      <c r="CP131" s="32">
        <f t="shared" si="19"/>
        <v>456.95159999999998</v>
      </c>
      <c r="CQ131" s="28">
        <v>0</v>
      </c>
      <c r="CR131" s="28" t="s">
        <v>103</v>
      </c>
      <c r="CS131" s="28">
        <f t="shared" si="32"/>
        <v>0</v>
      </c>
      <c r="CT131" s="28">
        <f t="shared" si="33"/>
        <v>0</v>
      </c>
      <c r="CU131" s="28">
        <f t="shared" si="20"/>
        <v>0</v>
      </c>
      <c r="CV131" s="28">
        <f t="shared" si="21"/>
        <v>1473.94</v>
      </c>
      <c r="CW131" s="29">
        <f t="shared" si="22"/>
        <v>8256.6099999999988</v>
      </c>
    </row>
    <row r="132" spans="2:101" x14ac:dyDescent="0.2">
      <c r="B132" s="7">
        <v>209002</v>
      </c>
      <c r="C132" s="8">
        <v>21831</v>
      </c>
      <c r="D132" s="8" t="s">
        <v>95</v>
      </c>
      <c r="E132" s="8" t="s">
        <v>427</v>
      </c>
      <c r="F132" s="8">
        <v>0</v>
      </c>
      <c r="G132" s="8" t="s">
        <v>942</v>
      </c>
      <c r="H132" s="8" t="s">
        <v>106</v>
      </c>
      <c r="I132" s="8" t="s">
        <v>98</v>
      </c>
      <c r="J132" s="8" t="s">
        <v>103</v>
      </c>
      <c r="K132" s="8" t="s">
        <v>103</v>
      </c>
      <c r="L132" s="8" t="s">
        <v>103</v>
      </c>
      <c r="M132" s="9">
        <v>27401120107875</v>
      </c>
      <c r="N132" s="8" t="s">
        <v>428</v>
      </c>
      <c r="O132" s="8" t="s">
        <v>103</v>
      </c>
      <c r="P132" s="8">
        <v>2098.89</v>
      </c>
      <c r="Q132" s="14">
        <v>2455.71</v>
      </c>
      <c r="R132" s="15">
        <v>0</v>
      </c>
      <c r="S132" s="15">
        <f t="shared" si="23"/>
        <v>3315.21</v>
      </c>
      <c r="T132" s="15">
        <f t="shared" si="24"/>
        <v>368.36</v>
      </c>
      <c r="U132" s="15">
        <v>0</v>
      </c>
      <c r="V132" s="15">
        <v>0</v>
      </c>
      <c r="W132" s="15">
        <v>0</v>
      </c>
      <c r="X132" s="15" t="s">
        <v>103</v>
      </c>
      <c r="Y132" s="14">
        <v>368.35649999999998</v>
      </c>
      <c r="Z132" s="15">
        <v>300</v>
      </c>
      <c r="AA132" s="15" t="s">
        <v>103</v>
      </c>
      <c r="AB132" s="15">
        <v>0</v>
      </c>
      <c r="AC132" s="15">
        <v>0</v>
      </c>
      <c r="AD132" s="15">
        <v>0</v>
      </c>
      <c r="AE132" s="15">
        <v>0</v>
      </c>
      <c r="AF132" s="19">
        <f t="shared" si="25"/>
        <v>668.36</v>
      </c>
      <c r="AG132" s="15">
        <v>69.11</v>
      </c>
      <c r="AH132" s="15">
        <v>77.13</v>
      </c>
      <c r="AI132" s="15">
        <v>92.56</v>
      </c>
      <c r="AJ132" s="15">
        <v>0</v>
      </c>
      <c r="AK132" s="15">
        <v>190</v>
      </c>
      <c r="AL132" s="15">
        <v>41.96</v>
      </c>
      <c r="AM132" s="15">
        <v>74.819999999999993</v>
      </c>
      <c r="AN132" s="15">
        <v>96.07</v>
      </c>
      <c r="AO132" s="15">
        <v>137.09</v>
      </c>
      <c r="AP132" s="15">
        <v>146.66</v>
      </c>
      <c r="AQ132" s="15">
        <v>156.93</v>
      </c>
      <c r="AR132" s="15" t="s">
        <v>103</v>
      </c>
      <c r="AS132" s="15">
        <v>104.94450000000001</v>
      </c>
      <c r="AT132" s="15">
        <v>600</v>
      </c>
      <c r="AU132" s="15">
        <v>10</v>
      </c>
      <c r="AV132" s="19">
        <f t="shared" si="26"/>
        <v>1797.27</v>
      </c>
      <c r="AW132" s="15">
        <v>10</v>
      </c>
      <c r="AX132" s="15">
        <v>0</v>
      </c>
      <c r="AY132" s="14">
        <v>441.8716</v>
      </c>
      <c r="AZ132" s="15">
        <v>389.37</v>
      </c>
      <c r="BA132" s="15" t="s">
        <v>103</v>
      </c>
      <c r="BB132" s="15">
        <v>0</v>
      </c>
      <c r="BC132" s="24">
        <f t="shared" ref="BC132:BC195" si="34">ROUND(SUM(Q132:W132,AF132,AV132,AW132:AY132),2)</f>
        <v>9056.7800000000007</v>
      </c>
      <c r="BD132" s="19">
        <f t="shared" si="27"/>
        <v>0</v>
      </c>
      <c r="BE132" s="19">
        <f t="shared" si="28"/>
        <v>9446.15</v>
      </c>
      <c r="BF132" s="22">
        <v>0</v>
      </c>
      <c r="BG132" s="22">
        <v>0</v>
      </c>
      <c r="BH132" s="22"/>
      <c r="BI132" s="22"/>
      <c r="BJ132" s="32">
        <v>792</v>
      </c>
      <c r="BK132" s="32">
        <v>0</v>
      </c>
      <c r="BL132" s="28">
        <f t="shared" si="29"/>
        <v>0</v>
      </c>
      <c r="BM132" s="28">
        <f t="shared" si="30"/>
        <v>0</v>
      </c>
      <c r="BN1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2" s="28">
        <v>0</v>
      </c>
      <c r="BR132" s="28">
        <v>0</v>
      </c>
      <c r="BS132" s="28">
        <v>0</v>
      </c>
      <c r="BT132" s="28">
        <v>3</v>
      </c>
      <c r="BU132" s="28">
        <v>0</v>
      </c>
      <c r="BV132" s="28">
        <v>0</v>
      </c>
      <c r="BW132" s="28">
        <v>0</v>
      </c>
      <c r="BX132" s="28">
        <v>0</v>
      </c>
      <c r="BY132" s="28">
        <v>0</v>
      </c>
      <c r="BZ132" s="28">
        <v>0</v>
      </c>
      <c r="CA132" s="28">
        <v>0</v>
      </c>
      <c r="CB132" s="28" t="s">
        <v>103</v>
      </c>
      <c r="CC132" s="28">
        <v>0</v>
      </c>
      <c r="CD132" s="28">
        <v>0</v>
      </c>
      <c r="CE132" s="28">
        <v>0</v>
      </c>
      <c r="CF132" s="28">
        <v>0</v>
      </c>
      <c r="CG132" s="28">
        <v>3.52</v>
      </c>
      <c r="CH132" s="28">
        <v>3</v>
      </c>
      <c r="CI132" s="28">
        <v>0</v>
      </c>
      <c r="CJ132" s="28" t="s">
        <v>103</v>
      </c>
      <c r="CK132" s="28">
        <v>0</v>
      </c>
      <c r="CL132" s="28">
        <v>0</v>
      </c>
      <c r="CM132" s="28" t="s">
        <v>103</v>
      </c>
      <c r="CN132" s="28">
        <v>0</v>
      </c>
      <c r="CO132" s="28">
        <f t="shared" si="31"/>
        <v>0</v>
      </c>
      <c r="CP132" s="32">
        <f t="shared" ref="CP132:CP195" si="35">AY132</f>
        <v>441.8716</v>
      </c>
      <c r="CQ132" s="28">
        <v>0</v>
      </c>
      <c r="CR132" s="28" t="s">
        <v>103</v>
      </c>
      <c r="CS132" s="28">
        <f t="shared" si="32"/>
        <v>0</v>
      </c>
      <c r="CT132" s="28">
        <f t="shared" si="33"/>
        <v>0</v>
      </c>
      <c r="CU132" s="28">
        <f t="shared" ref="CU132:CU195" si="36">ROUND(IF($G132=CU$3,$BE132-SUM(BK132:CR132,0),0),2)</f>
        <v>0</v>
      </c>
      <c r="CV132" s="28">
        <f t="shared" ref="CV132:CV195" si="37">ROUND(SUM(BJ132:CU132),2)</f>
        <v>1243.3900000000001</v>
      </c>
      <c r="CW132" s="29">
        <f t="shared" ref="CW132:CW195" si="38">BE132-CV132</f>
        <v>8202.76</v>
      </c>
    </row>
    <row r="133" spans="2:101" x14ac:dyDescent="0.2">
      <c r="B133" s="7">
        <v>209003</v>
      </c>
      <c r="C133" s="8">
        <v>21374</v>
      </c>
      <c r="D133" s="8" t="s">
        <v>95</v>
      </c>
      <c r="E133" s="8" t="s">
        <v>429</v>
      </c>
      <c r="F133" s="8">
        <v>0</v>
      </c>
      <c r="G133" s="8" t="s">
        <v>942</v>
      </c>
      <c r="H133" s="8" t="s">
        <v>106</v>
      </c>
      <c r="I133" s="8" t="s">
        <v>98</v>
      </c>
      <c r="J133" s="8" t="s">
        <v>98</v>
      </c>
      <c r="K133" s="8" t="s">
        <v>135</v>
      </c>
      <c r="L133" s="8" t="s">
        <v>362</v>
      </c>
      <c r="M133" s="9">
        <v>27109242600774</v>
      </c>
      <c r="N133" s="8" t="s">
        <v>430</v>
      </c>
      <c r="O133" s="8" t="s">
        <v>102</v>
      </c>
      <c r="P133" s="8">
        <v>2070.36</v>
      </c>
      <c r="Q133" s="14">
        <v>2422.3212000000003</v>
      </c>
      <c r="R133" s="15">
        <v>0</v>
      </c>
      <c r="S133" s="15">
        <f t="shared" ref="S133:S196" si="39">ROUND(Q133*135%,2)</f>
        <v>3270.13</v>
      </c>
      <c r="T133" s="15">
        <f t="shared" ref="T133:T196" si="40">ROUND(Q133*15%,2)</f>
        <v>363.35</v>
      </c>
      <c r="U133" s="15">
        <v>0</v>
      </c>
      <c r="V133" s="15">
        <v>0</v>
      </c>
      <c r="W133" s="15">
        <v>0</v>
      </c>
      <c r="X133" s="15" t="s">
        <v>103</v>
      </c>
      <c r="Y133" s="14">
        <v>363.34818000000001</v>
      </c>
      <c r="Z133" s="15">
        <v>300</v>
      </c>
      <c r="AA133" s="15" t="s">
        <v>103</v>
      </c>
      <c r="AB133" s="15">
        <v>0</v>
      </c>
      <c r="AC133" s="15">
        <v>0</v>
      </c>
      <c r="AD133" s="15">
        <v>0</v>
      </c>
      <c r="AE133" s="15">
        <v>0</v>
      </c>
      <c r="AF133" s="19">
        <f t="shared" ref="AF133:AF196" si="41">ROUND(SUM(X133:AA133,AC133:AE133),2)</f>
        <v>663.35</v>
      </c>
      <c r="AG133" s="15">
        <v>73.3</v>
      </c>
      <c r="AH133" s="15">
        <v>81.83</v>
      </c>
      <c r="AI133" s="15">
        <v>97.69</v>
      </c>
      <c r="AJ133" s="15">
        <v>0</v>
      </c>
      <c r="AK133" s="15">
        <v>200</v>
      </c>
      <c r="AL133" s="15">
        <v>41.39</v>
      </c>
      <c r="AM133" s="15">
        <v>73.81</v>
      </c>
      <c r="AN133" s="15">
        <v>94.77</v>
      </c>
      <c r="AO133" s="15">
        <v>135.19999999999999</v>
      </c>
      <c r="AP133" s="15">
        <v>144.66</v>
      </c>
      <c r="AQ133" s="15">
        <v>154.79</v>
      </c>
      <c r="AR133" s="15" t="s">
        <v>103</v>
      </c>
      <c r="AS133" s="15">
        <v>103.518</v>
      </c>
      <c r="AT133" s="15">
        <v>600</v>
      </c>
      <c r="AU133" s="15">
        <v>10</v>
      </c>
      <c r="AV133" s="19">
        <f t="shared" ref="AV133:AV196" si="42">ROUND(SUM(AG133:AU133),2)</f>
        <v>1810.96</v>
      </c>
      <c r="AW133" s="15">
        <v>10</v>
      </c>
      <c r="AX133" s="15">
        <v>0</v>
      </c>
      <c r="AY133" s="14">
        <v>435.86529999999999</v>
      </c>
      <c r="AZ133" s="15">
        <v>0</v>
      </c>
      <c r="BA133" s="15" t="s">
        <v>103</v>
      </c>
      <c r="BB133" s="15">
        <v>0</v>
      </c>
      <c r="BC133" s="24">
        <f t="shared" si="34"/>
        <v>8975.98</v>
      </c>
      <c r="BD133" s="19">
        <f t="shared" ref="BD133:BD196" si="43">IF(BC133&lt;7000,7000-BC133,0)</f>
        <v>0</v>
      </c>
      <c r="BE133" s="19">
        <f t="shared" ref="BE133:BE196" si="44">ROUND(SUM(AB133,AZ133:BD133),2)</f>
        <v>8975.98</v>
      </c>
      <c r="BF133" s="22">
        <v>0</v>
      </c>
      <c r="BG133" s="22">
        <v>0</v>
      </c>
      <c r="BH133" s="22"/>
      <c r="BI133" s="22"/>
      <c r="BJ133" s="32">
        <v>792</v>
      </c>
      <c r="BK133" s="32">
        <v>51</v>
      </c>
      <c r="BL133" s="28">
        <f t="shared" ref="BL133:BL196" si="45">(BE133-SUM($S133,AY133:BB133))/30*BH133</f>
        <v>0</v>
      </c>
      <c r="BM133" s="28">
        <f t="shared" ref="BM133:BM196" si="46">(BE133-SUM($S133,AY133:BB133))/30*BI133</f>
        <v>0</v>
      </c>
      <c r="BN1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3" s="28">
        <v>0</v>
      </c>
      <c r="BR133" s="28">
        <v>0</v>
      </c>
      <c r="BS133" s="28">
        <v>0</v>
      </c>
      <c r="BT133" s="28">
        <v>3</v>
      </c>
      <c r="BU133" s="28">
        <v>0</v>
      </c>
      <c r="BV133" s="28">
        <v>0</v>
      </c>
      <c r="BW133" s="28">
        <v>0</v>
      </c>
      <c r="BX133" s="28">
        <v>0</v>
      </c>
      <c r="BY133" s="28">
        <v>0</v>
      </c>
      <c r="BZ133" s="28">
        <v>0</v>
      </c>
      <c r="CA133" s="28">
        <v>0</v>
      </c>
      <c r="CB133" s="28" t="s">
        <v>103</v>
      </c>
      <c r="CC133" s="28">
        <v>0</v>
      </c>
      <c r="CD133" s="28">
        <v>0</v>
      </c>
      <c r="CE133" s="28">
        <v>0</v>
      </c>
      <c r="CF133" s="28">
        <v>0</v>
      </c>
      <c r="CG133" s="28">
        <v>3.5</v>
      </c>
      <c r="CH133" s="28">
        <v>3</v>
      </c>
      <c r="CI133" s="28">
        <v>0</v>
      </c>
      <c r="CJ133" s="28" t="s">
        <v>103</v>
      </c>
      <c r="CK133" s="28">
        <v>0</v>
      </c>
      <c r="CL133" s="28">
        <v>0</v>
      </c>
      <c r="CM133" s="28" t="s">
        <v>103</v>
      </c>
      <c r="CN133" s="28">
        <v>0</v>
      </c>
      <c r="CO133" s="28">
        <f t="shared" ref="CO133:CO196" si="47">ROUND(IF(G133=$CO$3,(BE133-AY133)*40%,0),2)</f>
        <v>0</v>
      </c>
      <c r="CP133" s="32">
        <f t="shared" si="35"/>
        <v>435.86529999999999</v>
      </c>
      <c r="CQ133" s="28">
        <v>0</v>
      </c>
      <c r="CR133" s="28" t="s">
        <v>103</v>
      </c>
      <c r="CS133" s="28">
        <f t="shared" ref="CS133:CS196" si="48">ROUND(IF($D133=CS$3,$BE133-SUM(BJ133:CQ133,0),0),2)</f>
        <v>0</v>
      </c>
      <c r="CT133" s="28">
        <f t="shared" ref="CT133:CT196" si="49">ROUND(IF($D133=CT$3,$BE133-SUM(BJ133:CQ133,0),0),2)</f>
        <v>0</v>
      </c>
      <c r="CU133" s="28">
        <f t="shared" si="36"/>
        <v>0</v>
      </c>
      <c r="CV133" s="28">
        <f t="shared" si="37"/>
        <v>1288.3699999999999</v>
      </c>
      <c r="CW133" s="29">
        <f t="shared" si="38"/>
        <v>7687.61</v>
      </c>
    </row>
    <row r="134" spans="2:101" x14ac:dyDescent="0.2">
      <c r="B134" s="7">
        <v>209004</v>
      </c>
      <c r="C134" s="8">
        <v>21408</v>
      </c>
      <c r="D134" s="8" t="s">
        <v>95</v>
      </c>
      <c r="E134" s="8" t="s">
        <v>863</v>
      </c>
      <c r="F134" s="8">
        <v>0</v>
      </c>
      <c r="G134" s="8" t="s">
        <v>942</v>
      </c>
      <c r="H134" s="8" t="s">
        <v>106</v>
      </c>
      <c r="I134" s="8" t="s">
        <v>98</v>
      </c>
      <c r="J134" s="8" t="s">
        <v>103</v>
      </c>
      <c r="K134" s="8" t="s">
        <v>103</v>
      </c>
      <c r="L134" s="8" t="s">
        <v>103</v>
      </c>
      <c r="M134" s="9">
        <v>27210042200057</v>
      </c>
      <c r="N134" s="8" t="s">
        <v>431</v>
      </c>
      <c r="O134" s="8" t="s">
        <v>103</v>
      </c>
      <c r="P134" s="8">
        <v>2210.91</v>
      </c>
      <c r="Q134" s="14">
        <v>2586.77</v>
      </c>
      <c r="R134" s="15">
        <v>0</v>
      </c>
      <c r="S134" s="15">
        <f t="shared" si="39"/>
        <v>3492.14</v>
      </c>
      <c r="T134" s="15">
        <f t="shared" si="40"/>
        <v>388.02</v>
      </c>
      <c r="U134" s="15">
        <v>0</v>
      </c>
      <c r="V134" s="15">
        <v>0</v>
      </c>
      <c r="W134" s="15">
        <v>0</v>
      </c>
      <c r="X134" s="15" t="s">
        <v>103</v>
      </c>
      <c r="Y134" s="14">
        <v>388.01549999999997</v>
      </c>
      <c r="Z134" s="15">
        <v>300</v>
      </c>
      <c r="AA134" s="15" t="s">
        <v>103</v>
      </c>
      <c r="AB134" s="15">
        <v>0</v>
      </c>
      <c r="AC134" s="15">
        <v>0</v>
      </c>
      <c r="AD134" s="15">
        <v>0</v>
      </c>
      <c r="AE134" s="15">
        <v>0</v>
      </c>
      <c r="AF134" s="19">
        <f t="shared" si="41"/>
        <v>688.02</v>
      </c>
      <c r="AG134" s="15">
        <v>72.78</v>
      </c>
      <c r="AH134" s="15">
        <v>81.239999999999995</v>
      </c>
      <c r="AI134" s="15">
        <v>97.46</v>
      </c>
      <c r="AJ134" s="15">
        <v>0</v>
      </c>
      <c r="AK134" s="15">
        <v>190</v>
      </c>
      <c r="AL134" s="15">
        <v>44.4</v>
      </c>
      <c r="AM134" s="15">
        <v>78.819999999999993</v>
      </c>
      <c r="AN134" s="15">
        <v>101.2</v>
      </c>
      <c r="AO134" s="15">
        <v>144.38</v>
      </c>
      <c r="AP134" s="15">
        <v>154.47999999999999</v>
      </c>
      <c r="AQ134" s="15">
        <v>165.38</v>
      </c>
      <c r="AR134" s="15" t="s">
        <v>103</v>
      </c>
      <c r="AS134" s="15">
        <v>110.5455</v>
      </c>
      <c r="AT134" s="15">
        <v>600</v>
      </c>
      <c r="AU134" s="15">
        <v>8</v>
      </c>
      <c r="AV134" s="19">
        <f t="shared" si="42"/>
        <v>1848.69</v>
      </c>
      <c r="AW134" s="15">
        <v>10</v>
      </c>
      <c r="AX134" s="15">
        <v>0</v>
      </c>
      <c r="AY134" s="14">
        <v>465.4547</v>
      </c>
      <c r="AZ134" s="15">
        <v>410.14</v>
      </c>
      <c r="BA134" s="15" t="s">
        <v>103</v>
      </c>
      <c r="BB134" s="15">
        <v>0</v>
      </c>
      <c r="BC134" s="24">
        <f t="shared" si="34"/>
        <v>9479.09</v>
      </c>
      <c r="BD134" s="19">
        <f t="shared" si="43"/>
        <v>0</v>
      </c>
      <c r="BE134" s="19">
        <f t="shared" si="44"/>
        <v>9889.23</v>
      </c>
      <c r="BF134" s="22">
        <v>0</v>
      </c>
      <c r="BG134" s="22">
        <v>0</v>
      </c>
      <c r="BH134" s="22"/>
      <c r="BI134" s="22"/>
      <c r="BJ134" s="32">
        <v>836</v>
      </c>
      <c r="BK134" s="32">
        <v>35.17</v>
      </c>
      <c r="BL134" s="28">
        <f t="shared" si="45"/>
        <v>0</v>
      </c>
      <c r="BM134" s="28">
        <f t="shared" si="46"/>
        <v>0</v>
      </c>
      <c r="BN1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4" s="28">
        <v>0</v>
      </c>
      <c r="BR134" s="28">
        <v>0</v>
      </c>
      <c r="BS134" s="28">
        <v>150</v>
      </c>
      <c r="BT134" s="28">
        <v>3</v>
      </c>
      <c r="BU134" s="28">
        <v>0</v>
      </c>
      <c r="BV134" s="28">
        <v>0</v>
      </c>
      <c r="BW134" s="28">
        <v>0</v>
      </c>
      <c r="BX134" s="28">
        <v>0</v>
      </c>
      <c r="BY134" s="28">
        <v>0</v>
      </c>
      <c r="BZ134" s="28">
        <v>0</v>
      </c>
      <c r="CA134" s="28">
        <v>0</v>
      </c>
      <c r="CB134" s="28" t="s">
        <v>103</v>
      </c>
      <c r="CC134" s="28">
        <v>0</v>
      </c>
      <c r="CD134" s="28">
        <v>0</v>
      </c>
      <c r="CE134" s="28">
        <v>0</v>
      </c>
      <c r="CF134" s="28">
        <v>0</v>
      </c>
      <c r="CG134" s="28">
        <v>3.44</v>
      </c>
      <c r="CH134" s="28">
        <v>3</v>
      </c>
      <c r="CI134" s="28">
        <v>0</v>
      </c>
      <c r="CJ134" s="28" t="s">
        <v>103</v>
      </c>
      <c r="CK134" s="28">
        <v>0</v>
      </c>
      <c r="CL134" s="28">
        <v>0</v>
      </c>
      <c r="CM134" s="28" t="s">
        <v>103</v>
      </c>
      <c r="CN134" s="28">
        <v>0</v>
      </c>
      <c r="CO134" s="28">
        <f t="shared" si="47"/>
        <v>0</v>
      </c>
      <c r="CP134" s="32">
        <f t="shared" si="35"/>
        <v>465.4547</v>
      </c>
      <c r="CQ134" s="28">
        <v>0</v>
      </c>
      <c r="CR134" s="28" t="s">
        <v>103</v>
      </c>
      <c r="CS134" s="28">
        <f t="shared" si="48"/>
        <v>0</v>
      </c>
      <c r="CT134" s="28">
        <f t="shared" si="49"/>
        <v>0</v>
      </c>
      <c r="CU134" s="28">
        <f t="shared" si="36"/>
        <v>0</v>
      </c>
      <c r="CV134" s="28">
        <f t="shared" si="37"/>
        <v>1496.06</v>
      </c>
      <c r="CW134" s="29">
        <f t="shared" si="38"/>
        <v>8393.17</v>
      </c>
    </row>
    <row r="135" spans="2:101" x14ac:dyDescent="0.2">
      <c r="B135" s="7">
        <v>209005</v>
      </c>
      <c r="C135" s="8">
        <v>22071</v>
      </c>
      <c r="D135" s="8" t="s">
        <v>95</v>
      </c>
      <c r="E135" s="8" t="s">
        <v>864</v>
      </c>
      <c r="F135" s="8">
        <v>0</v>
      </c>
      <c r="G135" s="8" t="s">
        <v>942</v>
      </c>
      <c r="H135" s="8" t="s">
        <v>106</v>
      </c>
      <c r="I135" s="8" t="s">
        <v>107</v>
      </c>
      <c r="J135" s="8" t="s">
        <v>108</v>
      </c>
      <c r="K135" s="8" t="s">
        <v>383</v>
      </c>
      <c r="L135" s="8" t="s">
        <v>432</v>
      </c>
      <c r="M135" s="9">
        <v>26607052601348</v>
      </c>
      <c r="N135" s="8" t="s">
        <v>433</v>
      </c>
      <c r="O135" s="8" t="s">
        <v>102</v>
      </c>
      <c r="P135" s="8">
        <v>2129.4899999999998</v>
      </c>
      <c r="Q135" s="14">
        <v>2491.5032999999999</v>
      </c>
      <c r="R135" s="15">
        <v>0</v>
      </c>
      <c r="S135" s="15">
        <f t="shared" si="39"/>
        <v>3363.53</v>
      </c>
      <c r="T135" s="15">
        <f t="shared" si="40"/>
        <v>373.73</v>
      </c>
      <c r="U135" s="15">
        <v>0</v>
      </c>
      <c r="V135" s="15">
        <v>0</v>
      </c>
      <c r="W135" s="15">
        <v>0</v>
      </c>
      <c r="X135" s="15" t="s">
        <v>103</v>
      </c>
      <c r="Y135" s="14">
        <v>373.72549499999997</v>
      </c>
      <c r="Z135" s="15">
        <v>300</v>
      </c>
      <c r="AA135" s="15" t="s">
        <v>103</v>
      </c>
      <c r="AB135" s="15">
        <v>0</v>
      </c>
      <c r="AC135" s="15">
        <v>0</v>
      </c>
      <c r="AD135" s="15">
        <v>0</v>
      </c>
      <c r="AE135" s="15">
        <v>0</v>
      </c>
      <c r="AF135" s="19">
        <f t="shared" si="41"/>
        <v>673.73</v>
      </c>
      <c r="AG135" s="15">
        <v>69.930000000000007</v>
      </c>
      <c r="AH135" s="15">
        <v>78.06</v>
      </c>
      <c r="AI135" s="15">
        <v>93.9</v>
      </c>
      <c r="AJ135" s="15">
        <v>0</v>
      </c>
      <c r="AK135" s="15">
        <v>190</v>
      </c>
      <c r="AL135" s="15">
        <v>42.57</v>
      </c>
      <c r="AM135" s="15">
        <v>75.92</v>
      </c>
      <c r="AN135" s="15">
        <v>97.47</v>
      </c>
      <c r="AO135" s="15">
        <v>139.06</v>
      </c>
      <c r="AP135" s="15">
        <v>148.79</v>
      </c>
      <c r="AQ135" s="15">
        <v>159.21</v>
      </c>
      <c r="AR135" s="15" t="s">
        <v>103</v>
      </c>
      <c r="AS135" s="15">
        <v>106.47450000000001</v>
      </c>
      <c r="AT135" s="15">
        <v>600</v>
      </c>
      <c r="AU135" s="15">
        <v>10</v>
      </c>
      <c r="AV135" s="19">
        <f t="shared" si="42"/>
        <v>1811.38</v>
      </c>
      <c r="AW135" s="15">
        <v>10</v>
      </c>
      <c r="AX135" s="15">
        <v>0</v>
      </c>
      <c r="AY135" s="14">
        <v>448.31369999999998</v>
      </c>
      <c r="AZ135" s="15">
        <v>0</v>
      </c>
      <c r="BA135" s="15" t="s">
        <v>103</v>
      </c>
      <c r="BB135" s="15">
        <v>0</v>
      </c>
      <c r="BC135" s="24">
        <f t="shared" si="34"/>
        <v>9172.19</v>
      </c>
      <c r="BD135" s="19">
        <f t="shared" si="43"/>
        <v>0</v>
      </c>
      <c r="BE135" s="19">
        <f t="shared" si="44"/>
        <v>9172.19</v>
      </c>
      <c r="BF135" s="22">
        <v>0</v>
      </c>
      <c r="BG135" s="22">
        <v>0</v>
      </c>
      <c r="BH135" s="22"/>
      <c r="BI135" s="22"/>
      <c r="BJ135" s="32">
        <v>814</v>
      </c>
      <c r="BK135" s="32">
        <v>63.67</v>
      </c>
      <c r="BL135" s="28">
        <f t="shared" si="45"/>
        <v>0</v>
      </c>
      <c r="BM135" s="28">
        <f t="shared" si="46"/>
        <v>0</v>
      </c>
      <c r="BN1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5" s="28">
        <v>0</v>
      </c>
      <c r="BR135" s="28">
        <v>0</v>
      </c>
      <c r="BS135" s="28">
        <v>0</v>
      </c>
      <c r="BT135" s="28">
        <v>3</v>
      </c>
      <c r="BU135" s="28">
        <v>0</v>
      </c>
      <c r="BV135" s="28">
        <v>0</v>
      </c>
      <c r="BW135" s="28">
        <v>0</v>
      </c>
      <c r="BX135" s="28">
        <v>0</v>
      </c>
      <c r="BY135" s="28">
        <v>0</v>
      </c>
      <c r="BZ135" s="28">
        <v>0</v>
      </c>
      <c r="CA135" s="28">
        <v>0</v>
      </c>
      <c r="CB135" s="28" t="s">
        <v>103</v>
      </c>
      <c r="CC135" s="28">
        <v>0</v>
      </c>
      <c r="CD135" s="28">
        <v>0</v>
      </c>
      <c r="CE135" s="28">
        <v>0</v>
      </c>
      <c r="CF135" s="28">
        <v>0</v>
      </c>
      <c r="CG135" s="28">
        <v>3.56</v>
      </c>
      <c r="CH135" s="28">
        <v>3</v>
      </c>
      <c r="CI135" s="28">
        <v>0</v>
      </c>
      <c r="CJ135" s="28" t="s">
        <v>103</v>
      </c>
      <c r="CK135" s="28">
        <v>0</v>
      </c>
      <c r="CL135" s="28">
        <v>0</v>
      </c>
      <c r="CM135" s="28" t="s">
        <v>103</v>
      </c>
      <c r="CN135" s="28">
        <v>0</v>
      </c>
      <c r="CO135" s="28">
        <f t="shared" si="47"/>
        <v>0</v>
      </c>
      <c r="CP135" s="32">
        <f t="shared" si="35"/>
        <v>448.31369999999998</v>
      </c>
      <c r="CQ135" s="28">
        <v>0</v>
      </c>
      <c r="CR135" s="28" t="s">
        <v>103</v>
      </c>
      <c r="CS135" s="28">
        <f t="shared" si="48"/>
        <v>0</v>
      </c>
      <c r="CT135" s="28">
        <f t="shared" si="49"/>
        <v>0</v>
      </c>
      <c r="CU135" s="28">
        <f t="shared" si="36"/>
        <v>0</v>
      </c>
      <c r="CV135" s="28">
        <f t="shared" si="37"/>
        <v>1335.54</v>
      </c>
      <c r="CW135" s="29">
        <f t="shared" si="38"/>
        <v>7836.6500000000005</v>
      </c>
    </row>
    <row r="136" spans="2:101" x14ac:dyDescent="0.2">
      <c r="B136" s="7">
        <v>209006</v>
      </c>
      <c r="C136" s="8">
        <v>21017</v>
      </c>
      <c r="D136" s="8" t="s">
        <v>95</v>
      </c>
      <c r="E136" s="8" t="s">
        <v>865</v>
      </c>
      <c r="F136" s="8">
        <v>0</v>
      </c>
      <c r="G136" s="8" t="s">
        <v>942</v>
      </c>
      <c r="H136" s="8" t="s">
        <v>106</v>
      </c>
      <c r="I136" s="8" t="s">
        <v>114</v>
      </c>
      <c r="J136" s="8" t="s">
        <v>114</v>
      </c>
      <c r="K136" s="8" t="s">
        <v>275</v>
      </c>
      <c r="L136" s="8" t="s">
        <v>432</v>
      </c>
      <c r="M136" s="9">
        <v>26804252200991</v>
      </c>
      <c r="N136" s="8" t="s">
        <v>434</v>
      </c>
      <c r="O136" s="8" t="s">
        <v>102</v>
      </c>
      <c r="P136" s="8">
        <v>2256.83</v>
      </c>
      <c r="Q136" s="14">
        <v>2640.4910999999997</v>
      </c>
      <c r="R136" s="15">
        <v>0</v>
      </c>
      <c r="S136" s="15">
        <f t="shared" si="39"/>
        <v>3564.66</v>
      </c>
      <c r="T136" s="15">
        <f t="shared" si="40"/>
        <v>396.07</v>
      </c>
      <c r="U136" s="15">
        <v>0</v>
      </c>
      <c r="V136" s="15">
        <v>0</v>
      </c>
      <c r="W136" s="15">
        <v>0</v>
      </c>
      <c r="X136" s="15" t="s">
        <v>103</v>
      </c>
      <c r="Y136" s="14">
        <v>396.07366499999995</v>
      </c>
      <c r="Z136" s="15">
        <v>300</v>
      </c>
      <c r="AA136" s="15" t="s">
        <v>103</v>
      </c>
      <c r="AB136" s="15">
        <v>0</v>
      </c>
      <c r="AC136" s="15">
        <v>0</v>
      </c>
      <c r="AD136" s="15">
        <v>0</v>
      </c>
      <c r="AE136" s="15">
        <v>0</v>
      </c>
      <c r="AF136" s="19">
        <f t="shared" si="41"/>
        <v>696.07</v>
      </c>
      <c r="AG136" s="15">
        <v>79.19</v>
      </c>
      <c r="AH136" s="15">
        <v>88.42</v>
      </c>
      <c r="AI136" s="15">
        <v>106.13</v>
      </c>
      <c r="AJ136" s="15">
        <v>0</v>
      </c>
      <c r="AK136" s="15">
        <v>190</v>
      </c>
      <c r="AL136" s="15">
        <v>45.11</v>
      </c>
      <c r="AM136" s="15">
        <v>80.45</v>
      </c>
      <c r="AN136" s="15">
        <v>103.3</v>
      </c>
      <c r="AO136" s="15">
        <v>147.38</v>
      </c>
      <c r="AP136" s="15">
        <v>157.69</v>
      </c>
      <c r="AQ136" s="15">
        <v>168.73</v>
      </c>
      <c r="AR136" s="15" t="s">
        <v>103</v>
      </c>
      <c r="AS136" s="15">
        <v>112.8415</v>
      </c>
      <c r="AT136" s="15">
        <v>600</v>
      </c>
      <c r="AU136" s="15">
        <v>10</v>
      </c>
      <c r="AV136" s="19">
        <f t="shared" si="42"/>
        <v>1889.24</v>
      </c>
      <c r="AW136" s="15">
        <v>10</v>
      </c>
      <c r="AX136" s="15">
        <v>0</v>
      </c>
      <c r="AY136" s="14">
        <v>475.12209999999999</v>
      </c>
      <c r="AZ136" s="15">
        <v>0</v>
      </c>
      <c r="BA136" s="15" t="s">
        <v>103</v>
      </c>
      <c r="BB136" s="15">
        <v>0</v>
      </c>
      <c r="BC136" s="24">
        <f t="shared" si="34"/>
        <v>9671.65</v>
      </c>
      <c r="BD136" s="19">
        <f t="shared" si="43"/>
        <v>0</v>
      </c>
      <c r="BE136" s="19">
        <f t="shared" si="44"/>
        <v>9671.65</v>
      </c>
      <c r="BF136" s="22">
        <v>0</v>
      </c>
      <c r="BG136" s="22">
        <v>0</v>
      </c>
      <c r="BH136" s="22"/>
      <c r="BI136" s="22"/>
      <c r="BJ136" s="32">
        <v>858</v>
      </c>
      <c r="BK136" s="32">
        <v>31.58</v>
      </c>
      <c r="BL136" s="28">
        <f t="shared" si="45"/>
        <v>0</v>
      </c>
      <c r="BM136" s="28">
        <f t="shared" si="46"/>
        <v>0</v>
      </c>
      <c r="BN1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6" s="28">
        <v>0</v>
      </c>
      <c r="BR136" s="28">
        <v>0</v>
      </c>
      <c r="BS136" s="28">
        <v>150</v>
      </c>
      <c r="BT136" s="28">
        <v>3</v>
      </c>
      <c r="BU136" s="28">
        <v>0</v>
      </c>
      <c r="BV136" s="28">
        <v>0</v>
      </c>
      <c r="BW136" s="28">
        <v>0</v>
      </c>
      <c r="BX136" s="28">
        <v>0</v>
      </c>
      <c r="BY136" s="28">
        <v>0</v>
      </c>
      <c r="BZ136" s="28">
        <v>0</v>
      </c>
      <c r="CA136" s="28">
        <v>0</v>
      </c>
      <c r="CB136" s="28" t="s">
        <v>103</v>
      </c>
      <c r="CC136" s="28">
        <v>0</v>
      </c>
      <c r="CD136" s="28">
        <v>0</v>
      </c>
      <c r="CE136" s="28">
        <v>0</v>
      </c>
      <c r="CF136" s="28">
        <v>0</v>
      </c>
      <c r="CG136" s="28">
        <v>3.46</v>
      </c>
      <c r="CH136" s="28">
        <v>3</v>
      </c>
      <c r="CI136" s="28">
        <v>0</v>
      </c>
      <c r="CJ136" s="28" t="s">
        <v>103</v>
      </c>
      <c r="CK136" s="28">
        <v>0</v>
      </c>
      <c r="CL136" s="28">
        <v>0</v>
      </c>
      <c r="CM136" s="28" t="s">
        <v>103</v>
      </c>
      <c r="CN136" s="28">
        <v>0</v>
      </c>
      <c r="CO136" s="28">
        <f t="shared" si="47"/>
        <v>0</v>
      </c>
      <c r="CP136" s="32">
        <f t="shared" si="35"/>
        <v>475.12209999999999</v>
      </c>
      <c r="CQ136" s="28">
        <v>0</v>
      </c>
      <c r="CR136" s="28" t="s">
        <v>103</v>
      </c>
      <c r="CS136" s="28">
        <f t="shared" si="48"/>
        <v>0</v>
      </c>
      <c r="CT136" s="28">
        <f t="shared" si="49"/>
        <v>0</v>
      </c>
      <c r="CU136" s="28">
        <f t="shared" si="36"/>
        <v>0</v>
      </c>
      <c r="CV136" s="28">
        <f t="shared" si="37"/>
        <v>1524.16</v>
      </c>
      <c r="CW136" s="29">
        <f t="shared" si="38"/>
        <v>8147.49</v>
      </c>
    </row>
    <row r="137" spans="2:101" x14ac:dyDescent="0.2">
      <c r="B137" s="7">
        <v>209007</v>
      </c>
      <c r="C137" s="8">
        <v>21312</v>
      </c>
      <c r="D137" s="8" t="s">
        <v>104</v>
      </c>
      <c r="E137" s="8" t="s">
        <v>435</v>
      </c>
      <c r="F137" s="8">
        <v>0</v>
      </c>
      <c r="G137" s="8" t="s">
        <v>942</v>
      </c>
      <c r="H137" s="8" t="s">
        <v>97</v>
      </c>
      <c r="I137" s="8" t="s">
        <v>107</v>
      </c>
      <c r="J137" s="8" t="s">
        <v>108</v>
      </c>
      <c r="K137" s="8" t="s">
        <v>436</v>
      </c>
      <c r="L137" s="8" t="s">
        <v>432</v>
      </c>
      <c r="M137" s="9">
        <v>26702091300136</v>
      </c>
      <c r="N137" s="8" t="s">
        <v>437</v>
      </c>
      <c r="O137" s="8" t="s">
        <v>102</v>
      </c>
      <c r="P137" s="8">
        <v>2416.5300000000002</v>
      </c>
      <c r="Q137" s="14">
        <v>2827.3401000000003</v>
      </c>
      <c r="R137" s="15">
        <v>0</v>
      </c>
      <c r="S137" s="15">
        <f t="shared" si="39"/>
        <v>3816.91</v>
      </c>
      <c r="T137" s="15">
        <f t="shared" si="40"/>
        <v>424.1</v>
      </c>
      <c r="U137" s="15">
        <v>0</v>
      </c>
      <c r="V137" s="15">
        <v>0</v>
      </c>
      <c r="W137" s="15">
        <v>0</v>
      </c>
      <c r="X137" s="15" t="s">
        <v>103</v>
      </c>
      <c r="Y137" s="14">
        <v>0</v>
      </c>
      <c r="Z137" s="15">
        <v>300</v>
      </c>
      <c r="AA137" s="15" t="s">
        <v>103</v>
      </c>
      <c r="AB137" s="15">
        <v>0</v>
      </c>
      <c r="AC137" s="15">
        <v>0</v>
      </c>
      <c r="AD137" s="15">
        <v>0</v>
      </c>
      <c r="AE137" s="15">
        <v>0</v>
      </c>
      <c r="AF137" s="19">
        <f t="shared" si="41"/>
        <v>300</v>
      </c>
      <c r="AG137" s="15">
        <v>79.28</v>
      </c>
      <c r="AH137" s="15">
        <v>88.53</v>
      </c>
      <c r="AI137" s="15">
        <v>106.58</v>
      </c>
      <c r="AJ137" s="15">
        <v>0</v>
      </c>
      <c r="AK137" s="15">
        <v>190</v>
      </c>
      <c r="AL137" s="15">
        <v>48.31</v>
      </c>
      <c r="AM137" s="15">
        <v>86.15</v>
      </c>
      <c r="AN137" s="15">
        <v>110.61</v>
      </c>
      <c r="AO137" s="15">
        <v>157.81</v>
      </c>
      <c r="AP137" s="15">
        <v>168.85</v>
      </c>
      <c r="AQ137" s="15">
        <v>180.67</v>
      </c>
      <c r="AR137" s="15" t="s">
        <v>103</v>
      </c>
      <c r="AS137" s="15">
        <v>120.8265</v>
      </c>
      <c r="AT137" s="15">
        <v>600</v>
      </c>
      <c r="AU137" s="15">
        <v>8</v>
      </c>
      <c r="AV137" s="19">
        <f t="shared" si="42"/>
        <v>1945.62</v>
      </c>
      <c r="AW137" s="15">
        <v>10</v>
      </c>
      <c r="AX137" s="15">
        <v>0</v>
      </c>
      <c r="AY137" s="14">
        <v>508.7432</v>
      </c>
      <c r="AZ137" s="15">
        <v>0</v>
      </c>
      <c r="BA137" s="15" t="s">
        <v>103</v>
      </c>
      <c r="BB137" s="15">
        <v>0</v>
      </c>
      <c r="BC137" s="24">
        <f t="shared" si="34"/>
        <v>9832.7099999999991</v>
      </c>
      <c r="BD137" s="19">
        <f t="shared" si="43"/>
        <v>0</v>
      </c>
      <c r="BE137" s="19">
        <f t="shared" si="44"/>
        <v>9832.7099999999991</v>
      </c>
      <c r="BF137" s="22">
        <v>0</v>
      </c>
      <c r="BG137" s="22">
        <v>0</v>
      </c>
      <c r="BH137" s="22"/>
      <c r="BI137" s="22"/>
      <c r="BJ137" s="32">
        <v>902</v>
      </c>
      <c r="BK137" s="32">
        <v>111.83</v>
      </c>
      <c r="BL137" s="28">
        <f t="shared" si="45"/>
        <v>0</v>
      </c>
      <c r="BM137" s="28">
        <f t="shared" si="46"/>
        <v>0</v>
      </c>
      <c r="BN1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7" s="28">
        <v>147</v>
      </c>
      <c r="BR137" s="28">
        <v>0</v>
      </c>
      <c r="BS137" s="28">
        <v>0</v>
      </c>
      <c r="BT137" s="28">
        <v>3</v>
      </c>
      <c r="BU137" s="28">
        <v>1800</v>
      </c>
      <c r="BV137" s="28">
        <v>0</v>
      </c>
      <c r="BW137" s="28">
        <v>0</v>
      </c>
      <c r="BX137" s="28">
        <v>0</v>
      </c>
      <c r="BY137" s="28">
        <v>0</v>
      </c>
      <c r="BZ137" s="28">
        <v>0</v>
      </c>
      <c r="CA137" s="28">
        <v>0</v>
      </c>
      <c r="CB137" s="28" t="s">
        <v>103</v>
      </c>
      <c r="CC137" s="28">
        <v>0</v>
      </c>
      <c r="CD137" s="28">
        <v>0</v>
      </c>
      <c r="CE137" s="28">
        <v>0</v>
      </c>
      <c r="CF137" s="28">
        <v>0</v>
      </c>
      <c r="CG137" s="28">
        <v>3.95</v>
      </c>
      <c r="CH137" s="28">
        <v>5</v>
      </c>
      <c r="CI137" s="28">
        <v>0</v>
      </c>
      <c r="CJ137" s="28" t="s">
        <v>103</v>
      </c>
      <c r="CK137" s="28">
        <v>0</v>
      </c>
      <c r="CL137" s="28">
        <v>0</v>
      </c>
      <c r="CM137" s="28" t="s">
        <v>103</v>
      </c>
      <c r="CN137" s="28">
        <v>0</v>
      </c>
      <c r="CO137" s="28">
        <f t="shared" si="47"/>
        <v>0</v>
      </c>
      <c r="CP137" s="32">
        <f t="shared" si="35"/>
        <v>508.7432</v>
      </c>
      <c r="CQ137" s="28">
        <v>0</v>
      </c>
      <c r="CR137" s="28" t="s">
        <v>103</v>
      </c>
      <c r="CS137" s="28">
        <f t="shared" si="48"/>
        <v>0</v>
      </c>
      <c r="CT137" s="28">
        <f t="shared" si="49"/>
        <v>0</v>
      </c>
      <c r="CU137" s="28">
        <f t="shared" si="36"/>
        <v>0</v>
      </c>
      <c r="CV137" s="28">
        <f t="shared" si="37"/>
        <v>3481.52</v>
      </c>
      <c r="CW137" s="29">
        <f t="shared" si="38"/>
        <v>6351.1899999999987</v>
      </c>
    </row>
    <row r="138" spans="2:101" x14ac:dyDescent="0.2">
      <c r="B138" s="7">
        <v>209008</v>
      </c>
      <c r="C138" s="8">
        <v>541885</v>
      </c>
      <c r="D138" s="8" t="s">
        <v>95</v>
      </c>
      <c r="E138" s="8" t="s">
        <v>438</v>
      </c>
      <c r="F138" s="8">
        <v>0</v>
      </c>
      <c r="G138" s="8" t="s">
        <v>942</v>
      </c>
      <c r="H138" s="8" t="s">
        <v>106</v>
      </c>
      <c r="I138" s="8" t="s">
        <v>107</v>
      </c>
      <c r="J138" s="8" t="s">
        <v>108</v>
      </c>
      <c r="K138" s="8" t="s">
        <v>170</v>
      </c>
      <c r="L138" s="8" t="s">
        <v>432</v>
      </c>
      <c r="M138" s="9">
        <v>26806020400032</v>
      </c>
      <c r="N138" s="8" t="s">
        <v>439</v>
      </c>
      <c r="O138" s="8" t="s">
        <v>102</v>
      </c>
      <c r="P138" s="8">
        <v>1562.4</v>
      </c>
      <c r="Q138" s="14">
        <v>1828.0080000000003</v>
      </c>
      <c r="R138" s="15">
        <v>0</v>
      </c>
      <c r="S138" s="15">
        <f t="shared" si="39"/>
        <v>2467.81</v>
      </c>
      <c r="T138" s="15">
        <f t="shared" si="40"/>
        <v>274.2</v>
      </c>
      <c r="U138" s="15">
        <v>0</v>
      </c>
      <c r="V138" s="15">
        <v>0</v>
      </c>
      <c r="W138" s="15">
        <v>0</v>
      </c>
      <c r="X138" s="15" t="s">
        <v>103</v>
      </c>
      <c r="Y138" s="14">
        <v>274.20120000000003</v>
      </c>
      <c r="Z138" s="15">
        <v>300</v>
      </c>
      <c r="AA138" s="15" t="s">
        <v>103</v>
      </c>
      <c r="AB138" s="15">
        <v>0</v>
      </c>
      <c r="AC138" s="15" t="s">
        <v>103</v>
      </c>
      <c r="AD138" s="15">
        <v>0</v>
      </c>
      <c r="AE138" s="15">
        <v>0</v>
      </c>
      <c r="AF138" s="19">
        <f t="shared" si="41"/>
        <v>574.20000000000005</v>
      </c>
      <c r="AG138" s="15">
        <v>0</v>
      </c>
      <c r="AH138" s="15">
        <v>0</v>
      </c>
      <c r="AI138" s="15">
        <v>0</v>
      </c>
      <c r="AJ138" s="15">
        <v>192.72</v>
      </c>
      <c r="AK138" s="15">
        <v>190</v>
      </c>
      <c r="AL138" s="15">
        <v>31.23</v>
      </c>
      <c r="AM138" s="15">
        <v>55.7</v>
      </c>
      <c r="AN138" s="15">
        <v>71.52</v>
      </c>
      <c r="AO138" s="15">
        <v>102.03</v>
      </c>
      <c r="AP138" s="15">
        <v>109.17</v>
      </c>
      <c r="AQ138" s="15">
        <v>116.82</v>
      </c>
      <c r="AR138" s="15" t="s">
        <v>103</v>
      </c>
      <c r="AS138" s="15">
        <v>78.12</v>
      </c>
      <c r="AT138" s="15">
        <v>600</v>
      </c>
      <c r="AU138" s="15">
        <v>10</v>
      </c>
      <c r="AV138" s="19">
        <f t="shared" si="42"/>
        <v>1557.31</v>
      </c>
      <c r="AW138" s="15">
        <v>10</v>
      </c>
      <c r="AX138" s="15">
        <v>0</v>
      </c>
      <c r="AY138" s="14">
        <v>328.92630000000003</v>
      </c>
      <c r="AZ138" s="15">
        <v>0</v>
      </c>
      <c r="BA138" s="15" t="s">
        <v>103</v>
      </c>
      <c r="BB138" s="15">
        <v>0</v>
      </c>
      <c r="BC138" s="24">
        <f t="shared" si="34"/>
        <v>7040.45</v>
      </c>
      <c r="BD138" s="19">
        <f t="shared" si="43"/>
        <v>0</v>
      </c>
      <c r="BE138" s="19">
        <f t="shared" si="44"/>
        <v>7040.45</v>
      </c>
      <c r="BF138" s="22">
        <v>0</v>
      </c>
      <c r="BG138" s="22">
        <v>0</v>
      </c>
      <c r="BH138" s="22"/>
      <c r="BI138" s="22"/>
      <c r="BJ138" s="32">
        <v>673.43869140624997</v>
      </c>
      <c r="BK138" s="32">
        <v>0</v>
      </c>
      <c r="BL138" s="28">
        <f t="shared" si="45"/>
        <v>0</v>
      </c>
      <c r="BM138" s="28">
        <f t="shared" si="46"/>
        <v>0</v>
      </c>
      <c r="BN1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8" s="28">
        <v>0</v>
      </c>
      <c r="BR138" s="28">
        <v>0</v>
      </c>
      <c r="BS138" s="28" t="s">
        <v>103</v>
      </c>
      <c r="BT138" s="28">
        <v>3</v>
      </c>
      <c r="BU138" s="28">
        <v>0</v>
      </c>
      <c r="BV138" s="28" t="s">
        <v>103</v>
      </c>
      <c r="BW138" s="28" t="s">
        <v>103</v>
      </c>
      <c r="BX138" s="28">
        <v>0</v>
      </c>
      <c r="BY138" s="28" t="s">
        <v>103</v>
      </c>
      <c r="BZ138" s="28" t="s">
        <v>103</v>
      </c>
      <c r="CA138" s="28" t="s">
        <v>103</v>
      </c>
      <c r="CB138" s="28" t="s">
        <v>103</v>
      </c>
      <c r="CC138" s="28">
        <v>0</v>
      </c>
      <c r="CD138" s="28" t="s">
        <v>103</v>
      </c>
      <c r="CE138" s="28">
        <v>0</v>
      </c>
      <c r="CF138" s="28" t="s">
        <v>103</v>
      </c>
      <c r="CG138" s="28">
        <v>2.99</v>
      </c>
      <c r="CH138" s="28">
        <v>5</v>
      </c>
      <c r="CI138" s="28">
        <v>0</v>
      </c>
      <c r="CJ138" s="28" t="s">
        <v>103</v>
      </c>
      <c r="CK138" s="28" t="s">
        <v>103</v>
      </c>
      <c r="CL138" s="28">
        <v>0</v>
      </c>
      <c r="CM138" s="28" t="s">
        <v>103</v>
      </c>
      <c r="CN138" s="28">
        <v>0</v>
      </c>
      <c r="CO138" s="28">
        <f t="shared" si="47"/>
        <v>0</v>
      </c>
      <c r="CP138" s="32">
        <f t="shared" si="35"/>
        <v>328.92630000000003</v>
      </c>
      <c r="CQ138" s="28">
        <v>0</v>
      </c>
      <c r="CR138" s="28" t="s">
        <v>103</v>
      </c>
      <c r="CS138" s="28">
        <f t="shared" si="48"/>
        <v>0</v>
      </c>
      <c r="CT138" s="28">
        <f t="shared" si="49"/>
        <v>0</v>
      </c>
      <c r="CU138" s="28">
        <f t="shared" si="36"/>
        <v>0</v>
      </c>
      <c r="CV138" s="28">
        <f t="shared" si="37"/>
        <v>1013.35</v>
      </c>
      <c r="CW138" s="29">
        <f t="shared" si="38"/>
        <v>6027.0999999999995</v>
      </c>
    </row>
    <row r="139" spans="2:101" x14ac:dyDescent="0.2">
      <c r="B139" s="7">
        <v>209009</v>
      </c>
      <c r="C139" s="8">
        <v>541891</v>
      </c>
      <c r="D139" s="8" t="s">
        <v>95</v>
      </c>
      <c r="E139" s="8" t="s">
        <v>866</v>
      </c>
      <c r="F139" s="8">
        <v>0</v>
      </c>
      <c r="G139" s="8" t="s">
        <v>942</v>
      </c>
      <c r="H139" s="8" t="s">
        <v>106</v>
      </c>
      <c r="I139" s="8" t="s">
        <v>114</v>
      </c>
      <c r="J139" s="8" t="s">
        <v>114</v>
      </c>
      <c r="K139" s="8" t="s">
        <v>440</v>
      </c>
      <c r="L139" s="8" t="s">
        <v>432</v>
      </c>
      <c r="M139" s="9">
        <v>27112202701757</v>
      </c>
      <c r="N139" s="8" t="s">
        <v>441</v>
      </c>
      <c r="O139" s="8" t="s">
        <v>102</v>
      </c>
      <c r="P139" s="8">
        <v>1503.61</v>
      </c>
      <c r="Q139" s="14">
        <v>1759.2237</v>
      </c>
      <c r="R139" s="15">
        <v>0</v>
      </c>
      <c r="S139" s="15">
        <f t="shared" si="39"/>
        <v>2374.9499999999998</v>
      </c>
      <c r="T139" s="15">
        <f t="shared" si="40"/>
        <v>263.88</v>
      </c>
      <c r="U139" s="15">
        <v>0</v>
      </c>
      <c r="V139" s="15">
        <v>0</v>
      </c>
      <c r="W139" s="15">
        <v>0</v>
      </c>
      <c r="X139" s="15" t="s">
        <v>103</v>
      </c>
      <c r="Y139" s="14">
        <v>263.883555</v>
      </c>
      <c r="Z139" s="15">
        <v>300</v>
      </c>
      <c r="AA139" s="15" t="s">
        <v>103</v>
      </c>
      <c r="AB139" s="15">
        <v>0</v>
      </c>
      <c r="AC139" s="15" t="s">
        <v>103</v>
      </c>
      <c r="AD139" s="15">
        <v>0</v>
      </c>
      <c r="AE139" s="15">
        <v>0</v>
      </c>
      <c r="AF139" s="19">
        <f t="shared" si="41"/>
        <v>563.88</v>
      </c>
      <c r="AG139" s="15">
        <v>0</v>
      </c>
      <c r="AH139" s="15">
        <v>0</v>
      </c>
      <c r="AI139" s="15">
        <v>0</v>
      </c>
      <c r="AJ139" s="15">
        <v>182.43</v>
      </c>
      <c r="AK139" s="15">
        <v>190</v>
      </c>
      <c r="AL139" s="15">
        <v>30.06</v>
      </c>
      <c r="AM139" s="15">
        <v>53.6</v>
      </c>
      <c r="AN139" s="15">
        <v>68.83</v>
      </c>
      <c r="AO139" s="15">
        <v>98.19</v>
      </c>
      <c r="AP139" s="15">
        <v>105.06</v>
      </c>
      <c r="AQ139" s="15">
        <v>112.42</v>
      </c>
      <c r="AR139" s="15" t="s">
        <v>103</v>
      </c>
      <c r="AS139" s="15">
        <v>75.180499999999995</v>
      </c>
      <c r="AT139" s="15">
        <v>600</v>
      </c>
      <c r="AU139" s="15">
        <v>10</v>
      </c>
      <c r="AV139" s="19">
        <f t="shared" si="42"/>
        <v>1525.77</v>
      </c>
      <c r="AW139" s="15">
        <v>10</v>
      </c>
      <c r="AX139" s="15">
        <v>0</v>
      </c>
      <c r="AY139" s="14">
        <v>316.54950000000002</v>
      </c>
      <c r="AZ139" s="15">
        <v>0</v>
      </c>
      <c r="BA139" s="15" t="s">
        <v>103</v>
      </c>
      <c r="BB139" s="15">
        <v>0</v>
      </c>
      <c r="BC139" s="24">
        <f t="shared" si="34"/>
        <v>6814.25</v>
      </c>
      <c r="BD139" s="19">
        <f t="shared" si="43"/>
        <v>185.75</v>
      </c>
      <c r="BE139" s="19">
        <f t="shared" si="44"/>
        <v>7000</v>
      </c>
      <c r="BF139" s="22">
        <v>0</v>
      </c>
      <c r="BG139" s="22">
        <v>0</v>
      </c>
      <c r="BH139" s="22"/>
      <c r="BI139" s="22"/>
      <c r="BJ139" s="32">
        <v>651.40678710937505</v>
      </c>
      <c r="BK139" s="32">
        <v>0</v>
      </c>
      <c r="BL139" s="28">
        <f t="shared" si="45"/>
        <v>0</v>
      </c>
      <c r="BM139" s="28">
        <f t="shared" si="46"/>
        <v>0</v>
      </c>
      <c r="BN1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9" s="28">
        <v>0</v>
      </c>
      <c r="BR139" s="28">
        <v>0</v>
      </c>
      <c r="BS139" s="28" t="s">
        <v>103</v>
      </c>
      <c r="BT139" s="28">
        <v>3</v>
      </c>
      <c r="BU139" s="28">
        <v>0</v>
      </c>
      <c r="BV139" s="28" t="s">
        <v>103</v>
      </c>
      <c r="BW139" s="28" t="s">
        <v>103</v>
      </c>
      <c r="BX139" s="28">
        <v>0</v>
      </c>
      <c r="BY139" s="28" t="s">
        <v>103</v>
      </c>
      <c r="BZ139" s="28" t="s">
        <v>103</v>
      </c>
      <c r="CA139" s="28" t="s">
        <v>103</v>
      </c>
      <c r="CB139" s="28" t="s">
        <v>103</v>
      </c>
      <c r="CC139" s="28">
        <v>0</v>
      </c>
      <c r="CD139" s="28" t="s">
        <v>103</v>
      </c>
      <c r="CE139" s="28">
        <v>0</v>
      </c>
      <c r="CF139" s="28" t="s">
        <v>103</v>
      </c>
      <c r="CG139" s="28">
        <v>3.5</v>
      </c>
      <c r="CH139" s="28">
        <v>3</v>
      </c>
      <c r="CI139" s="28">
        <v>0</v>
      </c>
      <c r="CJ139" s="28" t="s">
        <v>103</v>
      </c>
      <c r="CK139" s="28" t="s">
        <v>103</v>
      </c>
      <c r="CL139" s="28">
        <v>0</v>
      </c>
      <c r="CM139" s="28" t="s">
        <v>103</v>
      </c>
      <c r="CN139" s="28">
        <v>0</v>
      </c>
      <c r="CO139" s="28">
        <f t="shared" si="47"/>
        <v>0</v>
      </c>
      <c r="CP139" s="32">
        <f t="shared" si="35"/>
        <v>316.54950000000002</v>
      </c>
      <c r="CQ139" s="28">
        <v>0</v>
      </c>
      <c r="CR139" s="28" t="s">
        <v>103</v>
      </c>
      <c r="CS139" s="28">
        <f t="shared" si="48"/>
        <v>0</v>
      </c>
      <c r="CT139" s="28">
        <f t="shared" si="49"/>
        <v>0</v>
      </c>
      <c r="CU139" s="28">
        <f t="shared" si="36"/>
        <v>0</v>
      </c>
      <c r="CV139" s="28">
        <f t="shared" si="37"/>
        <v>977.46</v>
      </c>
      <c r="CW139" s="29">
        <f t="shared" si="38"/>
        <v>6022.54</v>
      </c>
    </row>
    <row r="140" spans="2:101" x14ac:dyDescent="0.2">
      <c r="B140" s="7">
        <v>211001</v>
      </c>
      <c r="C140" s="8">
        <v>24213</v>
      </c>
      <c r="D140" s="8" t="s">
        <v>95</v>
      </c>
      <c r="E140" s="8" t="s">
        <v>442</v>
      </c>
      <c r="F140" s="8">
        <v>0</v>
      </c>
      <c r="G140" s="8" t="s">
        <v>942</v>
      </c>
      <c r="H140" s="8" t="s">
        <v>106</v>
      </c>
      <c r="I140" s="8" t="s">
        <v>114</v>
      </c>
      <c r="J140" s="8" t="s">
        <v>114</v>
      </c>
      <c r="K140" s="8" t="s">
        <v>419</v>
      </c>
      <c r="L140" s="8" t="s">
        <v>287</v>
      </c>
      <c r="M140" s="9">
        <v>27412140200211</v>
      </c>
      <c r="N140" s="8" t="s">
        <v>443</v>
      </c>
      <c r="O140" s="8" t="s">
        <v>102</v>
      </c>
      <c r="P140" s="8">
        <v>1597.14</v>
      </c>
      <c r="Q140" s="14">
        <v>1868.6538000000003</v>
      </c>
      <c r="R140" s="15">
        <v>0</v>
      </c>
      <c r="S140" s="15">
        <f t="shared" si="39"/>
        <v>2522.6799999999998</v>
      </c>
      <c r="T140" s="15">
        <f t="shared" si="40"/>
        <v>280.3</v>
      </c>
      <c r="U140" s="15">
        <v>0</v>
      </c>
      <c r="V140" s="15">
        <v>0</v>
      </c>
      <c r="W140" s="15">
        <v>0</v>
      </c>
      <c r="X140" s="15" t="s">
        <v>103</v>
      </c>
      <c r="Y140" s="14">
        <v>280.29807000000005</v>
      </c>
      <c r="Z140" s="15">
        <v>300</v>
      </c>
      <c r="AA140" s="15" t="s">
        <v>103</v>
      </c>
      <c r="AB140" s="15">
        <v>0</v>
      </c>
      <c r="AC140" s="15" t="s">
        <v>103</v>
      </c>
      <c r="AD140" s="15">
        <v>0</v>
      </c>
      <c r="AE140" s="15">
        <v>0</v>
      </c>
      <c r="AF140" s="19">
        <f t="shared" si="41"/>
        <v>580.29999999999995</v>
      </c>
      <c r="AG140" s="15">
        <v>55.566139999999997</v>
      </c>
      <c r="AH140" s="15">
        <v>62.12247</v>
      </c>
      <c r="AI140" s="15">
        <v>74.449190000000002</v>
      </c>
      <c r="AJ140" s="15">
        <v>0</v>
      </c>
      <c r="AK140" s="15">
        <v>190</v>
      </c>
      <c r="AL140" s="15">
        <v>31.927250000000001</v>
      </c>
      <c r="AM140" s="15">
        <v>56.936929999999997</v>
      </c>
      <c r="AN140" s="15">
        <v>73.107010000000002</v>
      </c>
      <c r="AO140" s="15">
        <v>104.2993</v>
      </c>
      <c r="AP140" s="15">
        <v>111.6003</v>
      </c>
      <c r="AQ140" s="15">
        <v>119.4123</v>
      </c>
      <c r="AR140" s="15" t="s">
        <v>103</v>
      </c>
      <c r="AS140" s="15">
        <v>79.856979999999993</v>
      </c>
      <c r="AT140" s="15">
        <v>600</v>
      </c>
      <c r="AU140" s="15">
        <v>10</v>
      </c>
      <c r="AV140" s="19">
        <f t="shared" si="42"/>
        <v>1569.28</v>
      </c>
      <c r="AW140" s="15">
        <v>10</v>
      </c>
      <c r="AX140" s="15">
        <v>0</v>
      </c>
      <c r="AY140" s="14">
        <v>336.23989999999998</v>
      </c>
      <c r="AZ140" s="15">
        <v>0</v>
      </c>
      <c r="BA140" s="15" t="s">
        <v>103</v>
      </c>
      <c r="BB140" s="15">
        <v>0</v>
      </c>
      <c r="BC140" s="24">
        <f t="shared" si="34"/>
        <v>7167.45</v>
      </c>
      <c r="BD140" s="19">
        <f t="shared" si="43"/>
        <v>0</v>
      </c>
      <c r="BE140" s="19">
        <f t="shared" si="44"/>
        <v>7167.45</v>
      </c>
      <c r="BF140" s="22">
        <v>0</v>
      </c>
      <c r="BG140" s="22">
        <v>0</v>
      </c>
      <c r="BH140" s="22"/>
      <c r="BI140" s="22"/>
      <c r="BJ140" s="32">
        <v>622.34702148437498</v>
      </c>
      <c r="BK140" s="32">
        <v>71.17</v>
      </c>
      <c r="BL140" s="28">
        <f t="shared" si="45"/>
        <v>0</v>
      </c>
      <c r="BM140" s="28">
        <f t="shared" si="46"/>
        <v>0</v>
      </c>
      <c r="BN1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0" s="28">
        <v>0</v>
      </c>
      <c r="BR140" s="28">
        <v>0</v>
      </c>
      <c r="BS140" s="28" t="s">
        <v>103</v>
      </c>
      <c r="BT140" s="28">
        <v>3</v>
      </c>
      <c r="BU140" s="28">
        <v>0</v>
      </c>
      <c r="BV140" s="28" t="s">
        <v>103</v>
      </c>
      <c r="BW140" s="28" t="s">
        <v>103</v>
      </c>
      <c r="BX140" s="28">
        <v>0</v>
      </c>
      <c r="BY140" s="28" t="s">
        <v>103</v>
      </c>
      <c r="BZ140" s="28" t="s">
        <v>103</v>
      </c>
      <c r="CA140" s="28" t="s">
        <v>103</v>
      </c>
      <c r="CB140" s="28" t="s">
        <v>103</v>
      </c>
      <c r="CC140" s="28">
        <v>0</v>
      </c>
      <c r="CD140" s="28" t="s">
        <v>103</v>
      </c>
      <c r="CE140" s="28">
        <v>0</v>
      </c>
      <c r="CF140" s="28" t="s">
        <v>103</v>
      </c>
      <c r="CG140" s="28">
        <v>3.52</v>
      </c>
      <c r="CH140" s="28">
        <v>5</v>
      </c>
      <c r="CI140" s="28">
        <v>0</v>
      </c>
      <c r="CJ140" s="28" t="s">
        <v>103</v>
      </c>
      <c r="CK140" s="28" t="s">
        <v>103</v>
      </c>
      <c r="CL140" s="28">
        <v>0</v>
      </c>
      <c r="CM140" s="28" t="s">
        <v>103</v>
      </c>
      <c r="CN140" s="28">
        <v>0</v>
      </c>
      <c r="CO140" s="28">
        <f t="shared" si="47"/>
        <v>0</v>
      </c>
      <c r="CP140" s="32">
        <f t="shared" si="35"/>
        <v>336.23989999999998</v>
      </c>
      <c r="CQ140" s="28">
        <v>0</v>
      </c>
      <c r="CR140" s="28" t="s">
        <v>103</v>
      </c>
      <c r="CS140" s="28">
        <f t="shared" si="48"/>
        <v>0</v>
      </c>
      <c r="CT140" s="28">
        <f t="shared" si="49"/>
        <v>0</v>
      </c>
      <c r="CU140" s="28">
        <f t="shared" si="36"/>
        <v>0</v>
      </c>
      <c r="CV140" s="28">
        <f t="shared" si="37"/>
        <v>1041.28</v>
      </c>
      <c r="CW140" s="29">
        <f t="shared" si="38"/>
        <v>6126.17</v>
      </c>
    </row>
    <row r="141" spans="2:101" x14ac:dyDescent="0.2">
      <c r="B141" s="7">
        <v>211002</v>
      </c>
      <c r="C141" s="8">
        <v>24220</v>
      </c>
      <c r="D141" s="8" t="s">
        <v>95</v>
      </c>
      <c r="E141" s="8" t="s">
        <v>444</v>
      </c>
      <c r="F141" s="8">
        <v>0</v>
      </c>
      <c r="G141" s="8" t="s">
        <v>942</v>
      </c>
      <c r="H141" s="8" t="s">
        <v>106</v>
      </c>
      <c r="I141" s="8" t="s">
        <v>107</v>
      </c>
      <c r="J141" s="8" t="s">
        <v>108</v>
      </c>
      <c r="K141" s="8" t="s">
        <v>445</v>
      </c>
      <c r="L141" s="8" t="s">
        <v>287</v>
      </c>
      <c r="M141" s="9">
        <v>26909190200473</v>
      </c>
      <c r="N141" s="8" t="s">
        <v>446</v>
      </c>
      <c r="O141" s="8" t="s">
        <v>102</v>
      </c>
      <c r="P141" s="8">
        <v>1393.893</v>
      </c>
      <c r="Q141" s="14">
        <v>1630.85481</v>
      </c>
      <c r="R141" s="15">
        <v>0</v>
      </c>
      <c r="S141" s="15">
        <f t="shared" si="39"/>
        <v>2201.65</v>
      </c>
      <c r="T141" s="15">
        <f t="shared" si="40"/>
        <v>244.63</v>
      </c>
      <c r="U141" s="15">
        <v>0</v>
      </c>
      <c r="V141" s="15">
        <v>0</v>
      </c>
      <c r="W141" s="15">
        <v>0</v>
      </c>
      <c r="X141" s="15" t="s">
        <v>103</v>
      </c>
      <c r="Y141" s="14">
        <v>244.6282215</v>
      </c>
      <c r="Z141" s="15">
        <v>300</v>
      </c>
      <c r="AA141" s="15" t="s">
        <v>103</v>
      </c>
      <c r="AB141" s="15">
        <v>0</v>
      </c>
      <c r="AC141" s="15" t="s">
        <v>103</v>
      </c>
      <c r="AD141" s="15">
        <v>0</v>
      </c>
      <c r="AE141" s="15">
        <v>0</v>
      </c>
      <c r="AF141" s="19">
        <f t="shared" si="41"/>
        <v>544.63</v>
      </c>
      <c r="AG141" s="15">
        <v>50.63</v>
      </c>
      <c r="AH141" s="15">
        <v>56.74</v>
      </c>
      <c r="AI141" s="15">
        <v>65</v>
      </c>
      <c r="AJ141" s="15">
        <v>0</v>
      </c>
      <c r="AK141" s="15">
        <v>190</v>
      </c>
      <c r="AL141" s="15">
        <v>27.8643</v>
      </c>
      <c r="AM141" s="15">
        <v>49.691339999999997</v>
      </c>
      <c r="AN141" s="15">
        <v>63.803669999999997</v>
      </c>
      <c r="AO141" s="15">
        <v>91.026570000000007</v>
      </c>
      <c r="AP141" s="15">
        <v>97.398439999999994</v>
      </c>
      <c r="AQ141" s="15">
        <v>104.2163</v>
      </c>
      <c r="AR141" s="15" t="s">
        <v>103</v>
      </c>
      <c r="AS141" s="15">
        <v>69.694670000000002</v>
      </c>
      <c r="AT141" s="15">
        <v>600</v>
      </c>
      <c r="AU141" s="15">
        <v>10</v>
      </c>
      <c r="AV141" s="19">
        <f t="shared" si="42"/>
        <v>1476.07</v>
      </c>
      <c r="AW141" s="15">
        <v>10</v>
      </c>
      <c r="AX141" s="15">
        <v>0</v>
      </c>
      <c r="AY141" s="14">
        <v>293.4513</v>
      </c>
      <c r="AZ141" s="15">
        <v>0</v>
      </c>
      <c r="BA141" s="15" t="s">
        <v>103</v>
      </c>
      <c r="BB141" s="15">
        <v>0</v>
      </c>
      <c r="BC141" s="24">
        <f t="shared" si="34"/>
        <v>6401.29</v>
      </c>
      <c r="BD141" s="19">
        <f t="shared" si="43"/>
        <v>598.71</v>
      </c>
      <c r="BE141" s="19">
        <f t="shared" si="44"/>
        <v>7000</v>
      </c>
      <c r="BF141" s="22">
        <v>0</v>
      </c>
      <c r="BG141" s="22">
        <v>0</v>
      </c>
      <c r="BH141" s="22"/>
      <c r="BI141" s="22"/>
      <c r="BJ141" s="32">
        <v>554.85648925781254</v>
      </c>
      <c r="BK141" s="32">
        <v>0</v>
      </c>
      <c r="BL141" s="28">
        <f t="shared" si="45"/>
        <v>0</v>
      </c>
      <c r="BM141" s="28">
        <f t="shared" si="46"/>
        <v>0</v>
      </c>
      <c r="BN1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1" s="28">
        <v>0</v>
      </c>
      <c r="BR141" s="28">
        <v>0</v>
      </c>
      <c r="BS141" s="28" t="s">
        <v>103</v>
      </c>
      <c r="BT141" s="28">
        <v>3</v>
      </c>
      <c r="BU141" s="28">
        <v>0</v>
      </c>
      <c r="BV141" s="28" t="s">
        <v>103</v>
      </c>
      <c r="BW141" s="28" t="s">
        <v>103</v>
      </c>
      <c r="BX141" s="28">
        <v>0</v>
      </c>
      <c r="BY141" s="28" t="s">
        <v>103</v>
      </c>
      <c r="BZ141" s="28" t="s">
        <v>103</v>
      </c>
      <c r="CA141" s="28" t="s">
        <v>103</v>
      </c>
      <c r="CB141" s="28" t="s">
        <v>103</v>
      </c>
      <c r="CC141" s="28">
        <v>0</v>
      </c>
      <c r="CD141" s="28" t="s">
        <v>103</v>
      </c>
      <c r="CE141" s="28">
        <v>0</v>
      </c>
      <c r="CF141" s="28" t="s">
        <v>103</v>
      </c>
      <c r="CG141" s="28">
        <v>3.17</v>
      </c>
      <c r="CH141" s="28">
        <v>5</v>
      </c>
      <c r="CI141" s="28">
        <v>0</v>
      </c>
      <c r="CJ141" s="28" t="s">
        <v>103</v>
      </c>
      <c r="CK141" s="28" t="s">
        <v>103</v>
      </c>
      <c r="CL141" s="28">
        <v>0</v>
      </c>
      <c r="CM141" s="28" t="s">
        <v>103</v>
      </c>
      <c r="CN141" s="28">
        <v>0</v>
      </c>
      <c r="CO141" s="28">
        <f t="shared" si="47"/>
        <v>0</v>
      </c>
      <c r="CP141" s="32">
        <f t="shared" si="35"/>
        <v>293.4513</v>
      </c>
      <c r="CQ141" s="28">
        <v>0</v>
      </c>
      <c r="CR141" s="28" t="s">
        <v>103</v>
      </c>
      <c r="CS141" s="28">
        <f t="shared" si="48"/>
        <v>0</v>
      </c>
      <c r="CT141" s="28">
        <f t="shared" si="49"/>
        <v>0</v>
      </c>
      <c r="CU141" s="28">
        <f t="shared" si="36"/>
        <v>0</v>
      </c>
      <c r="CV141" s="28">
        <f t="shared" si="37"/>
        <v>859.48</v>
      </c>
      <c r="CW141" s="29">
        <f t="shared" si="38"/>
        <v>6140.52</v>
      </c>
    </row>
    <row r="142" spans="2:101" x14ac:dyDescent="0.2">
      <c r="B142" s="7">
        <v>211003</v>
      </c>
      <c r="C142" s="8">
        <v>24223</v>
      </c>
      <c r="D142" s="8" t="s">
        <v>95</v>
      </c>
      <c r="E142" s="8" t="s">
        <v>447</v>
      </c>
      <c r="F142" s="8">
        <v>0</v>
      </c>
      <c r="G142" s="8" t="s">
        <v>942</v>
      </c>
      <c r="H142" s="8" t="s">
        <v>106</v>
      </c>
      <c r="I142" s="8" t="s">
        <v>129</v>
      </c>
      <c r="J142" s="8" t="s">
        <v>129</v>
      </c>
      <c r="K142" s="8" t="s">
        <v>175</v>
      </c>
      <c r="L142" s="8" t="s">
        <v>448</v>
      </c>
      <c r="M142" s="9">
        <v>28302151802071</v>
      </c>
      <c r="N142" s="8" t="s">
        <v>449</v>
      </c>
      <c r="O142" s="8" t="s">
        <v>102</v>
      </c>
      <c r="P142" s="8">
        <v>888.44129999999996</v>
      </c>
      <c r="Q142" s="14">
        <v>1039.4763210000001</v>
      </c>
      <c r="R142" s="15">
        <v>0</v>
      </c>
      <c r="S142" s="15">
        <f t="shared" si="39"/>
        <v>1403.29</v>
      </c>
      <c r="T142" s="15">
        <f t="shared" si="40"/>
        <v>155.91999999999999</v>
      </c>
      <c r="U142" s="15">
        <v>155.92144775390625</v>
      </c>
      <c r="V142" s="15">
        <v>0</v>
      </c>
      <c r="W142" s="15">
        <v>0</v>
      </c>
      <c r="X142" s="15" t="s">
        <v>103</v>
      </c>
      <c r="Y142" s="14">
        <v>155.92144815</v>
      </c>
      <c r="Z142" s="15">
        <v>300</v>
      </c>
      <c r="AA142" s="15" t="s">
        <v>103</v>
      </c>
      <c r="AB142" s="15">
        <v>0</v>
      </c>
      <c r="AC142" s="15" t="s">
        <v>103</v>
      </c>
      <c r="AD142" s="15">
        <v>0</v>
      </c>
      <c r="AE142" s="15">
        <v>0</v>
      </c>
      <c r="AF142" s="19">
        <f t="shared" si="41"/>
        <v>455.92</v>
      </c>
      <c r="AG142" s="15">
        <v>29.860309999999998</v>
      </c>
      <c r="AH142" s="15">
        <v>33.508450000000003</v>
      </c>
      <c r="AI142" s="15">
        <v>65</v>
      </c>
      <c r="AJ142" s="15">
        <v>0</v>
      </c>
      <c r="AK142" s="15">
        <v>200</v>
      </c>
      <c r="AL142" s="15">
        <v>33.559579999999997</v>
      </c>
      <c r="AM142" s="15">
        <v>31.672319999999999</v>
      </c>
      <c r="AN142" s="15">
        <v>40.667259999999999</v>
      </c>
      <c r="AO142" s="15">
        <v>58.018619999999999</v>
      </c>
      <c r="AP142" s="15">
        <v>70.680000000000007</v>
      </c>
      <c r="AQ142" s="15">
        <v>91.8</v>
      </c>
      <c r="AR142" s="15" t="s">
        <v>103</v>
      </c>
      <c r="AS142" s="15">
        <v>61.155859999999997</v>
      </c>
      <c r="AT142" s="15">
        <v>600</v>
      </c>
      <c r="AU142" s="15">
        <v>10</v>
      </c>
      <c r="AV142" s="19">
        <f t="shared" si="42"/>
        <v>1325.92</v>
      </c>
      <c r="AW142" s="15">
        <v>10</v>
      </c>
      <c r="AX142" s="15">
        <v>0</v>
      </c>
      <c r="AY142" s="14">
        <v>187.0403</v>
      </c>
      <c r="AZ142" s="15">
        <v>0</v>
      </c>
      <c r="BA142" s="15" t="s">
        <v>103</v>
      </c>
      <c r="BB142" s="15">
        <v>0</v>
      </c>
      <c r="BC142" s="24">
        <f t="shared" si="34"/>
        <v>4733.49</v>
      </c>
      <c r="BD142" s="19">
        <f t="shared" si="43"/>
        <v>2266.5100000000002</v>
      </c>
      <c r="BE142" s="19">
        <f t="shared" si="44"/>
        <v>7000</v>
      </c>
      <c r="BF142" s="22">
        <v>0</v>
      </c>
      <c r="BG142" s="22">
        <v>0</v>
      </c>
      <c r="BH142" s="22"/>
      <c r="BI142" s="22"/>
      <c r="BJ142" s="32">
        <v>536.34791503906251</v>
      </c>
      <c r="BK142" s="32">
        <v>0</v>
      </c>
      <c r="BL142" s="28">
        <f t="shared" si="45"/>
        <v>0</v>
      </c>
      <c r="BM142" s="28">
        <f t="shared" si="46"/>
        <v>0</v>
      </c>
      <c r="BN14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2" s="28">
        <v>0</v>
      </c>
      <c r="BR142" s="28">
        <v>0</v>
      </c>
      <c r="BS142" s="28" t="s">
        <v>103</v>
      </c>
      <c r="BT142" s="28">
        <v>3</v>
      </c>
      <c r="BU142" s="28">
        <v>0</v>
      </c>
      <c r="BV142" s="28" t="s">
        <v>103</v>
      </c>
      <c r="BW142" s="28" t="s">
        <v>103</v>
      </c>
      <c r="BX142" s="28">
        <v>0</v>
      </c>
      <c r="BY142" s="28" t="s">
        <v>103</v>
      </c>
      <c r="BZ142" s="28" t="s">
        <v>103</v>
      </c>
      <c r="CA142" s="28" t="s">
        <v>103</v>
      </c>
      <c r="CB142" s="28" t="s">
        <v>103</v>
      </c>
      <c r="CC142" s="28">
        <v>0</v>
      </c>
      <c r="CD142" s="28" t="s">
        <v>103</v>
      </c>
      <c r="CE142" s="28">
        <v>0</v>
      </c>
      <c r="CF142" s="28" t="s">
        <v>103</v>
      </c>
      <c r="CG142" s="28">
        <v>2.5299999999999998</v>
      </c>
      <c r="CH142" s="28">
        <v>5</v>
      </c>
      <c r="CI142" s="28">
        <v>0</v>
      </c>
      <c r="CJ142" s="28" t="s">
        <v>103</v>
      </c>
      <c r="CK142" s="28" t="s">
        <v>103</v>
      </c>
      <c r="CL142" s="28">
        <v>0</v>
      </c>
      <c r="CM142" s="28" t="s">
        <v>103</v>
      </c>
      <c r="CN142" s="28">
        <v>0</v>
      </c>
      <c r="CO142" s="28">
        <f t="shared" si="47"/>
        <v>0</v>
      </c>
      <c r="CP142" s="32">
        <f t="shared" si="35"/>
        <v>187.0403</v>
      </c>
      <c r="CQ142" s="28">
        <v>0</v>
      </c>
      <c r="CR142" s="28" t="s">
        <v>103</v>
      </c>
      <c r="CS142" s="28">
        <f t="shared" si="48"/>
        <v>0</v>
      </c>
      <c r="CT142" s="28">
        <f t="shared" si="49"/>
        <v>0</v>
      </c>
      <c r="CU142" s="28">
        <f t="shared" si="36"/>
        <v>0</v>
      </c>
      <c r="CV142" s="28">
        <f t="shared" si="37"/>
        <v>733.92</v>
      </c>
      <c r="CW142" s="29">
        <f t="shared" si="38"/>
        <v>6266.08</v>
      </c>
    </row>
    <row r="143" spans="2:101" x14ac:dyDescent="0.2">
      <c r="B143" s="7">
        <v>211004</v>
      </c>
      <c r="C143" s="8">
        <v>24229</v>
      </c>
      <c r="D143" s="8" t="s">
        <v>95</v>
      </c>
      <c r="E143" s="8" t="s">
        <v>450</v>
      </c>
      <c r="F143" s="8" t="s">
        <v>452</v>
      </c>
      <c r="G143" s="8" t="s">
        <v>942</v>
      </c>
      <c r="H143" s="8" t="s">
        <v>451</v>
      </c>
      <c r="I143" s="8" t="s">
        <v>98</v>
      </c>
      <c r="J143" s="8" t="s">
        <v>98</v>
      </c>
      <c r="K143" s="8" t="s">
        <v>453</v>
      </c>
      <c r="L143" s="8" t="s">
        <v>407</v>
      </c>
      <c r="M143" s="9">
        <v>26902062701392</v>
      </c>
      <c r="N143" s="8" t="s">
        <v>454</v>
      </c>
      <c r="O143" s="8" t="s">
        <v>102</v>
      </c>
      <c r="P143" s="8">
        <v>1776.635</v>
      </c>
      <c r="Q143" s="14">
        <v>2078.6629499999999</v>
      </c>
      <c r="R143" s="15">
        <v>0</v>
      </c>
      <c r="S143" s="15">
        <f t="shared" si="39"/>
        <v>2806.19</v>
      </c>
      <c r="T143" s="15">
        <f t="shared" si="40"/>
        <v>311.8</v>
      </c>
      <c r="U143" s="15">
        <v>0</v>
      </c>
      <c r="V143" s="15">
        <v>0</v>
      </c>
      <c r="W143" s="15">
        <v>0</v>
      </c>
      <c r="X143" s="15" t="s">
        <v>103</v>
      </c>
      <c r="Y143" s="14">
        <v>0</v>
      </c>
      <c r="Z143" s="15">
        <v>300</v>
      </c>
      <c r="AA143" s="15" t="s">
        <v>103</v>
      </c>
      <c r="AB143" s="15">
        <v>0</v>
      </c>
      <c r="AC143" s="15" t="s">
        <v>103</v>
      </c>
      <c r="AD143" s="15">
        <v>0</v>
      </c>
      <c r="AE143" s="15">
        <v>0</v>
      </c>
      <c r="AF143" s="19">
        <f t="shared" si="41"/>
        <v>300</v>
      </c>
      <c r="AG143" s="15">
        <v>61.712000000000003</v>
      </c>
      <c r="AH143" s="15">
        <v>68.868409999999997</v>
      </c>
      <c r="AI143" s="15">
        <v>82.76831</v>
      </c>
      <c r="AJ143" s="15">
        <v>0</v>
      </c>
      <c r="AK143" s="15">
        <v>200</v>
      </c>
      <c r="AL143" s="15">
        <v>35.515419999999999</v>
      </c>
      <c r="AM143" s="15">
        <v>63.335819999999998</v>
      </c>
      <c r="AN143" s="15">
        <v>81.3232</v>
      </c>
      <c r="AO143" s="15">
        <v>116.0211</v>
      </c>
      <c r="AP143" s="15">
        <v>124.1426</v>
      </c>
      <c r="AQ143" s="15">
        <v>132.83260000000001</v>
      </c>
      <c r="AR143" s="15" t="s">
        <v>103</v>
      </c>
      <c r="AS143" s="15">
        <v>88.831770000000006</v>
      </c>
      <c r="AT143" s="15">
        <v>600</v>
      </c>
      <c r="AU143" s="15">
        <v>10</v>
      </c>
      <c r="AV143" s="19">
        <f t="shared" si="42"/>
        <v>1665.35</v>
      </c>
      <c r="AW143" s="15">
        <v>10</v>
      </c>
      <c r="AX143" s="15">
        <v>0</v>
      </c>
      <c r="AY143" s="14">
        <v>374.02850000000001</v>
      </c>
      <c r="AZ143" s="15">
        <v>0</v>
      </c>
      <c r="BA143" s="15" t="s">
        <v>103</v>
      </c>
      <c r="BB143" s="15">
        <v>0</v>
      </c>
      <c r="BC143" s="24">
        <f t="shared" si="34"/>
        <v>7546.03</v>
      </c>
      <c r="BD143" s="19">
        <f t="shared" si="43"/>
        <v>0</v>
      </c>
      <c r="BE143" s="19">
        <f t="shared" si="44"/>
        <v>7546.03</v>
      </c>
      <c r="BF143" s="22">
        <v>0</v>
      </c>
      <c r="BG143" s="22">
        <v>0</v>
      </c>
      <c r="BH143" s="22"/>
      <c r="BI143" s="22"/>
      <c r="BJ143" s="32">
        <v>683.45970214843749</v>
      </c>
      <c r="BK143" s="32">
        <v>140.5</v>
      </c>
      <c r="BL143" s="28">
        <f t="shared" si="45"/>
        <v>0</v>
      </c>
      <c r="BM143" s="28">
        <f t="shared" si="46"/>
        <v>0</v>
      </c>
      <c r="BN14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3" s="28">
        <v>0</v>
      </c>
      <c r="BR143" s="28">
        <v>0</v>
      </c>
      <c r="BS143" s="28" t="s">
        <v>103</v>
      </c>
      <c r="BT143" s="28">
        <v>3</v>
      </c>
      <c r="BU143" s="28">
        <v>0</v>
      </c>
      <c r="BV143" s="28" t="s">
        <v>103</v>
      </c>
      <c r="BW143" s="28" t="s">
        <v>103</v>
      </c>
      <c r="BX143" s="28">
        <v>0</v>
      </c>
      <c r="BY143" s="28" t="s">
        <v>103</v>
      </c>
      <c r="BZ143" s="28" t="s">
        <v>103</v>
      </c>
      <c r="CA143" s="28">
        <v>500</v>
      </c>
      <c r="CB143" s="28" t="s">
        <v>103</v>
      </c>
      <c r="CC143" s="28">
        <v>0</v>
      </c>
      <c r="CD143" s="28" t="s">
        <v>103</v>
      </c>
      <c r="CE143" s="28">
        <v>0</v>
      </c>
      <c r="CF143" s="28" t="s">
        <v>103</v>
      </c>
      <c r="CG143" s="28">
        <v>3.93</v>
      </c>
      <c r="CH143" s="28">
        <v>5</v>
      </c>
      <c r="CI143" s="28">
        <v>0</v>
      </c>
      <c r="CJ143" s="28" t="s">
        <v>103</v>
      </c>
      <c r="CK143" s="28" t="s">
        <v>103</v>
      </c>
      <c r="CL143" s="28">
        <v>0</v>
      </c>
      <c r="CM143" s="28" t="s">
        <v>103</v>
      </c>
      <c r="CN143" s="28">
        <v>0</v>
      </c>
      <c r="CO143" s="28">
        <f t="shared" si="47"/>
        <v>0</v>
      </c>
      <c r="CP143" s="32">
        <f t="shared" si="35"/>
        <v>374.02850000000001</v>
      </c>
      <c r="CQ143" s="28">
        <v>0</v>
      </c>
      <c r="CR143" s="28" t="s">
        <v>103</v>
      </c>
      <c r="CS143" s="28">
        <f t="shared" si="48"/>
        <v>0</v>
      </c>
      <c r="CT143" s="28">
        <f t="shared" si="49"/>
        <v>0</v>
      </c>
      <c r="CU143" s="28">
        <f t="shared" si="36"/>
        <v>0</v>
      </c>
      <c r="CV143" s="28">
        <f t="shared" si="37"/>
        <v>1709.92</v>
      </c>
      <c r="CW143" s="29">
        <f t="shared" si="38"/>
        <v>5836.11</v>
      </c>
    </row>
    <row r="144" spans="2:101" x14ac:dyDescent="0.2">
      <c r="B144" s="7">
        <v>211005</v>
      </c>
      <c r="C144" s="8">
        <v>24235</v>
      </c>
      <c r="D144" s="8" t="s">
        <v>95</v>
      </c>
      <c r="E144" s="8" t="s">
        <v>455</v>
      </c>
      <c r="F144" s="8">
        <v>0</v>
      </c>
      <c r="G144" s="8" t="s">
        <v>942</v>
      </c>
      <c r="H144" s="8" t="s">
        <v>106</v>
      </c>
      <c r="I144" s="8" t="s">
        <v>107</v>
      </c>
      <c r="J144" s="8" t="s">
        <v>108</v>
      </c>
      <c r="K144" s="8" t="s">
        <v>383</v>
      </c>
      <c r="L144" s="8" t="s">
        <v>287</v>
      </c>
      <c r="M144" s="9">
        <v>27803250200355</v>
      </c>
      <c r="N144" s="8" t="s">
        <v>456</v>
      </c>
      <c r="O144" s="8" t="s">
        <v>102</v>
      </c>
      <c r="P144" s="8">
        <v>1463.8430000000001</v>
      </c>
      <c r="Q144" s="14">
        <v>1712.6963100000003</v>
      </c>
      <c r="R144" s="15">
        <v>0</v>
      </c>
      <c r="S144" s="15">
        <f t="shared" si="39"/>
        <v>2312.14</v>
      </c>
      <c r="T144" s="15">
        <f t="shared" si="40"/>
        <v>256.89999999999998</v>
      </c>
      <c r="U144" s="15">
        <v>0</v>
      </c>
      <c r="V144" s="15">
        <v>0</v>
      </c>
      <c r="W144" s="15">
        <v>0</v>
      </c>
      <c r="X144" s="15" t="s">
        <v>103</v>
      </c>
      <c r="Y144" s="14">
        <v>256.90444650000001</v>
      </c>
      <c r="Z144" s="15">
        <v>300</v>
      </c>
      <c r="AA144" s="15" t="s">
        <v>103</v>
      </c>
      <c r="AB144" s="15">
        <v>0</v>
      </c>
      <c r="AC144" s="15" t="s">
        <v>103</v>
      </c>
      <c r="AD144" s="15">
        <v>0</v>
      </c>
      <c r="AE144" s="15">
        <v>0</v>
      </c>
      <c r="AF144" s="19">
        <f t="shared" si="41"/>
        <v>556.9</v>
      </c>
      <c r="AG144" s="15">
        <v>50.961660000000002</v>
      </c>
      <c r="AH144" s="15">
        <v>56.81129</v>
      </c>
      <c r="AI144" s="15">
        <v>68.145030000000006</v>
      </c>
      <c r="AJ144" s="15">
        <v>0</v>
      </c>
      <c r="AK144" s="15">
        <v>190</v>
      </c>
      <c r="AL144" s="15">
        <v>29.262609999999999</v>
      </c>
      <c r="AM144" s="15">
        <v>52.184980000000003</v>
      </c>
      <c r="AN144" s="15">
        <v>67.005520000000004</v>
      </c>
      <c r="AO144" s="15">
        <v>95.594530000000006</v>
      </c>
      <c r="AP144" s="15">
        <v>102.28619999999999</v>
      </c>
      <c r="AQ144" s="15">
        <v>109.4462</v>
      </c>
      <c r="AR144" s="15" t="s">
        <v>103</v>
      </c>
      <c r="AS144" s="15">
        <v>73.192130000000006</v>
      </c>
      <c r="AT144" s="15">
        <v>600</v>
      </c>
      <c r="AU144" s="15">
        <v>10</v>
      </c>
      <c r="AV144" s="19">
        <f t="shared" si="42"/>
        <v>1504.89</v>
      </c>
      <c r="AW144" s="15">
        <v>10</v>
      </c>
      <c r="AX144" s="15">
        <v>0</v>
      </c>
      <c r="AY144" s="14">
        <v>308.17739999999998</v>
      </c>
      <c r="AZ144" s="15">
        <v>0</v>
      </c>
      <c r="BA144" s="15" t="s">
        <v>103</v>
      </c>
      <c r="BB144" s="15">
        <v>0</v>
      </c>
      <c r="BC144" s="24">
        <f t="shared" si="34"/>
        <v>6661.7</v>
      </c>
      <c r="BD144" s="19">
        <f t="shared" si="43"/>
        <v>338.30000000000018</v>
      </c>
      <c r="BE144" s="19">
        <f t="shared" si="44"/>
        <v>7000</v>
      </c>
      <c r="BF144" s="22">
        <v>0</v>
      </c>
      <c r="BG144" s="22">
        <v>0</v>
      </c>
      <c r="BH144" s="22"/>
      <c r="BI144" s="22"/>
      <c r="BJ144" s="32">
        <v>577.72</v>
      </c>
      <c r="BK144" s="32">
        <v>0</v>
      </c>
      <c r="BL144" s="28">
        <f t="shared" si="45"/>
        <v>0</v>
      </c>
      <c r="BM144" s="28">
        <f t="shared" si="46"/>
        <v>0</v>
      </c>
      <c r="BN14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4" s="28">
        <v>0</v>
      </c>
      <c r="BR144" s="28">
        <v>0</v>
      </c>
      <c r="BS144" s="28" t="s">
        <v>103</v>
      </c>
      <c r="BT144" s="28">
        <v>3</v>
      </c>
      <c r="BU144" s="28">
        <v>0</v>
      </c>
      <c r="BV144" s="28" t="s">
        <v>103</v>
      </c>
      <c r="BW144" s="28" t="s">
        <v>103</v>
      </c>
      <c r="BX144" s="28">
        <v>0</v>
      </c>
      <c r="BY144" s="28" t="s">
        <v>103</v>
      </c>
      <c r="BZ144" s="28" t="s">
        <v>103</v>
      </c>
      <c r="CA144" s="28" t="s">
        <v>103</v>
      </c>
      <c r="CB144" s="28" t="s">
        <v>103</v>
      </c>
      <c r="CC144" s="28">
        <v>0</v>
      </c>
      <c r="CD144" s="28" t="s">
        <v>103</v>
      </c>
      <c r="CE144" s="28">
        <v>0</v>
      </c>
      <c r="CF144" s="28" t="s">
        <v>103</v>
      </c>
      <c r="CG144" s="28">
        <v>3.28</v>
      </c>
      <c r="CH144" s="28">
        <v>5</v>
      </c>
      <c r="CI144" s="28">
        <v>0</v>
      </c>
      <c r="CJ144" s="28" t="s">
        <v>103</v>
      </c>
      <c r="CK144" s="28" t="s">
        <v>103</v>
      </c>
      <c r="CL144" s="28">
        <v>0</v>
      </c>
      <c r="CM144" s="28" t="s">
        <v>103</v>
      </c>
      <c r="CN144" s="28">
        <v>0</v>
      </c>
      <c r="CO144" s="28">
        <f t="shared" si="47"/>
        <v>0</v>
      </c>
      <c r="CP144" s="32">
        <f t="shared" si="35"/>
        <v>308.17739999999998</v>
      </c>
      <c r="CQ144" s="28">
        <v>0</v>
      </c>
      <c r="CR144" s="28" t="s">
        <v>103</v>
      </c>
      <c r="CS144" s="28">
        <f t="shared" si="48"/>
        <v>0</v>
      </c>
      <c r="CT144" s="28">
        <f t="shared" si="49"/>
        <v>0</v>
      </c>
      <c r="CU144" s="28">
        <f t="shared" si="36"/>
        <v>0</v>
      </c>
      <c r="CV144" s="28">
        <f t="shared" si="37"/>
        <v>897.18</v>
      </c>
      <c r="CW144" s="29">
        <f t="shared" si="38"/>
        <v>6102.82</v>
      </c>
    </row>
    <row r="145" spans="2:101" x14ac:dyDescent="0.2">
      <c r="B145" s="7">
        <v>211006</v>
      </c>
      <c r="C145" s="8">
        <v>24245</v>
      </c>
      <c r="D145" s="8" t="s">
        <v>95</v>
      </c>
      <c r="E145" s="8" t="s">
        <v>457</v>
      </c>
      <c r="F145" s="8">
        <v>0</v>
      </c>
      <c r="G145" s="8" t="s">
        <v>942</v>
      </c>
      <c r="H145" s="8" t="s">
        <v>451</v>
      </c>
      <c r="I145" s="8" t="s">
        <v>129</v>
      </c>
      <c r="J145" s="8" t="s">
        <v>129</v>
      </c>
      <c r="K145" s="8" t="s">
        <v>123</v>
      </c>
      <c r="L145" s="8" t="s">
        <v>448</v>
      </c>
      <c r="M145" s="9">
        <v>27908220201612</v>
      </c>
      <c r="N145" s="8" t="s">
        <v>458</v>
      </c>
      <c r="O145" s="8" t="s">
        <v>102</v>
      </c>
      <c r="P145" s="8">
        <v>1011.168</v>
      </c>
      <c r="Q145" s="14">
        <v>1183.0665600000002</v>
      </c>
      <c r="R145" s="15">
        <v>0</v>
      </c>
      <c r="S145" s="15">
        <f t="shared" si="39"/>
        <v>1597.14</v>
      </c>
      <c r="T145" s="15">
        <f t="shared" si="40"/>
        <v>177.46</v>
      </c>
      <c r="U145" s="15">
        <v>0</v>
      </c>
      <c r="V145" s="15">
        <v>0</v>
      </c>
      <c r="W145" s="15">
        <v>0</v>
      </c>
      <c r="X145" s="15" t="s">
        <v>103</v>
      </c>
      <c r="Y145" s="14">
        <v>0</v>
      </c>
      <c r="Z145" s="15">
        <v>300</v>
      </c>
      <c r="AA145" s="15" t="s">
        <v>103</v>
      </c>
      <c r="AB145" s="15">
        <v>0</v>
      </c>
      <c r="AC145" s="15" t="s">
        <v>103</v>
      </c>
      <c r="AD145" s="15">
        <v>0</v>
      </c>
      <c r="AE145" s="15">
        <v>0</v>
      </c>
      <c r="AF145" s="19">
        <f t="shared" si="41"/>
        <v>300</v>
      </c>
      <c r="AG145" s="15">
        <v>35.327190000000002</v>
      </c>
      <c r="AH145" s="15">
        <v>39.35801</v>
      </c>
      <c r="AI145" s="15">
        <v>65</v>
      </c>
      <c r="AJ145" s="15">
        <v>0</v>
      </c>
      <c r="AK145" s="15">
        <v>200</v>
      </c>
      <c r="AL145" s="15">
        <v>27.83511</v>
      </c>
      <c r="AM145" s="15">
        <v>36.047449999999998</v>
      </c>
      <c r="AN145" s="15">
        <v>46.284930000000003</v>
      </c>
      <c r="AO145" s="15">
        <v>66.033169999999998</v>
      </c>
      <c r="AP145" s="15">
        <v>70.65549</v>
      </c>
      <c r="AQ145" s="15">
        <v>83.8</v>
      </c>
      <c r="AR145" s="15" t="s">
        <v>103</v>
      </c>
      <c r="AS145" s="15">
        <v>50.558419999999998</v>
      </c>
      <c r="AT145" s="15">
        <v>600</v>
      </c>
      <c r="AU145" s="15">
        <v>8</v>
      </c>
      <c r="AV145" s="19">
        <f t="shared" si="42"/>
        <v>1328.9</v>
      </c>
      <c r="AW145" s="15">
        <v>10</v>
      </c>
      <c r="AX145" s="15">
        <v>0</v>
      </c>
      <c r="AY145" s="14">
        <v>212.8775</v>
      </c>
      <c r="AZ145" s="15">
        <v>0</v>
      </c>
      <c r="BA145" s="15" t="s">
        <v>103</v>
      </c>
      <c r="BB145" s="15">
        <v>0</v>
      </c>
      <c r="BC145" s="24">
        <f t="shared" si="34"/>
        <v>4809.4399999999996</v>
      </c>
      <c r="BD145" s="19">
        <f t="shared" si="43"/>
        <v>2190.5600000000004</v>
      </c>
      <c r="BE145" s="19">
        <f t="shared" si="44"/>
        <v>7000</v>
      </c>
      <c r="BF145" s="22">
        <v>0</v>
      </c>
      <c r="BG145" s="22">
        <v>0</v>
      </c>
      <c r="BH145" s="22"/>
      <c r="BI145" s="22"/>
      <c r="BJ145" s="32">
        <v>530.69827636718753</v>
      </c>
      <c r="BK145" s="32">
        <v>0</v>
      </c>
      <c r="BL145" s="28">
        <f t="shared" si="45"/>
        <v>0</v>
      </c>
      <c r="BM145" s="28">
        <f t="shared" si="46"/>
        <v>0</v>
      </c>
      <c r="BN14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5" s="28">
        <v>0</v>
      </c>
      <c r="BR145" s="28">
        <v>0</v>
      </c>
      <c r="BS145" s="28" t="s">
        <v>103</v>
      </c>
      <c r="BT145" s="28">
        <v>3</v>
      </c>
      <c r="BU145" s="28">
        <v>0</v>
      </c>
      <c r="BV145" s="28" t="s">
        <v>103</v>
      </c>
      <c r="BW145" s="28" t="s">
        <v>103</v>
      </c>
      <c r="BX145" s="28">
        <v>0</v>
      </c>
      <c r="BY145" s="28" t="s">
        <v>103</v>
      </c>
      <c r="BZ145" s="28" t="s">
        <v>103</v>
      </c>
      <c r="CA145" s="28" t="s">
        <v>103</v>
      </c>
      <c r="CB145" s="28" t="s">
        <v>103</v>
      </c>
      <c r="CC145" s="28">
        <v>0</v>
      </c>
      <c r="CD145" s="28" t="s">
        <v>103</v>
      </c>
      <c r="CE145" s="28">
        <v>0</v>
      </c>
      <c r="CF145" s="28" t="s">
        <v>103</v>
      </c>
      <c r="CG145" s="28">
        <v>2.62</v>
      </c>
      <c r="CH145" s="28">
        <v>5</v>
      </c>
      <c r="CI145" s="28">
        <v>0</v>
      </c>
      <c r="CJ145" s="28" t="s">
        <v>103</v>
      </c>
      <c r="CK145" s="28" t="s">
        <v>103</v>
      </c>
      <c r="CL145" s="28">
        <v>0</v>
      </c>
      <c r="CM145" s="28" t="s">
        <v>103</v>
      </c>
      <c r="CN145" s="28">
        <v>0</v>
      </c>
      <c r="CO145" s="28">
        <f t="shared" si="47"/>
        <v>0</v>
      </c>
      <c r="CP145" s="32">
        <f t="shared" si="35"/>
        <v>212.8775</v>
      </c>
      <c r="CQ145" s="28">
        <v>0</v>
      </c>
      <c r="CR145" s="28" t="s">
        <v>103</v>
      </c>
      <c r="CS145" s="28">
        <f t="shared" si="48"/>
        <v>0</v>
      </c>
      <c r="CT145" s="28">
        <f t="shared" si="49"/>
        <v>0</v>
      </c>
      <c r="CU145" s="28">
        <f t="shared" si="36"/>
        <v>0</v>
      </c>
      <c r="CV145" s="28">
        <f t="shared" si="37"/>
        <v>754.2</v>
      </c>
      <c r="CW145" s="29">
        <f t="shared" si="38"/>
        <v>6245.8</v>
      </c>
    </row>
    <row r="146" spans="2:101" x14ac:dyDescent="0.2">
      <c r="B146" s="7">
        <v>211007</v>
      </c>
      <c r="C146" s="8">
        <v>24272</v>
      </c>
      <c r="D146" s="8" t="s">
        <v>95</v>
      </c>
      <c r="E146" s="8" t="s">
        <v>459</v>
      </c>
      <c r="F146" s="8">
        <v>0</v>
      </c>
      <c r="G146" s="8" t="s">
        <v>942</v>
      </c>
      <c r="H146" s="8" t="s">
        <v>106</v>
      </c>
      <c r="I146" s="8" t="s">
        <v>129</v>
      </c>
      <c r="J146" s="8" t="s">
        <v>129</v>
      </c>
      <c r="K146" s="8" t="s">
        <v>230</v>
      </c>
      <c r="L146" s="8" t="s">
        <v>448</v>
      </c>
      <c r="M146" s="9">
        <v>27003120200438</v>
      </c>
      <c r="N146" s="8" t="s">
        <v>460</v>
      </c>
      <c r="O146" s="8" t="s">
        <v>102</v>
      </c>
      <c r="P146" s="8">
        <v>1041.653</v>
      </c>
      <c r="Q146" s="14">
        <v>1218.7340100000001</v>
      </c>
      <c r="R146" s="15">
        <v>0</v>
      </c>
      <c r="S146" s="15">
        <f t="shared" si="39"/>
        <v>1645.29</v>
      </c>
      <c r="T146" s="15">
        <f t="shared" si="40"/>
        <v>182.81</v>
      </c>
      <c r="U146" s="15">
        <v>0</v>
      </c>
      <c r="V146" s="15">
        <v>0</v>
      </c>
      <c r="W146" s="15">
        <v>0</v>
      </c>
      <c r="X146" s="15" t="s">
        <v>103</v>
      </c>
      <c r="Y146" s="14">
        <v>182.8101015</v>
      </c>
      <c r="Z146" s="15">
        <v>300</v>
      </c>
      <c r="AA146" s="15" t="s">
        <v>103</v>
      </c>
      <c r="AB146" s="15">
        <v>0</v>
      </c>
      <c r="AC146" s="15" t="s">
        <v>103</v>
      </c>
      <c r="AD146" s="15">
        <v>0</v>
      </c>
      <c r="AE146" s="15">
        <v>0</v>
      </c>
      <c r="AF146" s="19">
        <f t="shared" si="41"/>
        <v>482.81</v>
      </c>
      <c r="AG146" s="15">
        <v>36.753399999999999</v>
      </c>
      <c r="AH146" s="15">
        <v>40.926850000000002</v>
      </c>
      <c r="AI146" s="15">
        <v>65</v>
      </c>
      <c r="AJ146" s="15">
        <v>0</v>
      </c>
      <c r="AK146" s="15">
        <v>200</v>
      </c>
      <c r="AL146" s="15">
        <v>26.413160000000001</v>
      </c>
      <c r="AM146" s="15">
        <v>37.134219999999999</v>
      </c>
      <c r="AN146" s="15">
        <v>47.680340000000001</v>
      </c>
      <c r="AO146" s="15">
        <v>68.023960000000002</v>
      </c>
      <c r="AP146" s="15">
        <v>72.785640000000001</v>
      </c>
      <c r="AQ146" s="15">
        <v>81.8</v>
      </c>
      <c r="AR146" s="15" t="s">
        <v>103</v>
      </c>
      <c r="AS146" s="15">
        <v>52.08267</v>
      </c>
      <c r="AT146" s="15">
        <v>600</v>
      </c>
      <c r="AU146" s="15">
        <v>10</v>
      </c>
      <c r="AV146" s="19">
        <f t="shared" si="42"/>
        <v>1338.6</v>
      </c>
      <c r="AW146" s="15">
        <v>10</v>
      </c>
      <c r="AX146" s="15">
        <v>0</v>
      </c>
      <c r="AY146" s="14">
        <v>219.2955</v>
      </c>
      <c r="AZ146" s="15">
        <v>0</v>
      </c>
      <c r="BA146" s="15" t="s">
        <v>103</v>
      </c>
      <c r="BB146" s="15">
        <v>0</v>
      </c>
      <c r="BC146" s="24">
        <f t="shared" si="34"/>
        <v>5097.54</v>
      </c>
      <c r="BD146" s="19">
        <f t="shared" si="43"/>
        <v>1902.46</v>
      </c>
      <c r="BE146" s="19">
        <f t="shared" si="44"/>
        <v>7000</v>
      </c>
      <c r="BF146" s="22">
        <v>0</v>
      </c>
      <c r="BG146" s="22">
        <v>0</v>
      </c>
      <c r="BH146" s="22"/>
      <c r="BI146" s="22"/>
      <c r="BJ146" s="32">
        <v>529.19571289062503</v>
      </c>
      <c r="BK146" s="32">
        <v>0</v>
      </c>
      <c r="BL146" s="28">
        <f t="shared" si="45"/>
        <v>0</v>
      </c>
      <c r="BM146" s="28">
        <f t="shared" si="46"/>
        <v>0</v>
      </c>
      <c r="BN14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6" s="28">
        <v>0</v>
      </c>
      <c r="BR146" s="28">
        <v>0</v>
      </c>
      <c r="BS146" s="28" t="s">
        <v>103</v>
      </c>
      <c r="BT146" s="28">
        <v>3</v>
      </c>
      <c r="BU146" s="28">
        <v>0</v>
      </c>
      <c r="BV146" s="28" t="s">
        <v>103</v>
      </c>
      <c r="BW146" s="28" t="s">
        <v>103</v>
      </c>
      <c r="BX146" s="28">
        <v>0</v>
      </c>
      <c r="BY146" s="28" t="s">
        <v>103</v>
      </c>
      <c r="BZ146" s="28" t="s">
        <v>103</v>
      </c>
      <c r="CA146" s="28" t="s">
        <v>103</v>
      </c>
      <c r="CB146" s="28" t="s">
        <v>103</v>
      </c>
      <c r="CC146" s="28">
        <v>0</v>
      </c>
      <c r="CD146" s="28" t="s">
        <v>103</v>
      </c>
      <c r="CE146" s="28">
        <v>0</v>
      </c>
      <c r="CF146" s="28" t="s">
        <v>103</v>
      </c>
      <c r="CG146" s="28">
        <v>3.23</v>
      </c>
      <c r="CH146" s="28">
        <v>5</v>
      </c>
      <c r="CI146" s="28">
        <v>0</v>
      </c>
      <c r="CJ146" s="28" t="s">
        <v>103</v>
      </c>
      <c r="CK146" s="28" t="s">
        <v>103</v>
      </c>
      <c r="CL146" s="28">
        <v>0</v>
      </c>
      <c r="CM146" s="28" t="s">
        <v>103</v>
      </c>
      <c r="CN146" s="28">
        <v>0</v>
      </c>
      <c r="CO146" s="28">
        <f t="shared" si="47"/>
        <v>0</v>
      </c>
      <c r="CP146" s="32">
        <f t="shared" si="35"/>
        <v>219.2955</v>
      </c>
      <c r="CQ146" s="28">
        <v>0</v>
      </c>
      <c r="CR146" s="28" t="s">
        <v>103</v>
      </c>
      <c r="CS146" s="28">
        <f t="shared" si="48"/>
        <v>0</v>
      </c>
      <c r="CT146" s="28">
        <f t="shared" si="49"/>
        <v>0</v>
      </c>
      <c r="CU146" s="28">
        <f t="shared" si="36"/>
        <v>0</v>
      </c>
      <c r="CV146" s="28">
        <f t="shared" si="37"/>
        <v>759.72</v>
      </c>
      <c r="CW146" s="29">
        <f t="shared" si="38"/>
        <v>6240.28</v>
      </c>
    </row>
    <row r="147" spans="2:101" x14ac:dyDescent="0.2">
      <c r="B147" s="7">
        <v>211008</v>
      </c>
      <c r="C147" s="8">
        <v>24274</v>
      </c>
      <c r="D147" s="8" t="s">
        <v>95</v>
      </c>
      <c r="E147" s="8" t="s">
        <v>461</v>
      </c>
      <c r="F147" s="8">
        <v>0</v>
      </c>
      <c r="G147" s="8" t="s">
        <v>942</v>
      </c>
      <c r="H147" s="8" t="s">
        <v>451</v>
      </c>
      <c r="I147" s="8" t="s">
        <v>98</v>
      </c>
      <c r="J147" s="8" t="s">
        <v>98</v>
      </c>
      <c r="K147" s="8" t="s">
        <v>135</v>
      </c>
      <c r="L147" s="8" t="s">
        <v>136</v>
      </c>
      <c r="M147" s="9">
        <v>27108130201374</v>
      </c>
      <c r="N147" s="8" t="s">
        <v>462</v>
      </c>
      <c r="O147" s="8" t="s">
        <v>102</v>
      </c>
      <c r="P147" s="8">
        <v>1839.8689999999999</v>
      </c>
      <c r="Q147" s="14">
        <v>2152.6467299999999</v>
      </c>
      <c r="R147" s="15">
        <v>0</v>
      </c>
      <c r="S147" s="15">
        <f t="shared" si="39"/>
        <v>2906.07</v>
      </c>
      <c r="T147" s="15">
        <f t="shared" si="40"/>
        <v>322.89999999999998</v>
      </c>
      <c r="U147" s="15">
        <v>0</v>
      </c>
      <c r="V147" s="15">
        <v>0</v>
      </c>
      <c r="W147" s="15">
        <v>0</v>
      </c>
      <c r="X147" s="15" t="s">
        <v>103</v>
      </c>
      <c r="Y147" s="14">
        <v>0</v>
      </c>
      <c r="Z147" s="15">
        <v>300</v>
      </c>
      <c r="AA147" s="15" t="s">
        <v>103</v>
      </c>
      <c r="AB147" s="15">
        <v>0</v>
      </c>
      <c r="AC147" s="15" t="s">
        <v>103</v>
      </c>
      <c r="AD147" s="15">
        <v>0</v>
      </c>
      <c r="AE147" s="15">
        <v>0</v>
      </c>
      <c r="AF147" s="19">
        <f t="shared" si="41"/>
        <v>300</v>
      </c>
      <c r="AG147" s="15">
        <v>64.265289999999993</v>
      </c>
      <c r="AH147" s="15">
        <v>71.728840000000005</v>
      </c>
      <c r="AI147" s="15">
        <v>85.654600000000002</v>
      </c>
      <c r="AJ147" s="15">
        <v>0</v>
      </c>
      <c r="AK147" s="15">
        <v>200</v>
      </c>
      <c r="AL147" s="15">
        <v>36.77946</v>
      </c>
      <c r="AM147" s="15">
        <v>65.590040000000002</v>
      </c>
      <c r="AN147" s="15">
        <v>84.217619999999997</v>
      </c>
      <c r="AO147" s="15">
        <v>120.15049999999999</v>
      </c>
      <c r="AP147" s="15">
        <v>128.56100000000001</v>
      </c>
      <c r="AQ147" s="15">
        <v>137.56030000000001</v>
      </c>
      <c r="AR147" s="15" t="s">
        <v>103</v>
      </c>
      <c r="AS147" s="15">
        <v>91.993430000000004</v>
      </c>
      <c r="AT147" s="15">
        <v>600</v>
      </c>
      <c r="AU147" s="15">
        <v>10</v>
      </c>
      <c r="AV147" s="19">
        <f t="shared" si="42"/>
        <v>1696.5</v>
      </c>
      <c r="AW147" s="15">
        <v>10</v>
      </c>
      <c r="AX147" s="15">
        <v>0</v>
      </c>
      <c r="AY147" s="14">
        <v>387.3408</v>
      </c>
      <c r="AZ147" s="15">
        <v>0</v>
      </c>
      <c r="BA147" s="15" t="s">
        <v>103</v>
      </c>
      <c r="BB147" s="15">
        <v>0</v>
      </c>
      <c r="BC147" s="24">
        <f t="shared" si="34"/>
        <v>7775.46</v>
      </c>
      <c r="BD147" s="19">
        <f t="shared" si="43"/>
        <v>0</v>
      </c>
      <c r="BE147" s="19">
        <f t="shared" si="44"/>
        <v>7775.46</v>
      </c>
      <c r="BF147" s="22">
        <v>0</v>
      </c>
      <c r="BG147" s="22">
        <v>0</v>
      </c>
      <c r="BH147" s="22"/>
      <c r="BI147" s="22"/>
      <c r="BJ147" s="32">
        <v>704.69190429687501</v>
      </c>
      <c r="BK147" s="32">
        <v>120.25</v>
      </c>
      <c r="BL147" s="28">
        <f t="shared" si="45"/>
        <v>0</v>
      </c>
      <c r="BM147" s="28">
        <f t="shared" si="46"/>
        <v>0</v>
      </c>
      <c r="BN14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7" s="28">
        <v>0</v>
      </c>
      <c r="BR147" s="28">
        <v>0</v>
      </c>
      <c r="BS147" s="28" t="s">
        <v>103</v>
      </c>
      <c r="BT147" s="28">
        <v>3</v>
      </c>
      <c r="BU147" s="28">
        <v>0</v>
      </c>
      <c r="BV147" s="28" t="s">
        <v>103</v>
      </c>
      <c r="BW147" s="28" t="s">
        <v>103</v>
      </c>
      <c r="BX147" s="28">
        <v>0</v>
      </c>
      <c r="BY147" s="28" t="s">
        <v>103</v>
      </c>
      <c r="BZ147" s="28" t="s">
        <v>103</v>
      </c>
      <c r="CA147" s="28" t="s">
        <v>103</v>
      </c>
      <c r="CB147" s="28" t="s">
        <v>103</v>
      </c>
      <c r="CC147" s="28">
        <v>0</v>
      </c>
      <c r="CD147" s="28" t="s">
        <v>103</v>
      </c>
      <c r="CE147" s="28">
        <v>0</v>
      </c>
      <c r="CF147" s="28" t="s">
        <v>103</v>
      </c>
      <c r="CG147" s="28">
        <v>3.85</v>
      </c>
      <c r="CH147" s="28">
        <v>5</v>
      </c>
      <c r="CI147" s="28">
        <v>0</v>
      </c>
      <c r="CJ147" s="28" t="s">
        <v>103</v>
      </c>
      <c r="CK147" s="28" t="s">
        <v>103</v>
      </c>
      <c r="CL147" s="28">
        <v>0</v>
      </c>
      <c r="CM147" s="28" t="s">
        <v>103</v>
      </c>
      <c r="CN147" s="28">
        <v>0</v>
      </c>
      <c r="CO147" s="28">
        <f t="shared" si="47"/>
        <v>0</v>
      </c>
      <c r="CP147" s="32">
        <f t="shared" si="35"/>
        <v>387.3408</v>
      </c>
      <c r="CQ147" s="28">
        <v>0</v>
      </c>
      <c r="CR147" s="28" t="s">
        <v>103</v>
      </c>
      <c r="CS147" s="28">
        <f t="shared" si="48"/>
        <v>0</v>
      </c>
      <c r="CT147" s="28">
        <f t="shared" si="49"/>
        <v>0</v>
      </c>
      <c r="CU147" s="28">
        <f t="shared" si="36"/>
        <v>0</v>
      </c>
      <c r="CV147" s="28">
        <f t="shared" si="37"/>
        <v>1224.1300000000001</v>
      </c>
      <c r="CW147" s="29">
        <f t="shared" si="38"/>
        <v>6551.33</v>
      </c>
    </row>
    <row r="148" spans="2:101" x14ac:dyDescent="0.2">
      <c r="B148" s="7">
        <v>211009</v>
      </c>
      <c r="C148" s="8">
        <v>24293</v>
      </c>
      <c r="D148" s="8" t="s">
        <v>95</v>
      </c>
      <c r="E148" s="8" t="s">
        <v>463</v>
      </c>
      <c r="F148" s="8">
        <v>0</v>
      </c>
      <c r="G148" s="8" t="s">
        <v>942</v>
      </c>
      <c r="H148" s="8" t="s">
        <v>106</v>
      </c>
      <c r="I148" s="8" t="s">
        <v>107</v>
      </c>
      <c r="J148" s="8" t="s">
        <v>108</v>
      </c>
      <c r="K148" s="8" t="s">
        <v>170</v>
      </c>
      <c r="L148" s="8" t="s">
        <v>287</v>
      </c>
      <c r="M148" s="9">
        <v>27004260201155</v>
      </c>
      <c r="N148" s="8" t="s">
        <v>464</v>
      </c>
      <c r="O148" s="8" t="s">
        <v>102</v>
      </c>
      <c r="P148" s="8">
        <v>2219.5949999999998</v>
      </c>
      <c r="Q148" s="14">
        <v>2596.9261500000002</v>
      </c>
      <c r="R148" s="15">
        <v>0</v>
      </c>
      <c r="S148" s="15">
        <f t="shared" si="39"/>
        <v>3505.85</v>
      </c>
      <c r="T148" s="15">
        <f t="shared" si="40"/>
        <v>389.54</v>
      </c>
      <c r="U148" s="15">
        <v>0</v>
      </c>
      <c r="V148" s="15">
        <v>0</v>
      </c>
      <c r="W148" s="15">
        <v>0</v>
      </c>
      <c r="X148" s="15" t="s">
        <v>103</v>
      </c>
      <c r="Y148" s="14">
        <v>389.53892250000001</v>
      </c>
      <c r="Z148" s="15">
        <v>300</v>
      </c>
      <c r="AA148" s="15" t="s">
        <v>103</v>
      </c>
      <c r="AB148" s="15">
        <v>0</v>
      </c>
      <c r="AC148" s="15" t="s">
        <v>103</v>
      </c>
      <c r="AD148" s="15">
        <v>0</v>
      </c>
      <c r="AE148" s="15">
        <v>0</v>
      </c>
      <c r="AF148" s="19">
        <f t="shared" si="41"/>
        <v>689.54</v>
      </c>
      <c r="AG148" s="15">
        <v>76.962149999999994</v>
      </c>
      <c r="AH148" s="15">
        <v>85.941490000000002</v>
      </c>
      <c r="AI148" s="15">
        <v>103.4541</v>
      </c>
      <c r="AJ148" s="15">
        <v>0</v>
      </c>
      <c r="AK148" s="15">
        <v>190</v>
      </c>
      <c r="AL148" s="15">
        <v>44.370289999999997</v>
      </c>
      <c r="AM148" s="15">
        <v>79.127020000000002</v>
      </c>
      <c r="AN148" s="15">
        <v>101.59910000000001</v>
      </c>
      <c r="AO148" s="15">
        <v>144.94800000000001</v>
      </c>
      <c r="AP148" s="15">
        <v>155.09440000000001</v>
      </c>
      <c r="AQ148" s="15">
        <v>165.95099999999999</v>
      </c>
      <c r="AR148" s="15" t="s">
        <v>103</v>
      </c>
      <c r="AS148" s="15">
        <v>110.97969999999999</v>
      </c>
      <c r="AT148" s="15">
        <v>600</v>
      </c>
      <c r="AU148" s="15">
        <v>8</v>
      </c>
      <c r="AV148" s="19">
        <f t="shared" si="42"/>
        <v>1866.43</v>
      </c>
      <c r="AW148" s="15">
        <v>10</v>
      </c>
      <c r="AX148" s="15">
        <v>0</v>
      </c>
      <c r="AY148" s="14">
        <v>467.28309999999999</v>
      </c>
      <c r="AZ148" s="15">
        <v>0</v>
      </c>
      <c r="BA148" s="15" t="s">
        <v>103</v>
      </c>
      <c r="BB148" s="15">
        <v>0</v>
      </c>
      <c r="BC148" s="24">
        <f t="shared" si="34"/>
        <v>9525.57</v>
      </c>
      <c r="BD148" s="19">
        <f t="shared" si="43"/>
        <v>0</v>
      </c>
      <c r="BE148" s="19">
        <f t="shared" si="44"/>
        <v>9525.57</v>
      </c>
      <c r="BF148" s="22">
        <v>0</v>
      </c>
      <c r="BG148" s="22">
        <v>0</v>
      </c>
      <c r="BH148" s="22"/>
      <c r="BI148" s="22"/>
      <c r="BJ148" s="32">
        <v>830.30857421874998</v>
      </c>
      <c r="BK148" s="32">
        <v>104</v>
      </c>
      <c r="BL148" s="28">
        <f t="shared" si="45"/>
        <v>0</v>
      </c>
      <c r="BM148" s="28">
        <f t="shared" si="46"/>
        <v>0</v>
      </c>
      <c r="BN14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8" s="28">
        <v>0</v>
      </c>
      <c r="BR148" s="28">
        <v>0</v>
      </c>
      <c r="BS148" s="28" t="s">
        <v>103</v>
      </c>
      <c r="BT148" s="28">
        <v>3</v>
      </c>
      <c r="BU148" s="28">
        <v>0</v>
      </c>
      <c r="BV148" s="28" t="s">
        <v>103</v>
      </c>
      <c r="BW148" s="28" t="s">
        <v>103</v>
      </c>
      <c r="BX148" s="28">
        <v>0</v>
      </c>
      <c r="BY148" s="28" t="s">
        <v>103</v>
      </c>
      <c r="BZ148" s="28" t="s">
        <v>103</v>
      </c>
      <c r="CA148" s="28" t="s">
        <v>103</v>
      </c>
      <c r="CB148" s="28" t="s">
        <v>103</v>
      </c>
      <c r="CC148" s="28">
        <v>0</v>
      </c>
      <c r="CD148" s="28" t="s">
        <v>103</v>
      </c>
      <c r="CE148" s="28">
        <v>0</v>
      </c>
      <c r="CF148" s="28" t="s">
        <v>103</v>
      </c>
      <c r="CG148" s="28">
        <v>3.89</v>
      </c>
      <c r="CH148" s="28">
        <v>5</v>
      </c>
      <c r="CI148" s="28">
        <v>0</v>
      </c>
      <c r="CJ148" s="28" t="s">
        <v>103</v>
      </c>
      <c r="CK148" s="28" t="s">
        <v>103</v>
      </c>
      <c r="CL148" s="28">
        <v>0</v>
      </c>
      <c r="CM148" s="28" t="s">
        <v>103</v>
      </c>
      <c r="CN148" s="28">
        <v>0</v>
      </c>
      <c r="CO148" s="28">
        <f t="shared" si="47"/>
        <v>0</v>
      </c>
      <c r="CP148" s="32">
        <f t="shared" si="35"/>
        <v>467.28309999999999</v>
      </c>
      <c r="CQ148" s="28">
        <v>0</v>
      </c>
      <c r="CR148" s="28" t="s">
        <v>103</v>
      </c>
      <c r="CS148" s="28">
        <f t="shared" si="48"/>
        <v>0</v>
      </c>
      <c r="CT148" s="28">
        <f t="shared" si="49"/>
        <v>0</v>
      </c>
      <c r="CU148" s="28">
        <f t="shared" si="36"/>
        <v>0</v>
      </c>
      <c r="CV148" s="28">
        <f t="shared" si="37"/>
        <v>1413.48</v>
      </c>
      <c r="CW148" s="29">
        <f t="shared" si="38"/>
        <v>8112.09</v>
      </c>
    </row>
    <row r="149" spans="2:101" x14ac:dyDescent="0.2">
      <c r="B149" s="7">
        <v>211010</v>
      </c>
      <c r="C149" s="8">
        <v>24322</v>
      </c>
      <c r="D149" s="8" t="s">
        <v>95</v>
      </c>
      <c r="E149" s="8" t="s">
        <v>465</v>
      </c>
      <c r="F149" s="8">
        <v>0</v>
      </c>
      <c r="G149" s="8" t="s">
        <v>942</v>
      </c>
      <c r="H149" s="8" t="s">
        <v>106</v>
      </c>
      <c r="I149" s="8" t="s">
        <v>114</v>
      </c>
      <c r="J149" s="8" t="s">
        <v>114</v>
      </c>
      <c r="K149" s="8" t="s">
        <v>156</v>
      </c>
      <c r="L149" s="8" t="s">
        <v>287</v>
      </c>
      <c r="M149" s="9">
        <v>26512120201611</v>
      </c>
      <c r="N149" s="8" t="s">
        <v>466</v>
      </c>
      <c r="O149" s="8" t="s">
        <v>102</v>
      </c>
      <c r="P149" s="8">
        <v>1892.3420000000001</v>
      </c>
      <c r="Q149" s="14">
        <v>2214.0401400000005</v>
      </c>
      <c r="R149" s="15">
        <v>0</v>
      </c>
      <c r="S149" s="15">
        <f t="shared" si="39"/>
        <v>2988.95</v>
      </c>
      <c r="T149" s="15">
        <f t="shared" si="40"/>
        <v>332.11</v>
      </c>
      <c r="U149" s="15">
        <v>0</v>
      </c>
      <c r="V149" s="15">
        <v>0</v>
      </c>
      <c r="W149" s="15">
        <v>0</v>
      </c>
      <c r="X149" s="15" t="s">
        <v>103</v>
      </c>
      <c r="Y149" s="14">
        <v>332.10602100000006</v>
      </c>
      <c r="Z149" s="15">
        <v>300</v>
      </c>
      <c r="AA149" s="15" t="s">
        <v>103</v>
      </c>
      <c r="AB149" s="15">
        <v>0</v>
      </c>
      <c r="AC149" s="15" t="s">
        <v>103</v>
      </c>
      <c r="AD149" s="15">
        <v>0</v>
      </c>
      <c r="AE149" s="15">
        <v>0</v>
      </c>
      <c r="AF149" s="19">
        <f t="shared" si="41"/>
        <v>632.11</v>
      </c>
      <c r="AG149" s="15">
        <v>65.729389999999995</v>
      </c>
      <c r="AH149" s="15">
        <v>73.537769999999995</v>
      </c>
      <c r="AI149" s="15">
        <v>88.254840000000002</v>
      </c>
      <c r="AJ149" s="15">
        <v>0</v>
      </c>
      <c r="AK149" s="15">
        <v>190</v>
      </c>
      <c r="AL149" s="15">
        <v>37.828420000000001</v>
      </c>
      <c r="AM149" s="15">
        <v>67.46069</v>
      </c>
      <c r="AN149" s="15">
        <v>86.619519999999994</v>
      </c>
      <c r="AO149" s="15">
        <v>123.5772</v>
      </c>
      <c r="AP149" s="15">
        <v>132.2276</v>
      </c>
      <c r="AQ149" s="15">
        <v>141.48349999999999</v>
      </c>
      <c r="AR149" s="15" t="s">
        <v>103</v>
      </c>
      <c r="AS149" s="15">
        <v>94.617099999999994</v>
      </c>
      <c r="AT149" s="15">
        <v>600</v>
      </c>
      <c r="AU149" s="15">
        <v>10</v>
      </c>
      <c r="AV149" s="19">
        <f t="shared" si="42"/>
        <v>1711.34</v>
      </c>
      <c r="AW149" s="15">
        <v>10</v>
      </c>
      <c r="AX149" s="15">
        <v>0</v>
      </c>
      <c r="AY149" s="14">
        <v>398.38780000000003</v>
      </c>
      <c r="AZ149" s="15">
        <v>0</v>
      </c>
      <c r="BA149" s="15" t="s">
        <v>103</v>
      </c>
      <c r="BB149" s="15">
        <v>0</v>
      </c>
      <c r="BC149" s="24">
        <f t="shared" si="34"/>
        <v>8286.94</v>
      </c>
      <c r="BD149" s="19">
        <f t="shared" si="43"/>
        <v>0</v>
      </c>
      <c r="BE149" s="19">
        <f t="shared" si="44"/>
        <v>8286.94</v>
      </c>
      <c r="BF149" s="22">
        <v>0</v>
      </c>
      <c r="BG149" s="22">
        <v>0</v>
      </c>
      <c r="BH149" s="22"/>
      <c r="BI149" s="22"/>
      <c r="BJ149" s="32">
        <v>721.10500000000002</v>
      </c>
      <c r="BK149" s="32">
        <v>0</v>
      </c>
      <c r="BL149" s="28">
        <f t="shared" si="45"/>
        <v>0</v>
      </c>
      <c r="BM149" s="28">
        <f t="shared" si="46"/>
        <v>0</v>
      </c>
      <c r="BN14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9" s="28">
        <v>0</v>
      </c>
      <c r="BR149" s="28">
        <v>0</v>
      </c>
      <c r="BS149" s="28" t="s">
        <v>103</v>
      </c>
      <c r="BT149" s="28">
        <v>3</v>
      </c>
      <c r="BU149" s="28">
        <v>0</v>
      </c>
      <c r="BV149" s="28" t="s">
        <v>103</v>
      </c>
      <c r="BW149" s="28" t="s">
        <v>103</v>
      </c>
      <c r="BX149" s="28">
        <v>0</v>
      </c>
      <c r="BY149" s="28" t="s">
        <v>103</v>
      </c>
      <c r="BZ149" s="28" t="s">
        <v>103</v>
      </c>
      <c r="CA149" s="28" t="s">
        <v>103</v>
      </c>
      <c r="CB149" s="28" t="s">
        <v>103</v>
      </c>
      <c r="CC149" s="28">
        <v>0</v>
      </c>
      <c r="CD149" s="28" t="s">
        <v>103</v>
      </c>
      <c r="CE149" s="28">
        <v>0</v>
      </c>
      <c r="CF149" s="28" t="s">
        <v>103</v>
      </c>
      <c r="CG149" s="28">
        <v>3.44</v>
      </c>
      <c r="CH149" s="28">
        <v>5</v>
      </c>
      <c r="CI149" s="28">
        <v>0</v>
      </c>
      <c r="CJ149" s="28" t="s">
        <v>103</v>
      </c>
      <c r="CK149" s="28" t="s">
        <v>103</v>
      </c>
      <c r="CL149" s="28">
        <v>0</v>
      </c>
      <c r="CM149" s="28" t="s">
        <v>103</v>
      </c>
      <c r="CN149" s="28">
        <v>0</v>
      </c>
      <c r="CO149" s="28">
        <f t="shared" si="47"/>
        <v>0</v>
      </c>
      <c r="CP149" s="32">
        <f t="shared" si="35"/>
        <v>398.38780000000003</v>
      </c>
      <c r="CQ149" s="28">
        <v>0</v>
      </c>
      <c r="CR149" s="28" t="s">
        <v>103</v>
      </c>
      <c r="CS149" s="28">
        <f t="shared" si="48"/>
        <v>0</v>
      </c>
      <c r="CT149" s="28">
        <f t="shared" si="49"/>
        <v>0</v>
      </c>
      <c r="CU149" s="28">
        <f t="shared" si="36"/>
        <v>0</v>
      </c>
      <c r="CV149" s="28">
        <f t="shared" si="37"/>
        <v>1130.93</v>
      </c>
      <c r="CW149" s="29">
        <f t="shared" si="38"/>
        <v>7156.01</v>
      </c>
    </row>
    <row r="150" spans="2:101" x14ac:dyDescent="0.2">
      <c r="B150" s="7">
        <v>211011</v>
      </c>
      <c r="C150" s="8">
        <v>24323</v>
      </c>
      <c r="D150" s="8" t="s">
        <v>95</v>
      </c>
      <c r="E150" s="8" t="s">
        <v>467</v>
      </c>
      <c r="F150" s="8">
        <v>0</v>
      </c>
      <c r="G150" s="8" t="s">
        <v>942</v>
      </c>
      <c r="H150" s="8" t="s">
        <v>106</v>
      </c>
      <c r="I150" s="8" t="s">
        <v>114</v>
      </c>
      <c r="J150" s="8" t="s">
        <v>114</v>
      </c>
      <c r="K150" s="8" t="s">
        <v>115</v>
      </c>
      <c r="L150" s="8" t="s">
        <v>287</v>
      </c>
      <c r="M150" s="9">
        <v>27610210201593</v>
      </c>
      <c r="N150" s="8" t="s">
        <v>468</v>
      </c>
      <c r="O150" s="8" t="s">
        <v>102</v>
      </c>
      <c r="P150" s="8">
        <v>1892.3420000000001</v>
      </c>
      <c r="Q150" s="14">
        <v>2214.0401400000005</v>
      </c>
      <c r="R150" s="15">
        <v>0</v>
      </c>
      <c r="S150" s="15">
        <f t="shared" si="39"/>
        <v>2988.95</v>
      </c>
      <c r="T150" s="15">
        <f t="shared" si="40"/>
        <v>332.11</v>
      </c>
      <c r="U150" s="15">
        <v>0</v>
      </c>
      <c r="V150" s="15">
        <v>0</v>
      </c>
      <c r="W150" s="15">
        <v>0</v>
      </c>
      <c r="X150" s="15" t="s">
        <v>103</v>
      </c>
      <c r="Y150" s="14">
        <v>332.10602100000006</v>
      </c>
      <c r="Z150" s="15">
        <v>300</v>
      </c>
      <c r="AA150" s="15" t="s">
        <v>103</v>
      </c>
      <c r="AB150" s="15">
        <v>0</v>
      </c>
      <c r="AC150" s="15" t="s">
        <v>103</v>
      </c>
      <c r="AD150" s="15">
        <v>0</v>
      </c>
      <c r="AE150" s="15">
        <v>0</v>
      </c>
      <c r="AF150" s="19">
        <f t="shared" si="41"/>
        <v>632.11</v>
      </c>
      <c r="AG150" s="15">
        <v>65.729389999999995</v>
      </c>
      <c r="AH150" s="15">
        <v>73.537769999999995</v>
      </c>
      <c r="AI150" s="15">
        <v>88.254840000000002</v>
      </c>
      <c r="AJ150" s="15">
        <v>0</v>
      </c>
      <c r="AK150" s="15">
        <v>190</v>
      </c>
      <c r="AL150" s="15">
        <v>37.828420000000001</v>
      </c>
      <c r="AM150" s="15">
        <v>67.46069</v>
      </c>
      <c r="AN150" s="15">
        <v>86.619519999999994</v>
      </c>
      <c r="AO150" s="15">
        <v>123.5772</v>
      </c>
      <c r="AP150" s="15">
        <v>132.2276</v>
      </c>
      <c r="AQ150" s="15">
        <v>141.48349999999999</v>
      </c>
      <c r="AR150" s="15" t="s">
        <v>103</v>
      </c>
      <c r="AS150" s="15">
        <v>94.617099999999994</v>
      </c>
      <c r="AT150" s="15">
        <v>600</v>
      </c>
      <c r="AU150" s="15">
        <v>10</v>
      </c>
      <c r="AV150" s="19">
        <f t="shared" si="42"/>
        <v>1711.34</v>
      </c>
      <c r="AW150" s="15">
        <v>10</v>
      </c>
      <c r="AX150" s="15">
        <v>0</v>
      </c>
      <c r="AY150" s="14">
        <v>398.38780000000003</v>
      </c>
      <c r="AZ150" s="15">
        <v>0</v>
      </c>
      <c r="BA150" s="15" t="s">
        <v>103</v>
      </c>
      <c r="BB150" s="15">
        <v>0</v>
      </c>
      <c r="BC150" s="24">
        <f t="shared" si="34"/>
        <v>8286.94</v>
      </c>
      <c r="BD150" s="19">
        <f t="shared" si="43"/>
        <v>0</v>
      </c>
      <c r="BE150" s="19">
        <f t="shared" si="44"/>
        <v>8286.94</v>
      </c>
      <c r="BF150" s="22">
        <v>0</v>
      </c>
      <c r="BG150" s="22">
        <v>0</v>
      </c>
      <c r="BH150" s="22"/>
      <c r="BI150" s="22"/>
      <c r="BJ150" s="32">
        <v>721.10500000000002</v>
      </c>
      <c r="BK150" s="32">
        <v>0.08</v>
      </c>
      <c r="BL150" s="28">
        <f t="shared" si="45"/>
        <v>0</v>
      </c>
      <c r="BM150" s="28">
        <f t="shared" si="46"/>
        <v>0</v>
      </c>
      <c r="BN15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0" s="28">
        <v>0</v>
      </c>
      <c r="BR150" s="28">
        <v>0</v>
      </c>
      <c r="BS150" s="28" t="s">
        <v>103</v>
      </c>
      <c r="BT150" s="28">
        <v>3</v>
      </c>
      <c r="BU150" s="28">
        <v>0</v>
      </c>
      <c r="BV150" s="28" t="s">
        <v>103</v>
      </c>
      <c r="BW150" s="28" t="s">
        <v>103</v>
      </c>
      <c r="BX150" s="28">
        <v>0</v>
      </c>
      <c r="BY150" s="28" t="s">
        <v>103</v>
      </c>
      <c r="BZ150" s="28" t="s">
        <v>103</v>
      </c>
      <c r="CA150" s="28" t="s">
        <v>103</v>
      </c>
      <c r="CB150" s="28" t="s">
        <v>103</v>
      </c>
      <c r="CC150" s="28">
        <v>0</v>
      </c>
      <c r="CD150" s="28" t="s">
        <v>103</v>
      </c>
      <c r="CE150" s="28">
        <v>0</v>
      </c>
      <c r="CF150" s="28" t="s">
        <v>103</v>
      </c>
      <c r="CG150" s="28">
        <v>3.42</v>
      </c>
      <c r="CH150" s="28">
        <v>5</v>
      </c>
      <c r="CI150" s="28">
        <v>0</v>
      </c>
      <c r="CJ150" s="28" t="s">
        <v>103</v>
      </c>
      <c r="CK150" s="28" t="s">
        <v>103</v>
      </c>
      <c r="CL150" s="28">
        <v>0</v>
      </c>
      <c r="CM150" s="28" t="s">
        <v>103</v>
      </c>
      <c r="CN150" s="28">
        <v>0</v>
      </c>
      <c r="CO150" s="28">
        <f t="shared" si="47"/>
        <v>0</v>
      </c>
      <c r="CP150" s="32">
        <f t="shared" si="35"/>
        <v>398.38780000000003</v>
      </c>
      <c r="CQ150" s="28">
        <v>0</v>
      </c>
      <c r="CR150" s="28" t="s">
        <v>103</v>
      </c>
      <c r="CS150" s="28">
        <f t="shared" si="48"/>
        <v>0</v>
      </c>
      <c r="CT150" s="28">
        <f t="shared" si="49"/>
        <v>0</v>
      </c>
      <c r="CU150" s="28">
        <f t="shared" si="36"/>
        <v>0</v>
      </c>
      <c r="CV150" s="28">
        <f t="shared" si="37"/>
        <v>1130.99</v>
      </c>
      <c r="CW150" s="29">
        <f t="shared" si="38"/>
        <v>7155.9500000000007</v>
      </c>
    </row>
    <row r="151" spans="2:101" x14ac:dyDescent="0.2">
      <c r="B151" s="7">
        <v>211012</v>
      </c>
      <c r="C151" s="8">
        <v>1279</v>
      </c>
      <c r="D151" s="8" t="s">
        <v>834</v>
      </c>
      <c r="E151" s="8" t="s">
        <v>469</v>
      </c>
      <c r="F151" s="8">
        <v>0</v>
      </c>
      <c r="G151" s="8" t="s">
        <v>942</v>
      </c>
      <c r="H151" s="8" t="s">
        <v>106</v>
      </c>
      <c r="I151" s="8" t="s">
        <v>107</v>
      </c>
      <c r="J151" s="8" t="s">
        <v>108</v>
      </c>
      <c r="K151" s="8" t="s">
        <v>383</v>
      </c>
      <c r="L151" s="8" t="s">
        <v>287</v>
      </c>
      <c r="M151" s="9">
        <v>17011050800871</v>
      </c>
      <c r="N151" s="8" t="s">
        <v>470</v>
      </c>
      <c r="O151" s="8" t="s">
        <v>102</v>
      </c>
      <c r="P151" s="8">
        <v>1898.04</v>
      </c>
      <c r="Q151" s="14">
        <v>2220.7067999999999</v>
      </c>
      <c r="R151" s="15">
        <v>0</v>
      </c>
      <c r="S151" s="15">
        <f t="shared" si="39"/>
        <v>2997.95</v>
      </c>
      <c r="T151" s="15">
        <f t="shared" si="40"/>
        <v>333.11</v>
      </c>
      <c r="U151" s="15">
        <v>0</v>
      </c>
      <c r="V151" s="15">
        <v>0</v>
      </c>
      <c r="W151" s="15">
        <v>0</v>
      </c>
      <c r="X151" s="15" t="s">
        <v>103</v>
      </c>
      <c r="Y151" s="14">
        <v>333.10602</v>
      </c>
      <c r="Z151" s="15">
        <v>300</v>
      </c>
      <c r="AA151" s="15" t="s">
        <v>103</v>
      </c>
      <c r="AB151" s="15">
        <v>0</v>
      </c>
      <c r="AC151" s="15" t="s">
        <v>103</v>
      </c>
      <c r="AD151" s="15">
        <v>0</v>
      </c>
      <c r="AE151" s="15">
        <v>0</v>
      </c>
      <c r="AF151" s="19">
        <f t="shared" si="41"/>
        <v>633.11</v>
      </c>
      <c r="AG151" s="15">
        <v>66.709999999999994</v>
      </c>
      <c r="AH151" s="15">
        <v>74.31</v>
      </c>
      <c r="AI151" s="15">
        <v>89.22</v>
      </c>
      <c r="AJ151" s="15">
        <v>0</v>
      </c>
      <c r="AK151" s="15">
        <v>190</v>
      </c>
      <c r="AL151" s="15">
        <v>37.94</v>
      </c>
      <c r="AM151" s="15">
        <v>67.66</v>
      </c>
      <c r="AN151" s="15">
        <v>86.88</v>
      </c>
      <c r="AO151" s="15">
        <v>123.95</v>
      </c>
      <c r="AP151" s="15">
        <v>132.63</v>
      </c>
      <c r="AQ151" s="15">
        <v>141.91</v>
      </c>
      <c r="AR151" s="15" t="s">
        <v>103</v>
      </c>
      <c r="AS151" s="15">
        <v>94.902000000000001</v>
      </c>
      <c r="AT151" s="15">
        <v>600</v>
      </c>
      <c r="AU151" s="15">
        <v>8</v>
      </c>
      <c r="AV151" s="19">
        <f t="shared" si="42"/>
        <v>1714.11</v>
      </c>
      <c r="AW151" s="15">
        <v>10</v>
      </c>
      <c r="AX151" s="15">
        <v>0</v>
      </c>
      <c r="AY151" s="14">
        <v>399.5874</v>
      </c>
      <c r="AZ151" s="15">
        <v>0</v>
      </c>
      <c r="BA151" s="15" t="s">
        <v>103</v>
      </c>
      <c r="BB151" s="15">
        <v>0</v>
      </c>
      <c r="BC151" s="24">
        <f t="shared" si="34"/>
        <v>8308.57</v>
      </c>
      <c r="BD151" s="19">
        <f t="shared" si="43"/>
        <v>0</v>
      </c>
      <c r="BE151" s="19">
        <f t="shared" si="44"/>
        <v>8308.57</v>
      </c>
      <c r="BF151" s="22">
        <v>0</v>
      </c>
      <c r="BG151" s="22">
        <v>0</v>
      </c>
      <c r="BH151" s="22"/>
      <c r="BI151" s="22"/>
      <c r="BJ151" s="32">
        <v>726.38607421874997</v>
      </c>
      <c r="BK151" s="32">
        <v>0</v>
      </c>
      <c r="BL151" s="28">
        <f t="shared" si="45"/>
        <v>0</v>
      </c>
      <c r="BM151" s="28">
        <f t="shared" si="46"/>
        <v>0</v>
      </c>
      <c r="BN15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1" s="28">
        <v>0</v>
      </c>
      <c r="BR151" s="28">
        <v>0</v>
      </c>
      <c r="BS151" s="28" t="s">
        <v>103</v>
      </c>
      <c r="BT151" s="28">
        <v>3</v>
      </c>
      <c r="BU151" s="28">
        <v>0</v>
      </c>
      <c r="BV151" s="28" t="s">
        <v>103</v>
      </c>
      <c r="BW151" s="28" t="s">
        <v>103</v>
      </c>
      <c r="BX151" s="28">
        <v>0</v>
      </c>
      <c r="BY151" s="28" t="s">
        <v>103</v>
      </c>
      <c r="BZ151" s="28" t="s">
        <v>103</v>
      </c>
      <c r="CA151" s="28" t="s">
        <v>103</v>
      </c>
      <c r="CB151" s="28" t="s">
        <v>103</v>
      </c>
      <c r="CC151" s="28">
        <v>0</v>
      </c>
      <c r="CD151" s="28" t="s">
        <v>103</v>
      </c>
      <c r="CE151" s="28">
        <v>0</v>
      </c>
      <c r="CF151" s="28" t="s">
        <v>103</v>
      </c>
      <c r="CG151" s="28">
        <v>3.17</v>
      </c>
      <c r="CH151" s="28">
        <v>5</v>
      </c>
      <c r="CI151" s="28">
        <v>0</v>
      </c>
      <c r="CJ151" s="28" t="s">
        <v>103</v>
      </c>
      <c r="CK151" s="28" t="s">
        <v>103</v>
      </c>
      <c r="CL151" s="28">
        <v>0</v>
      </c>
      <c r="CM151" s="28" t="s">
        <v>103</v>
      </c>
      <c r="CN151" s="28">
        <v>0</v>
      </c>
      <c r="CO151" s="28">
        <f t="shared" si="47"/>
        <v>0</v>
      </c>
      <c r="CP151" s="32">
        <f t="shared" si="35"/>
        <v>399.5874</v>
      </c>
      <c r="CQ151" s="28">
        <v>0</v>
      </c>
      <c r="CR151" s="28" t="s">
        <v>103</v>
      </c>
      <c r="CS151" s="28">
        <f t="shared" si="48"/>
        <v>0</v>
      </c>
      <c r="CT151" s="28">
        <f t="shared" si="49"/>
        <v>0</v>
      </c>
      <c r="CU151" s="28">
        <f t="shared" si="36"/>
        <v>0</v>
      </c>
      <c r="CV151" s="28">
        <f t="shared" si="37"/>
        <v>1137.1400000000001</v>
      </c>
      <c r="CW151" s="29">
        <f t="shared" si="38"/>
        <v>7171.4299999999994</v>
      </c>
    </row>
    <row r="152" spans="2:101" x14ac:dyDescent="0.2">
      <c r="B152" s="7">
        <v>211013</v>
      </c>
      <c r="C152" s="8">
        <v>35037</v>
      </c>
      <c r="D152" s="8" t="s">
        <v>104</v>
      </c>
      <c r="E152" s="8" t="s">
        <v>867</v>
      </c>
      <c r="F152" s="8">
        <v>0</v>
      </c>
      <c r="G152" s="8" t="s">
        <v>942</v>
      </c>
      <c r="H152" s="8" t="s">
        <v>106</v>
      </c>
      <c r="I152" s="8" t="s">
        <v>114</v>
      </c>
      <c r="J152" s="8" t="s">
        <v>114</v>
      </c>
      <c r="K152" s="8" t="s">
        <v>471</v>
      </c>
      <c r="L152" s="8" t="s">
        <v>472</v>
      </c>
      <c r="M152" s="9">
        <v>26712260201211</v>
      </c>
      <c r="N152" s="8" t="s">
        <v>473</v>
      </c>
      <c r="O152" s="8" t="s">
        <v>102</v>
      </c>
      <c r="P152" s="8">
        <v>2232.04</v>
      </c>
      <c r="Q152" s="14">
        <v>2611.4868000000001</v>
      </c>
      <c r="R152" s="15">
        <v>0</v>
      </c>
      <c r="S152" s="15">
        <f t="shared" si="39"/>
        <v>3525.51</v>
      </c>
      <c r="T152" s="15">
        <f t="shared" si="40"/>
        <v>391.72</v>
      </c>
      <c r="U152" s="15">
        <v>0</v>
      </c>
      <c r="V152" s="15">
        <v>0</v>
      </c>
      <c r="W152" s="15">
        <v>0</v>
      </c>
      <c r="X152" s="15" t="s">
        <v>103</v>
      </c>
      <c r="Y152" s="14">
        <v>391.72302000000002</v>
      </c>
      <c r="Z152" s="15">
        <v>300</v>
      </c>
      <c r="AA152" s="15" t="s">
        <v>103</v>
      </c>
      <c r="AB152" s="15">
        <v>0</v>
      </c>
      <c r="AC152" s="15" t="s">
        <v>103</v>
      </c>
      <c r="AD152" s="15">
        <v>0</v>
      </c>
      <c r="AE152" s="15">
        <v>0</v>
      </c>
      <c r="AF152" s="19">
        <f t="shared" si="41"/>
        <v>691.72</v>
      </c>
      <c r="AG152" s="15">
        <v>0</v>
      </c>
      <c r="AH152" s="15">
        <v>0</v>
      </c>
      <c r="AI152" s="15">
        <v>0</v>
      </c>
      <c r="AJ152" s="15">
        <v>460.81</v>
      </c>
      <c r="AK152" s="15">
        <v>0</v>
      </c>
      <c r="AL152" s="15">
        <v>44.62</v>
      </c>
      <c r="AM152" s="15">
        <v>79.569999999999993</v>
      </c>
      <c r="AN152" s="15">
        <v>102.17</v>
      </c>
      <c r="AO152" s="15">
        <v>145.76</v>
      </c>
      <c r="AP152" s="15">
        <v>155.96</v>
      </c>
      <c r="AQ152" s="15">
        <v>166.88</v>
      </c>
      <c r="AR152" s="15" t="s">
        <v>103</v>
      </c>
      <c r="AS152" s="15">
        <v>111.602</v>
      </c>
      <c r="AT152" s="15">
        <v>600</v>
      </c>
      <c r="AU152" s="15">
        <v>10</v>
      </c>
      <c r="AV152" s="19">
        <f t="shared" si="42"/>
        <v>1877.37</v>
      </c>
      <c r="AW152" s="15">
        <v>10</v>
      </c>
      <c r="AX152" s="15">
        <v>0</v>
      </c>
      <c r="AY152" s="14">
        <v>469.90320000000003</v>
      </c>
      <c r="AZ152" s="15">
        <v>0</v>
      </c>
      <c r="BA152" s="15" t="s">
        <v>103</v>
      </c>
      <c r="BB152" s="15">
        <v>0</v>
      </c>
      <c r="BC152" s="24">
        <f t="shared" si="34"/>
        <v>9577.7099999999991</v>
      </c>
      <c r="BD152" s="19">
        <f t="shared" si="43"/>
        <v>0</v>
      </c>
      <c r="BE152" s="19">
        <f t="shared" si="44"/>
        <v>9577.7099999999991</v>
      </c>
      <c r="BF152" s="22">
        <v>0</v>
      </c>
      <c r="BG152" s="22">
        <v>0</v>
      </c>
      <c r="BH152" s="22"/>
      <c r="BI152" s="22"/>
      <c r="BJ152" s="32">
        <v>847.68642578125002</v>
      </c>
      <c r="BK152" s="32">
        <v>62.92</v>
      </c>
      <c r="BL152" s="28">
        <f t="shared" si="45"/>
        <v>0</v>
      </c>
      <c r="BM152" s="28">
        <f t="shared" si="46"/>
        <v>0</v>
      </c>
      <c r="BN15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2" s="28">
        <v>0</v>
      </c>
      <c r="BR152" s="28">
        <v>0</v>
      </c>
      <c r="BS152" s="28" t="s">
        <v>103</v>
      </c>
      <c r="BT152" s="28">
        <v>3</v>
      </c>
      <c r="BU152" s="28">
        <v>0</v>
      </c>
      <c r="BV152" s="28" t="s">
        <v>103</v>
      </c>
      <c r="BW152" s="28" t="s">
        <v>103</v>
      </c>
      <c r="BX152" s="28">
        <v>0</v>
      </c>
      <c r="BY152" s="28" t="s">
        <v>103</v>
      </c>
      <c r="BZ152" s="28" t="s">
        <v>103</v>
      </c>
      <c r="CA152" s="28" t="s">
        <v>103</v>
      </c>
      <c r="CB152" s="28" t="s">
        <v>103</v>
      </c>
      <c r="CC152" s="28">
        <v>0</v>
      </c>
      <c r="CD152" s="28" t="s">
        <v>103</v>
      </c>
      <c r="CE152" s="28">
        <v>0</v>
      </c>
      <c r="CF152" s="28" t="s">
        <v>103</v>
      </c>
      <c r="CG152" s="28">
        <v>3.94</v>
      </c>
      <c r="CH152" s="28">
        <v>3</v>
      </c>
      <c r="CI152" s="28">
        <v>0</v>
      </c>
      <c r="CJ152" s="28" t="s">
        <v>103</v>
      </c>
      <c r="CK152" s="28" t="s">
        <v>103</v>
      </c>
      <c r="CL152" s="28">
        <v>0</v>
      </c>
      <c r="CM152" s="28" t="s">
        <v>103</v>
      </c>
      <c r="CN152" s="28">
        <v>0</v>
      </c>
      <c r="CO152" s="28">
        <f t="shared" si="47"/>
        <v>0</v>
      </c>
      <c r="CP152" s="32">
        <f t="shared" si="35"/>
        <v>469.90320000000003</v>
      </c>
      <c r="CQ152" s="28">
        <v>0</v>
      </c>
      <c r="CR152" s="28" t="s">
        <v>103</v>
      </c>
      <c r="CS152" s="28">
        <f t="shared" si="48"/>
        <v>0</v>
      </c>
      <c r="CT152" s="28">
        <f t="shared" si="49"/>
        <v>0</v>
      </c>
      <c r="CU152" s="28">
        <f t="shared" si="36"/>
        <v>0</v>
      </c>
      <c r="CV152" s="28">
        <f t="shared" si="37"/>
        <v>1390.45</v>
      </c>
      <c r="CW152" s="29">
        <f t="shared" si="38"/>
        <v>8187.2599999999993</v>
      </c>
    </row>
    <row r="153" spans="2:101" x14ac:dyDescent="0.2">
      <c r="B153" s="7">
        <v>211015</v>
      </c>
      <c r="C153" s="8">
        <v>35042</v>
      </c>
      <c r="D153" s="8" t="s">
        <v>104</v>
      </c>
      <c r="E153" s="8" t="s">
        <v>474</v>
      </c>
      <c r="F153" s="8">
        <v>0</v>
      </c>
      <c r="G153" s="8" t="s">
        <v>942</v>
      </c>
      <c r="H153" s="8" t="s">
        <v>106</v>
      </c>
      <c r="I153" s="8" t="s">
        <v>98</v>
      </c>
      <c r="J153" s="8" t="s">
        <v>103</v>
      </c>
      <c r="K153" s="8" t="s">
        <v>103</v>
      </c>
      <c r="L153" s="8" t="s">
        <v>103</v>
      </c>
      <c r="M153" s="9">
        <v>26609300200471</v>
      </c>
      <c r="N153" s="8" t="s">
        <v>475</v>
      </c>
      <c r="O153" s="8" t="s">
        <v>103</v>
      </c>
      <c r="P153" s="8">
        <v>2115.5300000000002</v>
      </c>
      <c r="Q153" s="14">
        <v>2476.34</v>
      </c>
      <c r="R153" s="15">
        <v>0</v>
      </c>
      <c r="S153" s="15">
        <f t="shared" si="39"/>
        <v>3343.06</v>
      </c>
      <c r="T153" s="15">
        <f t="shared" si="40"/>
        <v>371.45</v>
      </c>
      <c r="U153" s="15">
        <v>0</v>
      </c>
      <c r="V153" s="15">
        <v>0</v>
      </c>
      <c r="W153" s="15">
        <v>0</v>
      </c>
      <c r="X153" s="15" t="s">
        <v>103</v>
      </c>
      <c r="Y153" s="14">
        <v>371.45100000000002</v>
      </c>
      <c r="Z153" s="15">
        <v>300</v>
      </c>
      <c r="AA153" s="15" t="s">
        <v>103</v>
      </c>
      <c r="AB153" s="15">
        <v>0</v>
      </c>
      <c r="AC153" s="15" t="s">
        <v>103</v>
      </c>
      <c r="AD153" s="15">
        <v>0</v>
      </c>
      <c r="AE153" s="15">
        <v>0</v>
      </c>
      <c r="AF153" s="19">
        <f t="shared" si="41"/>
        <v>671.45</v>
      </c>
      <c r="AG153" s="15">
        <v>0</v>
      </c>
      <c r="AH153" s="15">
        <v>0</v>
      </c>
      <c r="AI153" s="15">
        <v>0</v>
      </c>
      <c r="AJ153" s="15">
        <v>430.58</v>
      </c>
      <c r="AK153" s="15">
        <v>0</v>
      </c>
      <c r="AL153" s="15">
        <v>42.29</v>
      </c>
      <c r="AM153" s="15">
        <v>75.41</v>
      </c>
      <c r="AN153" s="15">
        <v>96.84</v>
      </c>
      <c r="AO153" s="15">
        <v>138.15</v>
      </c>
      <c r="AP153" s="15">
        <v>147.82</v>
      </c>
      <c r="AQ153" s="15">
        <v>158.16999999999999</v>
      </c>
      <c r="AR153" s="15" t="s">
        <v>103</v>
      </c>
      <c r="AS153" s="15">
        <v>105.7765</v>
      </c>
      <c r="AT153" s="15">
        <v>600</v>
      </c>
      <c r="AU153" s="15">
        <v>10</v>
      </c>
      <c r="AV153" s="19">
        <f t="shared" si="42"/>
        <v>1805.04</v>
      </c>
      <c r="AW153" s="15">
        <v>10</v>
      </c>
      <c r="AX153" s="15">
        <v>0</v>
      </c>
      <c r="AY153" s="14">
        <v>445.37479999999999</v>
      </c>
      <c r="AZ153" s="15">
        <v>392.44</v>
      </c>
      <c r="BA153" s="15" t="s">
        <v>103</v>
      </c>
      <c r="BB153" s="15">
        <v>0</v>
      </c>
      <c r="BC153" s="24">
        <f t="shared" si="34"/>
        <v>9122.7099999999991</v>
      </c>
      <c r="BD153" s="19">
        <f t="shared" si="43"/>
        <v>0</v>
      </c>
      <c r="BE153" s="19">
        <f t="shared" si="44"/>
        <v>9515.15</v>
      </c>
      <c r="BF153" s="22">
        <v>0</v>
      </c>
      <c r="BG153" s="22">
        <v>0</v>
      </c>
      <c r="BH153" s="22"/>
      <c r="BI153" s="22"/>
      <c r="BJ153" s="32">
        <v>806.28018066406253</v>
      </c>
      <c r="BK153" s="32">
        <v>0</v>
      </c>
      <c r="BL153" s="28">
        <f t="shared" si="45"/>
        <v>0</v>
      </c>
      <c r="BM153" s="28">
        <f t="shared" si="46"/>
        <v>0</v>
      </c>
      <c r="BN15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3" s="28">
        <v>0</v>
      </c>
      <c r="BR153" s="28">
        <v>0</v>
      </c>
      <c r="BS153" s="28" t="s">
        <v>103</v>
      </c>
      <c r="BT153" s="28">
        <v>3</v>
      </c>
      <c r="BU153" s="28">
        <v>0</v>
      </c>
      <c r="BV153" s="28" t="s">
        <v>103</v>
      </c>
      <c r="BW153" s="28" t="s">
        <v>103</v>
      </c>
      <c r="BX153" s="28">
        <v>0</v>
      </c>
      <c r="BY153" s="28" t="s">
        <v>103</v>
      </c>
      <c r="BZ153" s="28" t="s">
        <v>103</v>
      </c>
      <c r="CA153" s="28" t="s">
        <v>103</v>
      </c>
      <c r="CB153" s="28" t="s">
        <v>103</v>
      </c>
      <c r="CC153" s="28">
        <v>0</v>
      </c>
      <c r="CD153" s="28" t="s">
        <v>103</v>
      </c>
      <c r="CE153" s="28">
        <v>0</v>
      </c>
      <c r="CF153" s="28" t="s">
        <v>103</v>
      </c>
      <c r="CG153" s="28">
        <v>3.76</v>
      </c>
      <c r="CH153" s="28">
        <v>3</v>
      </c>
      <c r="CI153" s="28">
        <v>0</v>
      </c>
      <c r="CJ153" s="28" t="s">
        <v>103</v>
      </c>
      <c r="CK153" s="28" t="s">
        <v>103</v>
      </c>
      <c r="CL153" s="28">
        <v>0</v>
      </c>
      <c r="CM153" s="28" t="s">
        <v>103</v>
      </c>
      <c r="CN153" s="28">
        <v>0</v>
      </c>
      <c r="CO153" s="28">
        <f t="shared" si="47"/>
        <v>0</v>
      </c>
      <c r="CP153" s="32">
        <f t="shared" si="35"/>
        <v>445.37479999999999</v>
      </c>
      <c r="CQ153" s="28">
        <v>0</v>
      </c>
      <c r="CR153" s="28" t="s">
        <v>103</v>
      </c>
      <c r="CS153" s="28">
        <f t="shared" si="48"/>
        <v>0</v>
      </c>
      <c r="CT153" s="28">
        <f t="shared" si="49"/>
        <v>0</v>
      </c>
      <c r="CU153" s="28">
        <f t="shared" si="36"/>
        <v>0</v>
      </c>
      <c r="CV153" s="28">
        <f t="shared" si="37"/>
        <v>1261.4100000000001</v>
      </c>
      <c r="CW153" s="29">
        <f t="shared" si="38"/>
        <v>8253.74</v>
      </c>
    </row>
    <row r="154" spans="2:101" x14ac:dyDescent="0.2">
      <c r="B154" s="7">
        <v>211016</v>
      </c>
      <c r="C154" s="8">
        <v>35304</v>
      </c>
      <c r="D154" s="8" t="s">
        <v>104</v>
      </c>
      <c r="E154" s="8" t="s">
        <v>476</v>
      </c>
      <c r="F154" s="8">
        <v>0</v>
      </c>
      <c r="G154" s="8" t="s">
        <v>942</v>
      </c>
      <c r="H154" s="8" t="s">
        <v>106</v>
      </c>
      <c r="I154" s="8" t="s">
        <v>114</v>
      </c>
      <c r="J154" s="8" t="s">
        <v>114</v>
      </c>
      <c r="K154" s="8" t="s">
        <v>477</v>
      </c>
      <c r="L154" s="8" t="s">
        <v>192</v>
      </c>
      <c r="M154" s="9">
        <v>27408090201736</v>
      </c>
      <c r="N154" s="8" t="s">
        <v>478</v>
      </c>
      <c r="O154" s="8" t="s">
        <v>102</v>
      </c>
      <c r="P154" s="8">
        <v>1314.78</v>
      </c>
      <c r="Q154" s="14">
        <v>1538.2926</v>
      </c>
      <c r="R154" s="15">
        <v>0</v>
      </c>
      <c r="S154" s="15">
        <f t="shared" si="39"/>
        <v>2076.6999999999998</v>
      </c>
      <c r="T154" s="15">
        <f t="shared" si="40"/>
        <v>230.74</v>
      </c>
      <c r="U154" s="15">
        <v>0</v>
      </c>
      <c r="V154" s="15">
        <v>0</v>
      </c>
      <c r="W154" s="15">
        <v>0</v>
      </c>
      <c r="X154" s="15" t="s">
        <v>103</v>
      </c>
      <c r="Y154" s="14">
        <v>230.74388999999999</v>
      </c>
      <c r="Z154" s="15">
        <v>300</v>
      </c>
      <c r="AA154" s="15" t="s">
        <v>103</v>
      </c>
      <c r="AB154" s="15">
        <v>0</v>
      </c>
      <c r="AC154" s="15" t="s">
        <v>103</v>
      </c>
      <c r="AD154" s="15">
        <v>0</v>
      </c>
      <c r="AE154" s="15">
        <v>0</v>
      </c>
      <c r="AF154" s="19">
        <f t="shared" si="41"/>
        <v>530.74</v>
      </c>
      <c r="AG154" s="15">
        <v>0</v>
      </c>
      <c r="AH154" s="15">
        <v>0</v>
      </c>
      <c r="AI154" s="15">
        <v>0</v>
      </c>
      <c r="AJ154" s="15">
        <v>361.04</v>
      </c>
      <c r="AK154" s="15">
        <v>0</v>
      </c>
      <c r="AL154" s="15">
        <v>28.12</v>
      </c>
      <c r="AM154" s="15">
        <v>50.15</v>
      </c>
      <c r="AN154" s="15">
        <v>64.400000000000006</v>
      </c>
      <c r="AO154" s="15">
        <v>91.87</v>
      </c>
      <c r="AP154" s="15">
        <v>0</v>
      </c>
      <c r="AQ154" s="15">
        <v>98.3</v>
      </c>
      <c r="AR154" s="15" t="s">
        <v>103</v>
      </c>
      <c r="AS154" s="15">
        <v>65.739000000000004</v>
      </c>
      <c r="AT154" s="15">
        <v>600</v>
      </c>
      <c r="AU154" s="15">
        <v>8</v>
      </c>
      <c r="AV154" s="19">
        <f t="shared" si="42"/>
        <v>1367.62</v>
      </c>
      <c r="AW154" s="15">
        <v>10</v>
      </c>
      <c r="AX154" s="15">
        <v>0</v>
      </c>
      <c r="AY154" s="14">
        <v>276.79579999999999</v>
      </c>
      <c r="AZ154" s="15">
        <v>0</v>
      </c>
      <c r="BA154" s="15" t="s">
        <v>103</v>
      </c>
      <c r="BB154" s="15">
        <v>0</v>
      </c>
      <c r="BC154" s="24">
        <f t="shared" si="34"/>
        <v>6030.89</v>
      </c>
      <c r="BD154" s="19">
        <f t="shared" si="43"/>
        <v>969.10999999999967</v>
      </c>
      <c r="BE154" s="19">
        <f t="shared" si="44"/>
        <v>7000</v>
      </c>
      <c r="BF154" s="22">
        <v>0</v>
      </c>
      <c r="BG154" s="22">
        <v>0</v>
      </c>
      <c r="BH154" s="22"/>
      <c r="BI154" s="22"/>
      <c r="BJ154" s="32">
        <v>538.15518066406253</v>
      </c>
      <c r="BK154" s="32">
        <v>0</v>
      </c>
      <c r="BL154" s="28">
        <f t="shared" si="45"/>
        <v>0</v>
      </c>
      <c r="BM154" s="28">
        <f t="shared" si="46"/>
        <v>0</v>
      </c>
      <c r="BN15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4" s="28">
        <v>0</v>
      </c>
      <c r="BR154" s="28">
        <v>0</v>
      </c>
      <c r="BS154" s="28" t="s">
        <v>103</v>
      </c>
      <c r="BT154" s="28">
        <v>3</v>
      </c>
      <c r="BU154" s="28">
        <v>520</v>
      </c>
      <c r="BV154" s="28" t="s">
        <v>103</v>
      </c>
      <c r="BW154" s="28" t="s">
        <v>103</v>
      </c>
      <c r="BX154" s="28">
        <v>0</v>
      </c>
      <c r="BY154" s="28" t="s">
        <v>103</v>
      </c>
      <c r="BZ154" s="28" t="s">
        <v>103</v>
      </c>
      <c r="CA154" s="28" t="s">
        <v>103</v>
      </c>
      <c r="CB154" s="28" t="s">
        <v>103</v>
      </c>
      <c r="CC154" s="28">
        <v>0</v>
      </c>
      <c r="CD154" s="28" t="s">
        <v>103</v>
      </c>
      <c r="CE154" s="28">
        <v>0</v>
      </c>
      <c r="CF154" s="28" t="s">
        <v>103</v>
      </c>
      <c r="CG154" s="28">
        <v>2.19</v>
      </c>
      <c r="CH154" s="28">
        <v>3</v>
      </c>
      <c r="CI154" s="28">
        <v>0</v>
      </c>
      <c r="CJ154" s="28" t="s">
        <v>103</v>
      </c>
      <c r="CK154" s="28" t="s">
        <v>103</v>
      </c>
      <c r="CL154" s="28">
        <v>0</v>
      </c>
      <c r="CM154" s="28" t="s">
        <v>103</v>
      </c>
      <c r="CN154" s="28">
        <v>0</v>
      </c>
      <c r="CO154" s="28">
        <f t="shared" si="47"/>
        <v>0</v>
      </c>
      <c r="CP154" s="32">
        <f t="shared" si="35"/>
        <v>276.79579999999999</v>
      </c>
      <c r="CQ154" s="28">
        <v>0</v>
      </c>
      <c r="CR154" s="28" t="s">
        <v>103</v>
      </c>
      <c r="CS154" s="28">
        <f t="shared" si="48"/>
        <v>0</v>
      </c>
      <c r="CT154" s="28">
        <f t="shared" si="49"/>
        <v>0</v>
      </c>
      <c r="CU154" s="28">
        <f t="shared" si="36"/>
        <v>0</v>
      </c>
      <c r="CV154" s="28">
        <f t="shared" si="37"/>
        <v>1343.14</v>
      </c>
      <c r="CW154" s="29">
        <f t="shared" si="38"/>
        <v>5656.86</v>
      </c>
    </row>
    <row r="155" spans="2:101" x14ac:dyDescent="0.2">
      <c r="B155" s="7">
        <v>211017</v>
      </c>
      <c r="C155" s="8">
        <v>35888</v>
      </c>
      <c r="D155" s="8" t="s">
        <v>104</v>
      </c>
      <c r="E155" s="8" t="s">
        <v>868</v>
      </c>
      <c r="F155" s="8">
        <v>0</v>
      </c>
      <c r="G155" s="8" t="s">
        <v>942</v>
      </c>
      <c r="H155" s="8" t="s">
        <v>106</v>
      </c>
      <c r="I155" s="8" t="s">
        <v>98</v>
      </c>
      <c r="J155" s="8" t="s">
        <v>98</v>
      </c>
      <c r="K155" s="8" t="s">
        <v>195</v>
      </c>
      <c r="L155" s="8" t="s">
        <v>479</v>
      </c>
      <c r="M155" s="9">
        <v>28110151800519</v>
      </c>
      <c r="N155" s="8" t="s">
        <v>480</v>
      </c>
      <c r="O155" s="8" t="s">
        <v>102</v>
      </c>
      <c r="P155" s="8">
        <v>831.71</v>
      </c>
      <c r="Q155" s="14">
        <v>973.10070000000007</v>
      </c>
      <c r="R155" s="15">
        <v>0</v>
      </c>
      <c r="S155" s="15">
        <f t="shared" si="39"/>
        <v>1313.69</v>
      </c>
      <c r="T155" s="15">
        <f t="shared" si="40"/>
        <v>145.97</v>
      </c>
      <c r="U155" s="15">
        <v>0</v>
      </c>
      <c r="V155" s="15">
        <v>0</v>
      </c>
      <c r="W155" s="15">
        <v>0</v>
      </c>
      <c r="X155" s="15" t="s">
        <v>103</v>
      </c>
      <c r="Y155" s="14">
        <v>145.96510499999999</v>
      </c>
      <c r="Z155" s="15">
        <v>300</v>
      </c>
      <c r="AA155" s="15" t="s">
        <v>103</v>
      </c>
      <c r="AB155" s="15">
        <v>0</v>
      </c>
      <c r="AC155" s="15" t="s">
        <v>103</v>
      </c>
      <c r="AD155" s="15">
        <v>0</v>
      </c>
      <c r="AE155" s="15">
        <v>0</v>
      </c>
      <c r="AF155" s="19">
        <f t="shared" si="41"/>
        <v>445.97</v>
      </c>
      <c r="AG155" s="15">
        <v>0</v>
      </c>
      <c r="AH155" s="15">
        <v>0</v>
      </c>
      <c r="AI155" s="15">
        <v>0</v>
      </c>
      <c r="AJ155" s="15">
        <v>334.19</v>
      </c>
      <c r="AK155" s="15">
        <v>0</v>
      </c>
      <c r="AL155" s="15">
        <v>36.21</v>
      </c>
      <c r="AM155" s="15">
        <v>33.49</v>
      </c>
      <c r="AN155" s="15">
        <v>38.07</v>
      </c>
      <c r="AO155" s="15">
        <v>54.31</v>
      </c>
      <c r="AP155" s="15">
        <v>58.12</v>
      </c>
      <c r="AQ155" s="15">
        <v>95.59</v>
      </c>
      <c r="AR155" s="15" t="s">
        <v>103</v>
      </c>
      <c r="AS155" s="15">
        <v>66.828990000000005</v>
      </c>
      <c r="AT155" s="15">
        <v>600</v>
      </c>
      <c r="AU155" s="15">
        <v>10</v>
      </c>
      <c r="AV155" s="19">
        <f t="shared" si="42"/>
        <v>1326.81</v>
      </c>
      <c r="AW155" s="15">
        <v>10</v>
      </c>
      <c r="AX155" s="15">
        <v>0</v>
      </c>
      <c r="AY155" s="14">
        <v>175.0968</v>
      </c>
      <c r="AZ155" s="15">
        <v>0</v>
      </c>
      <c r="BA155" s="15" t="s">
        <v>103</v>
      </c>
      <c r="BB155" s="15">
        <v>0</v>
      </c>
      <c r="BC155" s="24">
        <f t="shared" si="34"/>
        <v>4390.6400000000003</v>
      </c>
      <c r="BD155" s="19">
        <f t="shared" si="43"/>
        <v>2609.3599999999997</v>
      </c>
      <c r="BE155" s="19">
        <f t="shared" si="44"/>
        <v>7000</v>
      </c>
      <c r="BF155" s="22">
        <v>0</v>
      </c>
      <c r="BG155" s="22">
        <v>0</v>
      </c>
      <c r="BH155" s="22"/>
      <c r="BI155" s="22"/>
      <c r="BJ155" s="32">
        <v>519.855595703125</v>
      </c>
      <c r="BK155" s="32">
        <v>0</v>
      </c>
      <c r="BL155" s="28">
        <f t="shared" si="45"/>
        <v>0</v>
      </c>
      <c r="BM155" s="28">
        <f t="shared" si="46"/>
        <v>0</v>
      </c>
      <c r="BN15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5" s="28">
        <v>0</v>
      </c>
      <c r="BR155" s="28">
        <v>0</v>
      </c>
      <c r="BS155" s="28" t="s">
        <v>103</v>
      </c>
      <c r="BT155" s="28">
        <v>3</v>
      </c>
      <c r="BU155" s="28">
        <v>0</v>
      </c>
      <c r="BV155" s="28" t="s">
        <v>103</v>
      </c>
      <c r="BW155" s="28" t="s">
        <v>103</v>
      </c>
      <c r="BX155" s="28">
        <v>0</v>
      </c>
      <c r="BY155" s="28" t="s">
        <v>103</v>
      </c>
      <c r="BZ155" s="28" t="s">
        <v>103</v>
      </c>
      <c r="CA155" s="28" t="s">
        <v>103</v>
      </c>
      <c r="CB155" s="28" t="s">
        <v>103</v>
      </c>
      <c r="CC155" s="28">
        <v>0</v>
      </c>
      <c r="CD155" s="28" t="s">
        <v>103</v>
      </c>
      <c r="CE155" s="28">
        <v>0</v>
      </c>
      <c r="CF155" s="28" t="s">
        <v>103</v>
      </c>
      <c r="CG155" s="28">
        <v>2.66</v>
      </c>
      <c r="CH155" s="28">
        <v>3</v>
      </c>
      <c r="CI155" s="28">
        <v>0</v>
      </c>
      <c r="CJ155" s="28" t="s">
        <v>103</v>
      </c>
      <c r="CK155" s="28" t="s">
        <v>103</v>
      </c>
      <c r="CL155" s="28">
        <v>0</v>
      </c>
      <c r="CM155" s="28" t="s">
        <v>103</v>
      </c>
      <c r="CN155" s="28">
        <v>0</v>
      </c>
      <c r="CO155" s="28">
        <f t="shared" si="47"/>
        <v>0</v>
      </c>
      <c r="CP155" s="32">
        <f t="shared" si="35"/>
        <v>175.0968</v>
      </c>
      <c r="CQ155" s="28">
        <v>0</v>
      </c>
      <c r="CR155" s="28" t="s">
        <v>103</v>
      </c>
      <c r="CS155" s="28">
        <f t="shared" si="48"/>
        <v>0</v>
      </c>
      <c r="CT155" s="28">
        <f t="shared" si="49"/>
        <v>0</v>
      </c>
      <c r="CU155" s="28">
        <f t="shared" si="36"/>
        <v>0</v>
      </c>
      <c r="CV155" s="28">
        <f t="shared" si="37"/>
        <v>703.61</v>
      </c>
      <c r="CW155" s="29">
        <f t="shared" si="38"/>
        <v>6296.39</v>
      </c>
    </row>
    <row r="156" spans="2:101" x14ac:dyDescent="0.2">
      <c r="B156" s="7">
        <v>211018</v>
      </c>
      <c r="C156" s="8">
        <v>35478</v>
      </c>
      <c r="D156" s="8" t="s">
        <v>104</v>
      </c>
      <c r="E156" s="8" t="s">
        <v>869</v>
      </c>
      <c r="F156" s="8">
        <v>0</v>
      </c>
      <c r="G156" s="8" t="s">
        <v>942</v>
      </c>
      <c r="H156" s="8" t="s">
        <v>106</v>
      </c>
      <c r="I156" s="8" t="s">
        <v>122</v>
      </c>
      <c r="J156" s="8" t="s">
        <v>122</v>
      </c>
      <c r="K156" s="8" t="s">
        <v>246</v>
      </c>
      <c r="L156" s="8" t="s">
        <v>362</v>
      </c>
      <c r="M156" s="9">
        <v>27705070201653</v>
      </c>
      <c r="N156" s="8" t="s">
        <v>481</v>
      </c>
      <c r="O156" s="8" t="s">
        <v>102</v>
      </c>
      <c r="P156" s="8">
        <v>845.65</v>
      </c>
      <c r="Q156" s="14">
        <v>989.41050000000007</v>
      </c>
      <c r="R156" s="15">
        <v>0</v>
      </c>
      <c r="S156" s="15">
        <f t="shared" si="39"/>
        <v>1335.7</v>
      </c>
      <c r="T156" s="15">
        <f t="shared" si="40"/>
        <v>148.41</v>
      </c>
      <c r="U156" s="15">
        <v>0</v>
      </c>
      <c r="V156" s="15">
        <v>0</v>
      </c>
      <c r="W156" s="15">
        <v>0</v>
      </c>
      <c r="X156" s="15" t="s">
        <v>103</v>
      </c>
      <c r="Y156" s="14">
        <v>148.411575</v>
      </c>
      <c r="Z156" s="15">
        <v>300</v>
      </c>
      <c r="AA156" s="15" t="s">
        <v>103</v>
      </c>
      <c r="AB156" s="15">
        <v>0</v>
      </c>
      <c r="AC156" s="15" t="s">
        <v>103</v>
      </c>
      <c r="AD156" s="15">
        <v>0</v>
      </c>
      <c r="AE156" s="15">
        <v>0</v>
      </c>
      <c r="AF156" s="19">
        <f t="shared" si="41"/>
        <v>448.41</v>
      </c>
      <c r="AG156" s="15">
        <v>0</v>
      </c>
      <c r="AH156" s="15">
        <v>0</v>
      </c>
      <c r="AI156" s="15">
        <v>0</v>
      </c>
      <c r="AJ156" s="15">
        <v>324.77999999999997</v>
      </c>
      <c r="AK156" s="15">
        <v>0</v>
      </c>
      <c r="AL156" s="15">
        <v>0</v>
      </c>
      <c r="AM156" s="15">
        <v>0</v>
      </c>
      <c r="AN156" s="15">
        <v>38.71</v>
      </c>
      <c r="AO156" s="15">
        <v>55.22</v>
      </c>
      <c r="AP156" s="15">
        <v>59.09</v>
      </c>
      <c r="AQ156" s="15">
        <v>94.68</v>
      </c>
      <c r="AR156" s="15" t="s">
        <v>103</v>
      </c>
      <c r="AS156" s="15">
        <v>65.435000000000002</v>
      </c>
      <c r="AT156" s="15">
        <v>600</v>
      </c>
      <c r="AU156" s="15">
        <v>10</v>
      </c>
      <c r="AV156" s="19">
        <f t="shared" si="42"/>
        <v>1247.92</v>
      </c>
      <c r="AW156" s="15">
        <v>10</v>
      </c>
      <c r="AX156" s="15">
        <v>0</v>
      </c>
      <c r="AY156" s="14">
        <v>178.0316</v>
      </c>
      <c r="AZ156" s="15">
        <v>0</v>
      </c>
      <c r="BA156" s="15" t="s">
        <v>103</v>
      </c>
      <c r="BB156" s="15">
        <v>0</v>
      </c>
      <c r="BC156" s="24">
        <f t="shared" si="34"/>
        <v>4357.88</v>
      </c>
      <c r="BD156" s="19">
        <f t="shared" si="43"/>
        <v>2642.12</v>
      </c>
      <c r="BE156" s="19">
        <f t="shared" si="44"/>
        <v>7000</v>
      </c>
      <c r="BF156" s="22">
        <v>0</v>
      </c>
      <c r="BG156" s="22">
        <v>0</v>
      </c>
      <c r="BH156" s="22"/>
      <c r="BI156" s="22"/>
      <c r="BJ156" s="32">
        <v>519.43648925781247</v>
      </c>
      <c r="BK156" s="32">
        <v>0</v>
      </c>
      <c r="BL156" s="28">
        <f t="shared" si="45"/>
        <v>0</v>
      </c>
      <c r="BM156" s="28">
        <f t="shared" si="46"/>
        <v>0</v>
      </c>
      <c r="BN15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6" s="28">
        <v>0</v>
      </c>
      <c r="BR156" s="28">
        <v>0</v>
      </c>
      <c r="BS156" s="28" t="s">
        <v>103</v>
      </c>
      <c r="BT156" s="28">
        <v>3</v>
      </c>
      <c r="BU156" s="28">
        <v>0</v>
      </c>
      <c r="BV156" s="28" t="s">
        <v>103</v>
      </c>
      <c r="BW156" s="28" t="s">
        <v>103</v>
      </c>
      <c r="BX156" s="28">
        <v>0</v>
      </c>
      <c r="BY156" s="28" t="s">
        <v>103</v>
      </c>
      <c r="BZ156" s="28" t="s">
        <v>103</v>
      </c>
      <c r="CA156" s="28" t="s">
        <v>103</v>
      </c>
      <c r="CB156" s="28" t="s">
        <v>103</v>
      </c>
      <c r="CC156" s="28">
        <v>0</v>
      </c>
      <c r="CD156" s="28" t="s">
        <v>103</v>
      </c>
      <c r="CE156" s="28">
        <v>0</v>
      </c>
      <c r="CF156" s="28" t="s">
        <v>103</v>
      </c>
      <c r="CG156" s="28">
        <v>2.67</v>
      </c>
      <c r="CH156" s="28">
        <v>3</v>
      </c>
      <c r="CI156" s="28">
        <v>0</v>
      </c>
      <c r="CJ156" s="28" t="s">
        <v>103</v>
      </c>
      <c r="CK156" s="28" t="s">
        <v>103</v>
      </c>
      <c r="CL156" s="28">
        <v>0</v>
      </c>
      <c r="CM156" s="28" t="s">
        <v>103</v>
      </c>
      <c r="CN156" s="28">
        <v>0</v>
      </c>
      <c r="CO156" s="28">
        <f t="shared" si="47"/>
        <v>0</v>
      </c>
      <c r="CP156" s="32">
        <f t="shared" si="35"/>
        <v>178.0316</v>
      </c>
      <c r="CQ156" s="28">
        <v>0</v>
      </c>
      <c r="CR156" s="28" t="s">
        <v>103</v>
      </c>
      <c r="CS156" s="28">
        <f t="shared" si="48"/>
        <v>0</v>
      </c>
      <c r="CT156" s="28">
        <f t="shared" si="49"/>
        <v>0</v>
      </c>
      <c r="CU156" s="28">
        <f t="shared" si="36"/>
        <v>0</v>
      </c>
      <c r="CV156" s="28">
        <f t="shared" si="37"/>
        <v>706.14</v>
      </c>
      <c r="CW156" s="29">
        <f t="shared" si="38"/>
        <v>6293.86</v>
      </c>
    </row>
    <row r="157" spans="2:101" x14ac:dyDescent="0.2">
      <c r="B157" s="7">
        <v>211019</v>
      </c>
      <c r="C157" s="8">
        <v>35275</v>
      </c>
      <c r="D157" s="8" t="s">
        <v>104</v>
      </c>
      <c r="E157" s="8" t="s">
        <v>482</v>
      </c>
      <c r="F157" s="8">
        <v>0</v>
      </c>
      <c r="G157" s="8" t="s">
        <v>942</v>
      </c>
      <c r="H157" s="8" t="s">
        <v>106</v>
      </c>
      <c r="I157" s="8" t="s">
        <v>98</v>
      </c>
      <c r="J157" s="8" t="s">
        <v>98</v>
      </c>
      <c r="K157" s="8" t="s">
        <v>291</v>
      </c>
      <c r="L157" s="8" t="s">
        <v>262</v>
      </c>
      <c r="M157" s="9">
        <v>26607280200999</v>
      </c>
      <c r="N157" s="8" t="s">
        <v>483</v>
      </c>
      <c r="O157" s="8" t="s">
        <v>102</v>
      </c>
      <c r="P157" s="8">
        <v>1947.79</v>
      </c>
      <c r="Q157" s="14">
        <v>2278.9142999999999</v>
      </c>
      <c r="R157" s="15">
        <v>0</v>
      </c>
      <c r="S157" s="15">
        <f t="shared" si="39"/>
        <v>3076.53</v>
      </c>
      <c r="T157" s="15">
        <f t="shared" si="40"/>
        <v>341.84</v>
      </c>
      <c r="U157" s="15">
        <v>0</v>
      </c>
      <c r="V157" s="15">
        <v>0</v>
      </c>
      <c r="W157" s="15">
        <v>0</v>
      </c>
      <c r="X157" s="15" t="s">
        <v>103</v>
      </c>
      <c r="Y157" s="14">
        <v>341.83714499999996</v>
      </c>
      <c r="Z157" s="15">
        <v>300</v>
      </c>
      <c r="AA157" s="15" t="s">
        <v>103</v>
      </c>
      <c r="AB157" s="15">
        <v>0</v>
      </c>
      <c r="AC157" s="15" t="s">
        <v>103</v>
      </c>
      <c r="AD157" s="15">
        <v>0</v>
      </c>
      <c r="AE157" s="15">
        <v>0</v>
      </c>
      <c r="AF157" s="19">
        <f t="shared" si="41"/>
        <v>641.84</v>
      </c>
      <c r="AG157" s="15">
        <v>0</v>
      </c>
      <c r="AH157" s="15">
        <v>0</v>
      </c>
      <c r="AI157" s="15">
        <v>0</v>
      </c>
      <c r="AJ157" s="15">
        <v>432.38</v>
      </c>
      <c r="AK157" s="15">
        <v>0</v>
      </c>
      <c r="AL157" s="15">
        <v>38.94</v>
      </c>
      <c r="AM157" s="15">
        <v>69.44</v>
      </c>
      <c r="AN157" s="15">
        <v>89.16</v>
      </c>
      <c r="AO157" s="15">
        <v>127.2</v>
      </c>
      <c r="AP157" s="15">
        <v>136.1</v>
      </c>
      <c r="AQ157" s="15">
        <v>145.63</v>
      </c>
      <c r="AR157" s="15" t="s">
        <v>103</v>
      </c>
      <c r="AS157" s="15">
        <v>97.389499999999998</v>
      </c>
      <c r="AT157" s="15">
        <v>600</v>
      </c>
      <c r="AU157" s="15">
        <v>10</v>
      </c>
      <c r="AV157" s="19">
        <f t="shared" si="42"/>
        <v>1746.24</v>
      </c>
      <c r="AW157" s="15">
        <v>10</v>
      </c>
      <c r="AX157" s="15">
        <v>0</v>
      </c>
      <c r="AY157" s="14">
        <v>410.06110000000001</v>
      </c>
      <c r="AZ157" s="15">
        <v>0</v>
      </c>
      <c r="BA157" s="15" t="s">
        <v>103</v>
      </c>
      <c r="BB157" s="15">
        <v>0</v>
      </c>
      <c r="BC157" s="24">
        <f t="shared" si="34"/>
        <v>8505.43</v>
      </c>
      <c r="BD157" s="19">
        <f t="shared" si="43"/>
        <v>0</v>
      </c>
      <c r="BE157" s="19">
        <f t="shared" si="44"/>
        <v>8505.43</v>
      </c>
      <c r="BF157" s="22">
        <v>0</v>
      </c>
      <c r="BG157" s="22">
        <v>0</v>
      </c>
      <c r="BH157" s="22"/>
      <c r="BI157" s="22"/>
      <c r="BJ157" s="32">
        <v>751.62452148437501</v>
      </c>
      <c r="BK157" s="32">
        <v>0</v>
      </c>
      <c r="BL157" s="28">
        <f t="shared" si="45"/>
        <v>0</v>
      </c>
      <c r="BM157" s="28">
        <f t="shared" si="46"/>
        <v>0</v>
      </c>
      <c r="BN15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7" s="28">
        <v>0</v>
      </c>
      <c r="BR157" s="28">
        <v>0</v>
      </c>
      <c r="BS157" s="28" t="s">
        <v>103</v>
      </c>
      <c r="BT157" s="28">
        <v>3</v>
      </c>
      <c r="BU157" s="28">
        <v>0</v>
      </c>
      <c r="BV157" s="28" t="s">
        <v>103</v>
      </c>
      <c r="BW157" s="28" t="s">
        <v>103</v>
      </c>
      <c r="BX157" s="28">
        <v>0</v>
      </c>
      <c r="BY157" s="28" t="s">
        <v>103</v>
      </c>
      <c r="BZ157" s="28" t="s">
        <v>103</v>
      </c>
      <c r="CA157" s="28" t="s">
        <v>103</v>
      </c>
      <c r="CB157" s="28" t="s">
        <v>103</v>
      </c>
      <c r="CC157" s="28">
        <v>0</v>
      </c>
      <c r="CD157" s="28" t="s">
        <v>103</v>
      </c>
      <c r="CE157" s="28">
        <v>0</v>
      </c>
      <c r="CF157" s="28" t="s">
        <v>103</v>
      </c>
      <c r="CG157" s="28">
        <v>3.48</v>
      </c>
      <c r="CH157" s="28">
        <v>3</v>
      </c>
      <c r="CI157" s="28">
        <v>0</v>
      </c>
      <c r="CJ157" s="28" t="s">
        <v>103</v>
      </c>
      <c r="CK157" s="28" t="s">
        <v>103</v>
      </c>
      <c r="CL157" s="28">
        <v>0</v>
      </c>
      <c r="CM157" s="28" t="s">
        <v>103</v>
      </c>
      <c r="CN157" s="28">
        <v>0</v>
      </c>
      <c r="CO157" s="28">
        <f t="shared" si="47"/>
        <v>0</v>
      </c>
      <c r="CP157" s="32">
        <f t="shared" si="35"/>
        <v>410.06110000000001</v>
      </c>
      <c r="CQ157" s="28">
        <v>0</v>
      </c>
      <c r="CR157" s="28" t="s">
        <v>103</v>
      </c>
      <c r="CS157" s="28">
        <f t="shared" si="48"/>
        <v>0</v>
      </c>
      <c r="CT157" s="28">
        <f t="shared" si="49"/>
        <v>0</v>
      </c>
      <c r="CU157" s="28">
        <f t="shared" si="36"/>
        <v>0</v>
      </c>
      <c r="CV157" s="28">
        <f t="shared" si="37"/>
        <v>1171.17</v>
      </c>
      <c r="CW157" s="29">
        <f t="shared" si="38"/>
        <v>7334.26</v>
      </c>
    </row>
    <row r="158" spans="2:101" x14ac:dyDescent="0.2">
      <c r="B158" s="7">
        <v>211020</v>
      </c>
      <c r="C158" s="8">
        <v>35395</v>
      </c>
      <c r="D158" s="8" t="s">
        <v>104</v>
      </c>
      <c r="E158" s="8" t="s">
        <v>484</v>
      </c>
      <c r="F158" s="8">
        <v>0</v>
      </c>
      <c r="G158" s="8" t="s">
        <v>942</v>
      </c>
      <c r="H158" s="8" t="s">
        <v>106</v>
      </c>
      <c r="I158" s="8" t="s">
        <v>98</v>
      </c>
      <c r="J158" s="8" t="s">
        <v>98</v>
      </c>
      <c r="K158" s="8" t="s">
        <v>209</v>
      </c>
      <c r="L158" s="8" t="s">
        <v>100</v>
      </c>
      <c r="M158" s="9">
        <v>28510060200738</v>
      </c>
      <c r="N158" s="8" t="s">
        <v>485</v>
      </c>
      <c r="O158" s="8" t="s">
        <v>102</v>
      </c>
      <c r="P158" s="8">
        <v>974.25</v>
      </c>
      <c r="Q158" s="14">
        <v>1139.8725000000002</v>
      </c>
      <c r="R158" s="15">
        <v>0</v>
      </c>
      <c r="S158" s="15">
        <f t="shared" si="39"/>
        <v>1538.83</v>
      </c>
      <c r="T158" s="15">
        <f t="shared" si="40"/>
        <v>170.98</v>
      </c>
      <c r="U158" s="15">
        <v>0</v>
      </c>
      <c r="V158" s="15">
        <v>0</v>
      </c>
      <c r="W158" s="15">
        <v>0</v>
      </c>
      <c r="X158" s="15" t="s">
        <v>103</v>
      </c>
      <c r="Y158" s="14">
        <v>170.98087500000003</v>
      </c>
      <c r="Z158" s="15">
        <v>300</v>
      </c>
      <c r="AA158" s="15" t="s">
        <v>103</v>
      </c>
      <c r="AB158" s="15">
        <v>0</v>
      </c>
      <c r="AC158" s="15" t="s">
        <v>103</v>
      </c>
      <c r="AD158" s="15">
        <v>0</v>
      </c>
      <c r="AE158" s="15">
        <v>0</v>
      </c>
      <c r="AF158" s="19">
        <f t="shared" si="41"/>
        <v>470.98</v>
      </c>
      <c r="AG158" s="15">
        <v>0</v>
      </c>
      <c r="AH158" s="15">
        <v>0</v>
      </c>
      <c r="AI158" s="15">
        <v>0</v>
      </c>
      <c r="AJ158" s="15">
        <v>336.73</v>
      </c>
      <c r="AK158" s="15">
        <v>0</v>
      </c>
      <c r="AL158" s="15">
        <v>29.56</v>
      </c>
      <c r="AM158" s="15">
        <v>34.729999999999997</v>
      </c>
      <c r="AN158" s="15">
        <v>44.6</v>
      </c>
      <c r="AO158" s="15">
        <v>63.62</v>
      </c>
      <c r="AP158" s="15">
        <v>68.08</v>
      </c>
      <c r="AQ158" s="15">
        <v>86.26</v>
      </c>
      <c r="AR158" s="15" t="s">
        <v>103</v>
      </c>
      <c r="AS158" s="15">
        <v>52.575000000000003</v>
      </c>
      <c r="AT158" s="15">
        <v>600</v>
      </c>
      <c r="AU158" s="15">
        <v>10</v>
      </c>
      <c r="AV158" s="19">
        <f t="shared" si="42"/>
        <v>1326.16</v>
      </c>
      <c r="AW158" s="15">
        <v>10</v>
      </c>
      <c r="AX158" s="15">
        <v>0</v>
      </c>
      <c r="AY158" s="14">
        <v>205.1053</v>
      </c>
      <c r="AZ158" s="15">
        <v>0</v>
      </c>
      <c r="BA158" s="15" t="s">
        <v>103</v>
      </c>
      <c r="BB158" s="15">
        <v>0</v>
      </c>
      <c r="BC158" s="24">
        <f t="shared" si="34"/>
        <v>4861.93</v>
      </c>
      <c r="BD158" s="19">
        <f t="shared" si="43"/>
        <v>2138.0699999999997</v>
      </c>
      <c r="BE158" s="19">
        <f t="shared" si="44"/>
        <v>7000</v>
      </c>
      <c r="BF158" s="22">
        <v>0</v>
      </c>
      <c r="BG158" s="22">
        <v>0</v>
      </c>
      <c r="BH158" s="22"/>
      <c r="BI158" s="22"/>
      <c r="BJ158" s="32">
        <v>525.26981933593754</v>
      </c>
      <c r="BK158" s="32">
        <v>0</v>
      </c>
      <c r="BL158" s="28">
        <f t="shared" si="45"/>
        <v>0</v>
      </c>
      <c r="BM158" s="28">
        <f t="shared" si="46"/>
        <v>0</v>
      </c>
      <c r="BN15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8" s="28">
        <v>0</v>
      </c>
      <c r="BR158" s="28">
        <v>0</v>
      </c>
      <c r="BS158" s="28" t="s">
        <v>103</v>
      </c>
      <c r="BT158" s="28">
        <v>3</v>
      </c>
      <c r="BU158" s="28">
        <v>0</v>
      </c>
      <c r="BV158" s="28" t="s">
        <v>103</v>
      </c>
      <c r="BW158" s="28" t="s">
        <v>103</v>
      </c>
      <c r="BX158" s="28">
        <v>0</v>
      </c>
      <c r="BY158" s="28" t="s">
        <v>103</v>
      </c>
      <c r="BZ158" s="28" t="s">
        <v>103</v>
      </c>
      <c r="CA158" s="28" t="s">
        <v>103</v>
      </c>
      <c r="CB158" s="28" t="s">
        <v>103</v>
      </c>
      <c r="CC158" s="28">
        <v>0</v>
      </c>
      <c r="CD158" s="28" t="s">
        <v>103</v>
      </c>
      <c r="CE158" s="28">
        <v>0</v>
      </c>
      <c r="CF158" s="28" t="s">
        <v>103</v>
      </c>
      <c r="CG158" s="28">
        <v>2.31</v>
      </c>
      <c r="CH158" s="28">
        <v>3</v>
      </c>
      <c r="CI158" s="28">
        <v>0</v>
      </c>
      <c r="CJ158" s="28" t="s">
        <v>103</v>
      </c>
      <c r="CK158" s="28" t="s">
        <v>103</v>
      </c>
      <c r="CL158" s="28">
        <v>0</v>
      </c>
      <c r="CM158" s="28" t="s">
        <v>103</v>
      </c>
      <c r="CN158" s="28">
        <v>0</v>
      </c>
      <c r="CO158" s="28">
        <f t="shared" si="47"/>
        <v>0</v>
      </c>
      <c r="CP158" s="32">
        <f t="shared" si="35"/>
        <v>205.1053</v>
      </c>
      <c r="CQ158" s="28">
        <v>0</v>
      </c>
      <c r="CR158" s="28" t="s">
        <v>103</v>
      </c>
      <c r="CS158" s="28">
        <f t="shared" si="48"/>
        <v>0</v>
      </c>
      <c r="CT158" s="28">
        <f t="shared" si="49"/>
        <v>0</v>
      </c>
      <c r="CU158" s="28">
        <f t="shared" si="36"/>
        <v>0</v>
      </c>
      <c r="CV158" s="28">
        <f t="shared" si="37"/>
        <v>738.69</v>
      </c>
      <c r="CW158" s="29">
        <f t="shared" si="38"/>
        <v>6261.3099999999995</v>
      </c>
    </row>
    <row r="159" spans="2:101" x14ac:dyDescent="0.2">
      <c r="B159" s="7">
        <v>211021</v>
      </c>
      <c r="C159" s="8">
        <v>35409</v>
      </c>
      <c r="D159" s="8" t="s">
        <v>104</v>
      </c>
      <c r="E159" s="8" t="s">
        <v>870</v>
      </c>
      <c r="F159" s="8">
        <v>0</v>
      </c>
      <c r="G159" s="8" t="s">
        <v>942</v>
      </c>
      <c r="H159" s="8" t="s">
        <v>106</v>
      </c>
      <c r="I159" s="8" t="s">
        <v>98</v>
      </c>
      <c r="J159" s="8" t="s">
        <v>98</v>
      </c>
      <c r="K159" s="8" t="s">
        <v>195</v>
      </c>
      <c r="L159" s="8" t="s">
        <v>200</v>
      </c>
      <c r="M159" s="9">
        <v>27703020200151</v>
      </c>
      <c r="N159" s="8" t="s">
        <v>486</v>
      </c>
      <c r="O159" s="8" t="s">
        <v>102</v>
      </c>
      <c r="P159" s="8">
        <v>937.15</v>
      </c>
      <c r="Q159" s="14">
        <v>1096.4655</v>
      </c>
      <c r="R159" s="15">
        <v>0</v>
      </c>
      <c r="S159" s="15">
        <f t="shared" si="39"/>
        <v>1480.23</v>
      </c>
      <c r="T159" s="15">
        <f t="shared" si="40"/>
        <v>164.47</v>
      </c>
      <c r="U159" s="15">
        <v>0</v>
      </c>
      <c r="V159" s="15">
        <v>0</v>
      </c>
      <c r="W159" s="15">
        <v>0</v>
      </c>
      <c r="X159" s="15" t="s">
        <v>103</v>
      </c>
      <c r="Y159" s="14">
        <v>164.46982499999999</v>
      </c>
      <c r="Z159" s="15">
        <v>300</v>
      </c>
      <c r="AA159" s="15" t="s">
        <v>103</v>
      </c>
      <c r="AB159" s="15">
        <v>0</v>
      </c>
      <c r="AC159" s="15" t="s">
        <v>103</v>
      </c>
      <c r="AD159" s="15">
        <v>0</v>
      </c>
      <c r="AE159" s="15">
        <v>0</v>
      </c>
      <c r="AF159" s="19">
        <f t="shared" si="41"/>
        <v>464.47</v>
      </c>
      <c r="AG159" s="15">
        <v>0</v>
      </c>
      <c r="AH159" s="15">
        <v>0</v>
      </c>
      <c r="AI159" s="15">
        <v>0</v>
      </c>
      <c r="AJ159" s="15">
        <v>333.09</v>
      </c>
      <c r="AK159" s="15">
        <v>0</v>
      </c>
      <c r="AL159" s="15">
        <v>31.29</v>
      </c>
      <c r="AM159" s="15">
        <v>33.409999999999997</v>
      </c>
      <c r="AN159" s="15">
        <v>42.9</v>
      </c>
      <c r="AO159" s="15">
        <v>61.2</v>
      </c>
      <c r="AP159" s="15">
        <v>65.48</v>
      </c>
      <c r="AQ159" s="15">
        <v>88.69</v>
      </c>
      <c r="AR159" s="15" t="s">
        <v>103</v>
      </c>
      <c r="AS159" s="15">
        <v>56.284999999999997</v>
      </c>
      <c r="AT159" s="15">
        <v>600</v>
      </c>
      <c r="AU159" s="15">
        <v>10</v>
      </c>
      <c r="AV159" s="19">
        <f t="shared" si="42"/>
        <v>1322.35</v>
      </c>
      <c r="AW159" s="15">
        <v>10</v>
      </c>
      <c r="AX159" s="15">
        <v>0</v>
      </c>
      <c r="AY159" s="14">
        <v>197.29470000000001</v>
      </c>
      <c r="AZ159" s="15">
        <v>0</v>
      </c>
      <c r="BA159" s="15" t="s">
        <v>103</v>
      </c>
      <c r="BB159" s="15">
        <v>0</v>
      </c>
      <c r="BC159" s="24">
        <f t="shared" si="34"/>
        <v>4735.28</v>
      </c>
      <c r="BD159" s="19">
        <f t="shared" si="43"/>
        <v>2264.7200000000003</v>
      </c>
      <c r="BE159" s="19">
        <f t="shared" si="44"/>
        <v>7000</v>
      </c>
      <c r="BF159" s="22">
        <v>0</v>
      </c>
      <c r="BG159" s="22">
        <v>0</v>
      </c>
      <c r="BH159" s="22"/>
      <c r="BI159" s="22"/>
      <c r="BJ159" s="32">
        <v>558.47768066406252</v>
      </c>
      <c r="BK159" s="32">
        <v>0</v>
      </c>
      <c r="BL159" s="28">
        <f t="shared" si="45"/>
        <v>0</v>
      </c>
      <c r="BM159" s="28">
        <f t="shared" si="46"/>
        <v>0</v>
      </c>
      <c r="BN15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9" s="28">
        <v>0</v>
      </c>
      <c r="BR159" s="28">
        <v>0</v>
      </c>
      <c r="BS159" s="28" t="s">
        <v>103</v>
      </c>
      <c r="BT159" s="28">
        <v>3</v>
      </c>
      <c r="BU159" s="28">
        <v>0</v>
      </c>
      <c r="BV159" s="28" t="s">
        <v>103</v>
      </c>
      <c r="BW159" s="28" t="s">
        <v>103</v>
      </c>
      <c r="BX159" s="28">
        <v>0</v>
      </c>
      <c r="BY159" s="28" t="s">
        <v>103</v>
      </c>
      <c r="BZ159" s="28" t="s">
        <v>103</v>
      </c>
      <c r="CA159" s="28" t="s">
        <v>103</v>
      </c>
      <c r="CB159" s="28" t="s">
        <v>103</v>
      </c>
      <c r="CC159" s="28">
        <v>0</v>
      </c>
      <c r="CD159" s="28" t="s">
        <v>103</v>
      </c>
      <c r="CE159" s="28">
        <v>0</v>
      </c>
      <c r="CF159" s="28" t="s">
        <v>103</v>
      </c>
      <c r="CG159" s="28">
        <v>2.62</v>
      </c>
      <c r="CH159" s="28">
        <v>3</v>
      </c>
      <c r="CI159" s="28">
        <v>0</v>
      </c>
      <c r="CJ159" s="28" t="s">
        <v>103</v>
      </c>
      <c r="CK159" s="28" t="s">
        <v>103</v>
      </c>
      <c r="CL159" s="28">
        <v>0</v>
      </c>
      <c r="CM159" s="28" t="s">
        <v>103</v>
      </c>
      <c r="CN159" s="28">
        <v>0</v>
      </c>
      <c r="CO159" s="28">
        <f t="shared" si="47"/>
        <v>0</v>
      </c>
      <c r="CP159" s="32">
        <f t="shared" si="35"/>
        <v>197.29470000000001</v>
      </c>
      <c r="CQ159" s="28">
        <v>0</v>
      </c>
      <c r="CR159" s="28" t="s">
        <v>103</v>
      </c>
      <c r="CS159" s="28">
        <f t="shared" si="48"/>
        <v>0</v>
      </c>
      <c r="CT159" s="28">
        <f t="shared" si="49"/>
        <v>0</v>
      </c>
      <c r="CU159" s="28">
        <f t="shared" si="36"/>
        <v>0</v>
      </c>
      <c r="CV159" s="28">
        <f t="shared" si="37"/>
        <v>764.39</v>
      </c>
      <c r="CW159" s="29">
        <f t="shared" si="38"/>
        <v>6235.61</v>
      </c>
    </row>
    <row r="160" spans="2:101" x14ac:dyDescent="0.2">
      <c r="B160" s="7">
        <v>211022</v>
      </c>
      <c r="C160" s="8">
        <v>35367</v>
      </c>
      <c r="D160" s="8" t="s">
        <v>104</v>
      </c>
      <c r="E160" s="8" t="s">
        <v>871</v>
      </c>
      <c r="F160" s="8">
        <v>0</v>
      </c>
      <c r="G160" s="8" t="s">
        <v>942</v>
      </c>
      <c r="H160" s="8" t="s">
        <v>106</v>
      </c>
      <c r="I160" s="8" t="s">
        <v>98</v>
      </c>
      <c r="J160" s="8" t="s">
        <v>98</v>
      </c>
      <c r="K160" s="8" t="s">
        <v>487</v>
      </c>
      <c r="L160" s="8" t="s">
        <v>488</v>
      </c>
      <c r="M160" s="9">
        <v>27901030200216</v>
      </c>
      <c r="N160" s="8" t="s">
        <v>489</v>
      </c>
      <c r="O160" s="8" t="s">
        <v>102</v>
      </c>
      <c r="P160" s="8">
        <v>1395.29</v>
      </c>
      <c r="Q160" s="14">
        <v>1632.4893000000002</v>
      </c>
      <c r="R160" s="15">
        <v>0</v>
      </c>
      <c r="S160" s="15">
        <f t="shared" si="39"/>
        <v>2203.86</v>
      </c>
      <c r="T160" s="15">
        <f t="shared" si="40"/>
        <v>244.87</v>
      </c>
      <c r="U160" s="15">
        <v>0</v>
      </c>
      <c r="V160" s="15">
        <v>0</v>
      </c>
      <c r="W160" s="15">
        <v>0</v>
      </c>
      <c r="X160" s="15" t="s">
        <v>103</v>
      </c>
      <c r="Y160" s="14">
        <v>244.87339500000002</v>
      </c>
      <c r="Z160" s="15">
        <v>300</v>
      </c>
      <c r="AA160" s="15" t="s">
        <v>103</v>
      </c>
      <c r="AB160" s="15">
        <v>0</v>
      </c>
      <c r="AC160" s="15" t="s">
        <v>103</v>
      </c>
      <c r="AD160" s="15">
        <v>0</v>
      </c>
      <c r="AE160" s="15">
        <v>0</v>
      </c>
      <c r="AF160" s="19">
        <f t="shared" si="41"/>
        <v>544.87</v>
      </c>
      <c r="AG160" s="15">
        <v>0</v>
      </c>
      <c r="AH160" s="15">
        <v>0</v>
      </c>
      <c r="AI160" s="15">
        <v>0</v>
      </c>
      <c r="AJ160" s="15">
        <v>362.5</v>
      </c>
      <c r="AK160" s="15">
        <v>0</v>
      </c>
      <c r="AL160" s="15">
        <v>27.89</v>
      </c>
      <c r="AM160" s="15">
        <v>49.74</v>
      </c>
      <c r="AN160" s="15">
        <v>63.87</v>
      </c>
      <c r="AO160" s="15">
        <v>91.12</v>
      </c>
      <c r="AP160" s="15">
        <v>97.5</v>
      </c>
      <c r="AQ160" s="15">
        <v>104.32</v>
      </c>
      <c r="AR160" s="15" t="s">
        <v>103</v>
      </c>
      <c r="AS160" s="15">
        <v>69.764499999999998</v>
      </c>
      <c r="AT160" s="15">
        <v>600</v>
      </c>
      <c r="AU160" s="15">
        <v>10</v>
      </c>
      <c r="AV160" s="19">
        <f t="shared" si="42"/>
        <v>1476.7</v>
      </c>
      <c r="AW160" s="15">
        <v>10</v>
      </c>
      <c r="AX160" s="15">
        <v>0</v>
      </c>
      <c r="AY160" s="14">
        <v>293.74529999999999</v>
      </c>
      <c r="AZ160" s="15">
        <v>0</v>
      </c>
      <c r="BA160" s="15" t="s">
        <v>103</v>
      </c>
      <c r="BB160" s="15">
        <v>0</v>
      </c>
      <c r="BC160" s="24">
        <f t="shared" si="34"/>
        <v>6406.53</v>
      </c>
      <c r="BD160" s="19">
        <f t="shared" si="43"/>
        <v>593.47000000000025</v>
      </c>
      <c r="BE160" s="19">
        <f t="shared" si="44"/>
        <v>7000</v>
      </c>
      <c r="BF160" s="22">
        <v>0</v>
      </c>
      <c r="BG160" s="22">
        <v>0</v>
      </c>
      <c r="BH160" s="22"/>
      <c r="BI160" s="22"/>
      <c r="BJ160" s="32">
        <v>563.259404296875</v>
      </c>
      <c r="BK160" s="32">
        <v>0</v>
      </c>
      <c r="BL160" s="28">
        <f t="shared" si="45"/>
        <v>0</v>
      </c>
      <c r="BM160" s="28">
        <f t="shared" si="46"/>
        <v>0</v>
      </c>
      <c r="BN16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0" s="28">
        <v>0</v>
      </c>
      <c r="BR160" s="28">
        <v>0</v>
      </c>
      <c r="BS160" s="28" t="s">
        <v>103</v>
      </c>
      <c r="BT160" s="28">
        <v>3</v>
      </c>
      <c r="BU160" s="28">
        <v>0</v>
      </c>
      <c r="BV160" s="28" t="s">
        <v>103</v>
      </c>
      <c r="BW160" s="28" t="s">
        <v>103</v>
      </c>
      <c r="BX160" s="28">
        <v>0</v>
      </c>
      <c r="BY160" s="28" t="s">
        <v>103</v>
      </c>
      <c r="BZ160" s="28" t="s">
        <v>103</v>
      </c>
      <c r="CA160" s="28" t="s">
        <v>103</v>
      </c>
      <c r="CB160" s="28" t="s">
        <v>103</v>
      </c>
      <c r="CC160" s="28">
        <v>0</v>
      </c>
      <c r="CD160" s="28" t="s">
        <v>103</v>
      </c>
      <c r="CE160" s="28">
        <v>0</v>
      </c>
      <c r="CF160" s="28" t="s">
        <v>103</v>
      </c>
      <c r="CG160" s="28">
        <v>2.67</v>
      </c>
      <c r="CH160" s="28">
        <v>3</v>
      </c>
      <c r="CI160" s="28">
        <v>0</v>
      </c>
      <c r="CJ160" s="28" t="s">
        <v>103</v>
      </c>
      <c r="CK160" s="28" t="s">
        <v>103</v>
      </c>
      <c r="CL160" s="28">
        <v>0</v>
      </c>
      <c r="CM160" s="28" t="s">
        <v>103</v>
      </c>
      <c r="CN160" s="28">
        <v>0</v>
      </c>
      <c r="CO160" s="28">
        <f t="shared" si="47"/>
        <v>0</v>
      </c>
      <c r="CP160" s="32">
        <f t="shared" si="35"/>
        <v>293.74529999999999</v>
      </c>
      <c r="CQ160" s="28">
        <v>0</v>
      </c>
      <c r="CR160" s="28" t="s">
        <v>103</v>
      </c>
      <c r="CS160" s="28">
        <f t="shared" si="48"/>
        <v>0</v>
      </c>
      <c r="CT160" s="28">
        <f t="shared" si="49"/>
        <v>0</v>
      </c>
      <c r="CU160" s="28">
        <f t="shared" si="36"/>
        <v>0</v>
      </c>
      <c r="CV160" s="28">
        <f t="shared" si="37"/>
        <v>865.67</v>
      </c>
      <c r="CW160" s="29">
        <f t="shared" si="38"/>
        <v>6134.33</v>
      </c>
    </row>
    <row r="161" spans="2:101" x14ac:dyDescent="0.2">
      <c r="B161" s="7">
        <v>211023</v>
      </c>
      <c r="C161" s="8">
        <v>35302</v>
      </c>
      <c r="D161" s="8" t="s">
        <v>104</v>
      </c>
      <c r="E161" s="8" t="s">
        <v>490</v>
      </c>
      <c r="F161" s="8">
        <v>0</v>
      </c>
      <c r="G161" s="8" t="s">
        <v>942</v>
      </c>
      <c r="H161" s="8" t="s">
        <v>106</v>
      </c>
      <c r="I161" s="8" t="s">
        <v>129</v>
      </c>
      <c r="J161" s="8" t="s">
        <v>129</v>
      </c>
      <c r="K161" s="8" t="s">
        <v>123</v>
      </c>
      <c r="L161" s="8" t="s">
        <v>448</v>
      </c>
      <c r="M161" s="9">
        <v>28701102400377</v>
      </c>
      <c r="N161" s="8" t="s">
        <v>491</v>
      </c>
      <c r="O161" s="8" t="s">
        <v>102</v>
      </c>
      <c r="P161" s="8">
        <v>1209.76</v>
      </c>
      <c r="Q161" s="14">
        <v>1415.4192</v>
      </c>
      <c r="R161" s="15">
        <v>0</v>
      </c>
      <c r="S161" s="15">
        <f t="shared" si="39"/>
        <v>1910.82</v>
      </c>
      <c r="T161" s="15">
        <f t="shared" si="40"/>
        <v>212.31</v>
      </c>
      <c r="U161" s="15">
        <v>0</v>
      </c>
      <c r="V161" s="15">
        <v>0</v>
      </c>
      <c r="W161" s="15">
        <v>0</v>
      </c>
      <c r="X161" s="15" t="s">
        <v>103</v>
      </c>
      <c r="Y161" s="14">
        <v>212.31288000000001</v>
      </c>
      <c r="Z161" s="15">
        <v>300</v>
      </c>
      <c r="AA161" s="15" t="s">
        <v>103</v>
      </c>
      <c r="AB161" s="15">
        <v>0</v>
      </c>
      <c r="AC161" s="15" t="s">
        <v>103</v>
      </c>
      <c r="AD161" s="15">
        <v>0</v>
      </c>
      <c r="AE161" s="15">
        <v>0</v>
      </c>
      <c r="AF161" s="19">
        <f t="shared" si="41"/>
        <v>512.30999999999995</v>
      </c>
      <c r="AG161" s="15">
        <v>0</v>
      </c>
      <c r="AH161" s="15">
        <v>0</v>
      </c>
      <c r="AI161" s="15">
        <v>0</v>
      </c>
      <c r="AJ161" s="15">
        <v>355.82</v>
      </c>
      <c r="AK161" s="15">
        <v>0</v>
      </c>
      <c r="AL161" s="15">
        <v>24.18</v>
      </c>
      <c r="AM161" s="15">
        <v>43.12</v>
      </c>
      <c r="AN161" s="15">
        <v>55.38</v>
      </c>
      <c r="AO161" s="15">
        <v>79</v>
      </c>
      <c r="AP161" s="15">
        <v>84.53</v>
      </c>
      <c r="AQ161" s="15">
        <v>90.45</v>
      </c>
      <c r="AR161" s="15" t="s">
        <v>103</v>
      </c>
      <c r="AS161" s="15">
        <v>60.488</v>
      </c>
      <c r="AT161" s="15">
        <v>600</v>
      </c>
      <c r="AU161" s="15">
        <v>10</v>
      </c>
      <c r="AV161" s="19">
        <f t="shared" si="42"/>
        <v>1402.97</v>
      </c>
      <c r="AW161" s="15">
        <v>10</v>
      </c>
      <c r="AX161" s="15">
        <v>0</v>
      </c>
      <c r="AY161" s="14">
        <v>254.68629999999999</v>
      </c>
      <c r="AZ161" s="15">
        <v>0</v>
      </c>
      <c r="BA161" s="15" t="s">
        <v>103</v>
      </c>
      <c r="BB161" s="15">
        <v>0</v>
      </c>
      <c r="BC161" s="24">
        <f t="shared" si="34"/>
        <v>5718.52</v>
      </c>
      <c r="BD161" s="19">
        <f t="shared" si="43"/>
        <v>1281.4799999999996</v>
      </c>
      <c r="BE161" s="19">
        <f t="shared" si="44"/>
        <v>7000</v>
      </c>
      <c r="BF161" s="22">
        <v>0</v>
      </c>
      <c r="BG161" s="22">
        <v>0</v>
      </c>
      <c r="BH161" s="22"/>
      <c r="BI161" s="22"/>
      <c r="BJ161" s="32">
        <v>534.77488281249998</v>
      </c>
      <c r="BK161" s="32">
        <v>0</v>
      </c>
      <c r="BL161" s="28">
        <f t="shared" si="45"/>
        <v>0</v>
      </c>
      <c r="BM161" s="28">
        <f t="shared" si="46"/>
        <v>0</v>
      </c>
      <c r="BN16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1" s="28">
        <v>0</v>
      </c>
      <c r="BR161" s="28">
        <v>0</v>
      </c>
      <c r="BS161" s="28" t="s">
        <v>103</v>
      </c>
      <c r="BT161" s="28">
        <v>3</v>
      </c>
      <c r="BU161" s="28">
        <v>0</v>
      </c>
      <c r="BV161" s="28" t="s">
        <v>103</v>
      </c>
      <c r="BW161" s="28" t="s">
        <v>103</v>
      </c>
      <c r="BX161" s="28">
        <v>0</v>
      </c>
      <c r="BY161" s="28" t="s">
        <v>103</v>
      </c>
      <c r="BZ161" s="28" t="s">
        <v>103</v>
      </c>
      <c r="CA161" s="28" t="s">
        <v>103</v>
      </c>
      <c r="CB161" s="28" t="s">
        <v>103</v>
      </c>
      <c r="CC161" s="28">
        <v>0</v>
      </c>
      <c r="CD161" s="28" t="s">
        <v>103</v>
      </c>
      <c r="CE161" s="28">
        <v>0</v>
      </c>
      <c r="CF161" s="28" t="s">
        <v>103</v>
      </c>
      <c r="CG161" s="28">
        <v>2.54</v>
      </c>
      <c r="CH161" s="28">
        <v>3</v>
      </c>
      <c r="CI161" s="28">
        <v>0</v>
      </c>
      <c r="CJ161" s="28" t="s">
        <v>103</v>
      </c>
      <c r="CK161" s="28" t="s">
        <v>103</v>
      </c>
      <c r="CL161" s="28">
        <v>0</v>
      </c>
      <c r="CM161" s="28" t="s">
        <v>103</v>
      </c>
      <c r="CN161" s="28">
        <v>0</v>
      </c>
      <c r="CO161" s="28">
        <f t="shared" si="47"/>
        <v>0</v>
      </c>
      <c r="CP161" s="32">
        <f t="shared" si="35"/>
        <v>254.68629999999999</v>
      </c>
      <c r="CQ161" s="28">
        <v>0</v>
      </c>
      <c r="CR161" s="28" t="s">
        <v>103</v>
      </c>
      <c r="CS161" s="28">
        <f t="shared" si="48"/>
        <v>0</v>
      </c>
      <c r="CT161" s="28">
        <f t="shared" si="49"/>
        <v>0</v>
      </c>
      <c r="CU161" s="28">
        <f t="shared" si="36"/>
        <v>0</v>
      </c>
      <c r="CV161" s="28">
        <f t="shared" si="37"/>
        <v>798</v>
      </c>
      <c r="CW161" s="29">
        <f t="shared" si="38"/>
        <v>6202</v>
      </c>
    </row>
    <row r="162" spans="2:101" x14ac:dyDescent="0.2">
      <c r="B162" s="7">
        <v>211025</v>
      </c>
      <c r="C162" s="8">
        <v>35802</v>
      </c>
      <c r="D162" s="8" t="s">
        <v>104</v>
      </c>
      <c r="E162" s="8" t="s">
        <v>872</v>
      </c>
      <c r="F162" s="8">
        <v>0</v>
      </c>
      <c r="G162" s="8" t="s">
        <v>942</v>
      </c>
      <c r="H162" s="8" t="s">
        <v>106</v>
      </c>
      <c r="I162" s="8" t="s">
        <v>122</v>
      </c>
      <c r="J162" s="8" t="s">
        <v>122</v>
      </c>
      <c r="K162" s="8" t="s">
        <v>230</v>
      </c>
      <c r="L162" s="8" t="s">
        <v>362</v>
      </c>
      <c r="M162" s="9">
        <v>27912150202133</v>
      </c>
      <c r="N162" s="8" t="s">
        <v>492</v>
      </c>
      <c r="O162" s="8" t="s">
        <v>102</v>
      </c>
      <c r="P162" s="8">
        <v>919.47</v>
      </c>
      <c r="Q162" s="14">
        <v>1075.7799000000002</v>
      </c>
      <c r="R162" s="15">
        <v>0</v>
      </c>
      <c r="S162" s="15">
        <f t="shared" si="39"/>
        <v>1452.3</v>
      </c>
      <c r="T162" s="15">
        <f t="shared" si="40"/>
        <v>161.37</v>
      </c>
      <c r="U162" s="15">
        <v>0</v>
      </c>
      <c r="V162" s="15">
        <v>0</v>
      </c>
      <c r="W162" s="15">
        <v>0</v>
      </c>
      <c r="X162" s="15" t="s">
        <v>103</v>
      </c>
      <c r="Y162" s="14">
        <v>161.36698500000003</v>
      </c>
      <c r="Z162" s="15">
        <v>300</v>
      </c>
      <c r="AA162" s="15" t="s">
        <v>103</v>
      </c>
      <c r="AB162" s="15">
        <v>0</v>
      </c>
      <c r="AC162" s="15" t="s">
        <v>103</v>
      </c>
      <c r="AD162" s="15">
        <v>0</v>
      </c>
      <c r="AE162" s="15">
        <v>0</v>
      </c>
      <c r="AF162" s="19">
        <f t="shared" si="41"/>
        <v>461.37</v>
      </c>
      <c r="AG162" s="15">
        <v>0</v>
      </c>
      <c r="AH162" s="15">
        <v>0</v>
      </c>
      <c r="AI162" s="15">
        <v>0</v>
      </c>
      <c r="AJ162" s="15">
        <v>332.31</v>
      </c>
      <c r="AK162" s="15">
        <v>0</v>
      </c>
      <c r="AL162" s="15">
        <v>32.11</v>
      </c>
      <c r="AM162" s="15">
        <v>32.78</v>
      </c>
      <c r="AN162" s="15">
        <v>42.09</v>
      </c>
      <c r="AO162" s="15">
        <v>60.04</v>
      </c>
      <c r="AP162" s="15">
        <v>64.25</v>
      </c>
      <c r="AQ162" s="15">
        <v>89.85</v>
      </c>
      <c r="AR162" s="15" t="s">
        <v>103</v>
      </c>
      <c r="AS162" s="15">
        <v>58.052999999999997</v>
      </c>
      <c r="AT162" s="15">
        <v>600</v>
      </c>
      <c r="AU162" s="15">
        <v>6</v>
      </c>
      <c r="AV162" s="19">
        <f t="shared" si="42"/>
        <v>1317.48</v>
      </c>
      <c r="AW162" s="15">
        <v>10</v>
      </c>
      <c r="AX162" s="15">
        <v>0</v>
      </c>
      <c r="AY162" s="14">
        <v>193.57259999999999</v>
      </c>
      <c r="AZ162" s="15">
        <v>0</v>
      </c>
      <c r="BA162" s="15" t="s">
        <v>103</v>
      </c>
      <c r="BB162" s="15">
        <v>0</v>
      </c>
      <c r="BC162" s="24">
        <f t="shared" si="34"/>
        <v>4671.87</v>
      </c>
      <c r="BD162" s="19">
        <f t="shared" si="43"/>
        <v>2328.13</v>
      </c>
      <c r="BE162" s="19">
        <f t="shared" si="44"/>
        <v>7000</v>
      </c>
      <c r="BF162" s="22">
        <v>0</v>
      </c>
      <c r="BG162" s="22">
        <v>0</v>
      </c>
      <c r="BH162" s="22"/>
      <c r="BI162" s="22"/>
      <c r="BJ162" s="32">
        <v>523.081904296875</v>
      </c>
      <c r="BK162" s="32">
        <v>0</v>
      </c>
      <c r="BL162" s="28">
        <f t="shared" si="45"/>
        <v>0</v>
      </c>
      <c r="BM162" s="28">
        <f t="shared" si="46"/>
        <v>0</v>
      </c>
      <c r="BN16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2" s="28">
        <v>0</v>
      </c>
      <c r="BR162" s="28">
        <v>0</v>
      </c>
      <c r="BS162" s="28" t="s">
        <v>103</v>
      </c>
      <c r="BT162" s="28">
        <v>3</v>
      </c>
      <c r="BU162" s="28">
        <v>0</v>
      </c>
      <c r="BV162" s="28" t="s">
        <v>103</v>
      </c>
      <c r="BW162" s="28" t="s">
        <v>103</v>
      </c>
      <c r="BX162" s="28">
        <v>0</v>
      </c>
      <c r="BY162" s="28" t="s">
        <v>103</v>
      </c>
      <c r="BZ162" s="28" t="s">
        <v>103</v>
      </c>
      <c r="CA162" s="28" t="s">
        <v>103</v>
      </c>
      <c r="CB162" s="28" t="s">
        <v>103</v>
      </c>
      <c r="CC162" s="28">
        <v>0</v>
      </c>
      <c r="CD162" s="28" t="s">
        <v>103</v>
      </c>
      <c r="CE162" s="28">
        <v>0</v>
      </c>
      <c r="CF162" s="28" t="s">
        <v>103</v>
      </c>
      <c r="CG162" s="28">
        <v>2.64</v>
      </c>
      <c r="CH162" s="28">
        <v>3</v>
      </c>
      <c r="CI162" s="28">
        <v>0</v>
      </c>
      <c r="CJ162" s="28" t="s">
        <v>103</v>
      </c>
      <c r="CK162" s="28" t="s">
        <v>103</v>
      </c>
      <c r="CL162" s="28">
        <v>0</v>
      </c>
      <c r="CM162" s="28" t="s">
        <v>103</v>
      </c>
      <c r="CN162" s="28">
        <v>0</v>
      </c>
      <c r="CO162" s="28">
        <f t="shared" si="47"/>
        <v>0</v>
      </c>
      <c r="CP162" s="32">
        <f t="shared" si="35"/>
        <v>193.57259999999999</v>
      </c>
      <c r="CQ162" s="28">
        <v>0</v>
      </c>
      <c r="CR162" s="28" t="s">
        <v>103</v>
      </c>
      <c r="CS162" s="28">
        <f t="shared" si="48"/>
        <v>0</v>
      </c>
      <c r="CT162" s="28">
        <f t="shared" si="49"/>
        <v>0</v>
      </c>
      <c r="CU162" s="28">
        <f t="shared" si="36"/>
        <v>0</v>
      </c>
      <c r="CV162" s="28">
        <f t="shared" si="37"/>
        <v>725.29</v>
      </c>
      <c r="CW162" s="29">
        <f t="shared" si="38"/>
        <v>6274.71</v>
      </c>
    </row>
    <row r="163" spans="2:101" x14ac:dyDescent="0.2">
      <c r="B163" s="7">
        <v>211026</v>
      </c>
      <c r="C163" s="8">
        <v>35902</v>
      </c>
      <c r="D163" s="8" t="s">
        <v>104</v>
      </c>
      <c r="E163" s="8" t="s">
        <v>873</v>
      </c>
      <c r="F163" s="8">
        <v>0</v>
      </c>
      <c r="G163" s="8" t="s">
        <v>942</v>
      </c>
      <c r="H163" s="8" t="s">
        <v>106</v>
      </c>
      <c r="I163" s="8" t="s">
        <v>122</v>
      </c>
      <c r="J163" s="8" t="s">
        <v>122</v>
      </c>
      <c r="K163" s="8" t="s">
        <v>279</v>
      </c>
      <c r="L163" s="8" t="s">
        <v>362</v>
      </c>
      <c r="M163" s="9">
        <v>28406210200217</v>
      </c>
      <c r="N163" s="8" t="s">
        <v>493</v>
      </c>
      <c r="O163" s="8" t="s">
        <v>102</v>
      </c>
      <c r="P163" s="8">
        <v>699.81</v>
      </c>
      <c r="Q163" s="14">
        <v>818.7777000000001</v>
      </c>
      <c r="R163" s="15">
        <v>0</v>
      </c>
      <c r="S163" s="15">
        <f t="shared" si="39"/>
        <v>1105.3499999999999</v>
      </c>
      <c r="T163" s="15">
        <f t="shared" si="40"/>
        <v>122.82</v>
      </c>
      <c r="U163" s="15">
        <v>0</v>
      </c>
      <c r="V163" s="15">
        <v>0</v>
      </c>
      <c r="W163" s="15">
        <v>0</v>
      </c>
      <c r="X163" s="15" t="s">
        <v>103</v>
      </c>
      <c r="Y163" s="14">
        <v>122.81665500000001</v>
      </c>
      <c r="Z163" s="15">
        <v>300</v>
      </c>
      <c r="AA163" s="15" t="s">
        <v>103</v>
      </c>
      <c r="AB163" s="15">
        <v>0</v>
      </c>
      <c r="AC163" s="15" t="s">
        <v>103</v>
      </c>
      <c r="AD163" s="15">
        <v>0</v>
      </c>
      <c r="AE163" s="15">
        <v>0</v>
      </c>
      <c r="AF163" s="19">
        <f t="shared" si="41"/>
        <v>422.82</v>
      </c>
      <c r="AG163" s="15">
        <v>0</v>
      </c>
      <c r="AH163" s="15">
        <v>0</v>
      </c>
      <c r="AI163" s="15">
        <v>0</v>
      </c>
      <c r="AJ163" s="15">
        <v>322.87</v>
      </c>
      <c r="AK163" s="15">
        <v>0</v>
      </c>
      <c r="AL163" s="15">
        <v>42.36</v>
      </c>
      <c r="AM163" s="15">
        <v>40.08</v>
      </c>
      <c r="AN163" s="15">
        <v>37.630000000000003</v>
      </c>
      <c r="AO163" s="15">
        <v>60.01</v>
      </c>
      <c r="AP163" s="15">
        <v>48.9</v>
      </c>
      <c r="AQ163" s="15">
        <v>104.22</v>
      </c>
      <c r="AR163" s="15" t="s">
        <v>103</v>
      </c>
      <c r="AS163" s="15">
        <v>80.019000000000005</v>
      </c>
      <c r="AT163" s="15">
        <v>600</v>
      </c>
      <c r="AU163" s="15">
        <v>10</v>
      </c>
      <c r="AV163" s="19">
        <f t="shared" si="42"/>
        <v>1346.09</v>
      </c>
      <c r="AW163" s="15">
        <v>10</v>
      </c>
      <c r="AX163" s="15">
        <v>0</v>
      </c>
      <c r="AY163" s="14">
        <v>147.32839999999999</v>
      </c>
      <c r="AZ163" s="15">
        <v>0</v>
      </c>
      <c r="BA163" s="15" t="s">
        <v>103</v>
      </c>
      <c r="BB163" s="15">
        <v>0</v>
      </c>
      <c r="BC163" s="24">
        <f t="shared" si="34"/>
        <v>3973.19</v>
      </c>
      <c r="BD163" s="19">
        <f t="shared" si="43"/>
        <v>3026.81</v>
      </c>
      <c r="BE163" s="19">
        <f t="shared" si="44"/>
        <v>7000</v>
      </c>
      <c r="BF163" s="22">
        <v>0</v>
      </c>
      <c r="BG163" s="22">
        <v>0</v>
      </c>
      <c r="BH163" s="22"/>
      <c r="BI163" s="22"/>
      <c r="BJ163" s="32">
        <v>515.06952148437506</v>
      </c>
      <c r="BK163" s="32">
        <v>0</v>
      </c>
      <c r="BL163" s="28">
        <f t="shared" si="45"/>
        <v>0</v>
      </c>
      <c r="BM163" s="28">
        <f t="shared" si="46"/>
        <v>0</v>
      </c>
      <c r="BN16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3" s="28">
        <v>0</v>
      </c>
      <c r="BR163" s="28">
        <v>0</v>
      </c>
      <c r="BS163" s="28" t="s">
        <v>103</v>
      </c>
      <c r="BT163" s="28">
        <v>3</v>
      </c>
      <c r="BU163" s="28">
        <v>0</v>
      </c>
      <c r="BV163" s="28" t="s">
        <v>103</v>
      </c>
      <c r="BW163" s="28" t="s">
        <v>103</v>
      </c>
      <c r="BX163" s="28">
        <v>0</v>
      </c>
      <c r="BY163" s="28" t="s">
        <v>103</v>
      </c>
      <c r="BZ163" s="28" t="s">
        <v>103</v>
      </c>
      <c r="CA163" s="28" t="s">
        <v>103</v>
      </c>
      <c r="CB163" s="28" t="s">
        <v>103</v>
      </c>
      <c r="CC163" s="28">
        <v>0</v>
      </c>
      <c r="CD163" s="28" t="s">
        <v>103</v>
      </c>
      <c r="CE163" s="28">
        <v>0</v>
      </c>
      <c r="CF163" s="28" t="s">
        <v>103</v>
      </c>
      <c r="CG163" s="28">
        <v>2.64</v>
      </c>
      <c r="CH163" s="28">
        <v>3</v>
      </c>
      <c r="CI163" s="28">
        <v>0</v>
      </c>
      <c r="CJ163" s="28" t="s">
        <v>103</v>
      </c>
      <c r="CK163" s="28" t="s">
        <v>103</v>
      </c>
      <c r="CL163" s="28">
        <v>0</v>
      </c>
      <c r="CM163" s="28" t="s">
        <v>103</v>
      </c>
      <c r="CN163" s="28">
        <v>0</v>
      </c>
      <c r="CO163" s="28">
        <f t="shared" si="47"/>
        <v>0</v>
      </c>
      <c r="CP163" s="32">
        <f t="shared" si="35"/>
        <v>147.32839999999999</v>
      </c>
      <c r="CQ163" s="28">
        <v>0</v>
      </c>
      <c r="CR163" s="28" t="s">
        <v>103</v>
      </c>
      <c r="CS163" s="28">
        <f t="shared" si="48"/>
        <v>0</v>
      </c>
      <c r="CT163" s="28">
        <f t="shared" si="49"/>
        <v>0</v>
      </c>
      <c r="CU163" s="28">
        <f t="shared" si="36"/>
        <v>0</v>
      </c>
      <c r="CV163" s="28">
        <f t="shared" si="37"/>
        <v>671.04</v>
      </c>
      <c r="CW163" s="29">
        <f t="shared" si="38"/>
        <v>6328.96</v>
      </c>
    </row>
    <row r="164" spans="2:101" x14ac:dyDescent="0.2">
      <c r="B164" s="7">
        <v>211027</v>
      </c>
      <c r="C164" s="8">
        <v>35442</v>
      </c>
      <c r="D164" s="8" t="s">
        <v>104</v>
      </c>
      <c r="E164" s="8" t="s">
        <v>874</v>
      </c>
      <c r="F164" s="8">
        <v>0</v>
      </c>
      <c r="G164" s="8" t="s">
        <v>942</v>
      </c>
      <c r="H164" s="8" t="s">
        <v>106</v>
      </c>
      <c r="I164" s="8" t="s">
        <v>122</v>
      </c>
      <c r="J164" s="8" t="s">
        <v>122</v>
      </c>
      <c r="K164" s="8" t="s">
        <v>494</v>
      </c>
      <c r="L164" s="8" t="s">
        <v>362</v>
      </c>
      <c r="M164" s="9">
        <v>28502280200299</v>
      </c>
      <c r="N164" s="8" t="s">
        <v>495</v>
      </c>
      <c r="O164" s="8" t="s">
        <v>102</v>
      </c>
      <c r="P164" s="8">
        <v>919.47</v>
      </c>
      <c r="Q164" s="14">
        <v>1075.7799000000002</v>
      </c>
      <c r="R164" s="15">
        <v>0</v>
      </c>
      <c r="S164" s="15">
        <f t="shared" si="39"/>
        <v>1452.3</v>
      </c>
      <c r="T164" s="15">
        <f t="shared" si="40"/>
        <v>161.37</v>
      </c>
      <c r="U164" s="15">
        <v>0</v>
      </c>
      <c r="V164" s="15">
        <v>0</v>
      </c>
      <c r="W164" s="15">
        <v>0</v>
      </c>
      <c r="X164" s="15" t="s">
        <v>103</v>
      </c>
      <c r="Y164" s="14">
        <v>161.36698500000003</v>
      </c>
      <c r="Z164" s="15">
        <v>300</v>
      </c>
      <c r="AA164" s="15" t="s">
        <v>103</v>
      </c>
      <c r="AB164" s="15">
        <v>0</v>
      </c>
      <c r="AC164" s="15" t="s">
        <v>103</v>
      </c>
      <c r="AD164" s="15">
        <v>0</v>
      </c>
      <c r="AE164" s="15">
        <v>0</v>
      </c>
      <c r="AF164" s="19">
        <f t="shared" si="41"/>
        <v>461.37</v>
      </c>
      <c r="AG164" s="15">
        <v>0</v>
      </c>
      <c r="AH164" s="15">
        <v>0</v>
      </c>
      <c r="AI164" s="15">
        <v>0</v>
      </c>
      <c r="AJ164" s="15">
        <v>332.31</v>
      </c>
      <c r="AK164" s="15">
        <v>0</v>
      </c>
      <c r="AL164" s="15">
        <v>32.11</v>
      </c>
      <c r="AM164" s="15">
        <v>32.78</v>
      </c>
      <c r="AN164" s="15">
        <v>42.09</v>
      </c>
      <c r="AO164" s="15">
        <v>60.04</v>
      </c>
      <c r="AP164" s="15">
        <v>64.25</v>
      </c>
      <c r="AQ164" s="15">
        <v>89.85</v>
      </c>
      <c r="AR164" s="15" t="s">
        <v>103</v>
      </c>
      <c r="AS164" s="15">
        <v>58.052999999999997</v>
      </c>
      <c r="AT164" s="15">
        <v>600</v>
      </c>
      <c r="AU164" s="15">
        <v>10</v>
      </c>
      <c r="AV164" s="19">
        <f t="shared" si="42"/>
        <v>1321.48</v>
      </c>
      <c r="AW164" s="15">
        <v>10</v>
      </c>
      <c r="AX164" s="15">
        <v>0</v>
      </c>
      <c r="AY164" s="14">
        <v>193.57259999999999</v>
      </c>
      <c r="AZ164" s="15">
        <v>0</v>
      </c>
      <c r="BA164" s="15" t="s">
        <v>103</v>
      </c>
      <c r="BB164" s="15">
        <v>0</v>
      </c>
      <c r="BC164" s="24">
        <f t="shared" si="34"/>
        <v>4675.87</v>
      </c>
      <c r="BD164" s="19">
        <f t="shared" si="43"/>
        <v>2324.13</v>
      </c>
      <c r="BE164" s="19">
        <f t="shared" si="44"/>
        <v>7000</v>
      </c>
      <c r="BF164" s="22">
        <v>0</v>
      </c>
      <c r="BG164" s="22">
        <v>0</v>
      </c>
      <c r="BH164" s="22"/>
      <c r="BI164" s="22"/>
      <c r="BJ164" s="32">
        <v>523.13029785156255</v>
      </c>
      <c r="BK164" s="32">
        <v>0</v>
      </c>
      <c r="BL164" s="28">
        <f t="shared" si="45"/>
        <v>0</v>
      </c>
      <c r="BM164" s="28">
        <f t="shared" si="46"/>
        <v>0</v>
      </c>
      <c r="BN16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4" s="28">
        <v>0</v>
      </c>
      <c r="BR164" s="28">
        <v>0</v>
      </c>
      <c r="BS164" s="28" t="s">
        <v>103</v>
      </c>
      <c r="BT164" s="28">
        <v>3</v>
      </c>
      <c r="BU164" s="28">
        <v>0</v>
      </c>
      <c r="BV164" s="28" t="s">
        <v>103</v>
      </c>
      <c r="BW164" s="28" t="s">
        <v>103</v>
      </c>
      <c r="BX164" s="28">
        <v>0</v>
      </c>
      <c r="BY164" s="28" t="s">
        <v>103</v>
      </c>
      <c r="BZ164" s="28" t="s">
        <v>103</v>
      </c>
      <c r="CA164" s="28" t="s">
        <v>103</v>
      </c>
      <c r="CB164" s="28" t="s">
        <v>103</v>
      </c>
      <c r="CC164" s="28">
        <v>0</v>
      </c>
      <c r="CD164" s="28" t="s">
        <v>103</v>
      </c>
      <c r="CE164" s="28">
        <v>0</v>
      </c>
      <c r="CF164" s="28" t="s">
        <v>103</v>
      </c>
      <c r="CG164" s="28">
        <v>2.64</v>
      </c>
      <c r="CH164" s="28">
        <v>3</v>
      </c>
      <c r="CI164" s="28">
        <v>0</v>
      </c>
      <c r="CJ164" s="28" t="s">
        <v>103</v>
      </c>
      <c r="CK164" s="28" t="s">
        <v>103</v>
      </c>
      <c r="CL164" s="28">
        <v>0</v>
      </c>
      <c r="CM164" s="28" t="s">
        <v>103</v>
      </c>
      <c r="CN164" s="28">
        <v>0</v>
      </c>
      <c r="CO164" s="28">
        <f t="shared" si="47"/>
        <v>0</v>
      </c>
      <c r="CP164" s="32">
        <f t="shared" si="35"/>
        <v>193.57259999999999</v>
      </c>
      <c r="CQ164" s="28">
        <v>0</v>
      </c>
      <c r="CR164" s="28" t="s">
        <v>103</v>
      </c>
      <c r="CS164" s="28">
        <f t="shared" si="48"/>
        <v>0</v>
      </c>
      <c r="CT164" s="28">
        <f t="shared" si="49"/>
        <v>0</v>
      </c>
      <c r="CU164" s="28">
        <f t="shared" si="36"/>
        <v>0</v>
      </c>
      <c r="CV164" s="28">
        <f t="shared" si="37"/>
        <v>725.34</v>
      </c>
      <c r="CW164" s="29">
        <f t="shared" si="38"/>
        <v>6274.66</v>
      </c>
    </row>
    <row r="165" spans="2:101" x14ac:dyDescent="0.2">
      <c r="B165" s="7">
        <v>211028</v>
      </c>
      <c r="C165" s="8">
        <v>44001</v>
      </c>
      <c r="D165" s="8" t="s">
        <v>95</v>
      </c>
      <c r="E165" s="8" t="s">
        <v>496</v>
      </c>
      <c r="F165" s="8">
        <v>0</v>
      </c>
      <c r="G165" s="8" t="s">
        <v>942</v>
      </c>
      <c r="H165" s="8" t="s">
        <v>106</v>
      </c>
      <c r="I165" s="8" t="s">
        <v>143</v>
      </c>
      <c r="J165" s="8" t="s">
        <v>103</v>
      </c>
      <c r="K165" s="8" t="s">
        <v>103</v>
      </c>
      <c r="L165" s="8" t="s">
        <v>103</v>
      </c>
      <c r="M165" s="9">
        <v>29209040200997</v>
      </c>
      <c r="N165" s="8" t="s">
        <v>497</v>
      </c>
      <c r="O165" s="8" t="s">
        <v>103</v>
      </c>
      <c r="P165" s="8">
        <v>428.22</v>
      </c>
      <c r="Q165" s="14">
        <v>428.22</v>
      </c>
      <c r="R165" s="15">
        <v>0</v>
      </c>
      <c r="S165" s="15">
        <f t="shared" si="39"/>
        <v>578.1</v>
      </c>
      <c r="T165" s="15">
        <f t="shared" si="40"/>
        <v>64.23</v>
      </c>
      <c r="U165" s="15">
        <v>0</v>
      </c>
      <c r="V165" s="15">
        <v>0</v>
      </c>
      <c r="W165" s="15">
        <v>0</v>
      </c>
      <c r="X165" s="15" t="s">
        <v>103</v>
      </c>
      <c r="Y165" s="14">
        <v>64.233000000000004</v>
      </c>
      <c r="Z165" s="15">
        <v>300</v>
      </c>
      <c r="AA165" s="15" t="s">
        <v>103</v>
      </c>
      <c r="AB165" s="15">
        <v>0</v>
      </c>
      <c r="AC165" s="15" t="s">
        <v>103</v>
      </c>
      <c r="AD165" s="15">
        <v>0</v>
      </c>
      <c r="AE165" s="15">
        <v>0</v>
      </c>
      <c r="AF165" s="19">
        <f t="shared" si="41"/>
        <v>364.23</v>
      </c>
      <c r="AG165" s="15">
        <v>0</v>
      </c>
      <c r="AH165" s="15">
        <v>0</v>
      </c>
      <c r="AI165" s="15">
        <v>0</v>
      </c>
      <c r="AJ165" s="15">
        <v>326.63</v>
      </c>
      <c r="AK165" s="15">
        <v>600</v>
      </c>
      <c r="AL165" s="15">
        <v>0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 t="s">
        <v>103</v>
      </c>
      <c r="AS165" s="15">
        <v>107.178</v>
      </c>
      <c r="AT165" s="15">
        <v>0</v>
      </c>
      <c r="AU165" s="15">
        <v>4</v>
      </c>
      <c r="AV165" s="19">
        <f t="shared" si="42"/>
        <v>1037.81</v>
      </c>
      <c r="AW165" s="15">
        <v>10</v>
      </c>
      <c r="AX165" s="15">
        <v>0</v>
      </c>
      <c r="AY165" s="14">
        <v>90.151579999999996</v>
      </c>
      <c r="AZ165" s="15">
        <v>0</v>
      </c>
      <c r="BA165" s="15" t="s">
        <v>103</v>
      </c>
      <c r="BB165" s="15">
        <v>0</v>
      </c>
      <c r="BC165" s="24">
        <f t="shared" si="34"/>
        <v>2572.7399999999998</v>
      </c>
      <c r="BD165" s="19">
        <f t="shared" si="43"/>
        <v>4427.26</v>
      </c>
      <c r="BE165" s="19">
        <f t="shared" si="44"/>
        <v>7000</v>
      </c>
      <c r="BF165" s="22">
        <v>0</v>
      </c>
      <c r="BG165" s="22">
        <v>0</v>
      </c>
      <c r="BH165" s="22"/>
      <c r="BI165" s="22"/>
      <c r="BJ165" s="32">
        <v>501.02797851562502</v>
      </c>
      <c r="BK165" s="32">
        <v>0</v>
      </c>
      <c r="BL165" s="28">
        <f t="shared" si="45"/>
        <v>0</v>
      </c>
      <c r="BM165" s="28">
        <f t="shared" si="46"/>
        <v>0</v>
      </c>
      <c r="BN16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5" s="28">
        <v>0</v>
      </c>
      <c r="BR165" s="28">
        <v>0</v>
      </c>
      <c r="BS165" s="28" t="s">
        <v>103</v>
      </c>
      <c r="BT165" s="28">
        <v>3</v>
      </c>
      <c r="BU165" s="28">
        <v>0</v>
      </c>
      <c r="BV165" s="28" t="s">
        <v>103</v>
      </c>
      <c r="BW165" s="28" t="s">
        <v>103</v>
      </c>
      <c r="BX165" s="28">
        <v>0</v>
      </c>
      <c r="BY165" s="28" t="s">
        <v>103</v>
      </c>
      <c r="BZ165" s="28" t="s">
        <v>103</v>
      </c>
      <c r="CA165" s="28" t="s">
        <v>103</v>
      </c>
      <c r="CB165" s="28" t="s">
        <v>103</v>
      </c>
      <c r="CC165" s="28">
        <v>0</v>
      </c>
      <c r="CD165" s="28" t="s">
        <v>103</v>
      </c>
      <c r="CE165" s="28">
        <v>0</v>
      </c>
      <c r="CF165" s="28" t="s">
        <v>103</v>
      </c>
      <c r="CG165" s="28">
        <v>1.99</v>
      </c>
      <c r="CH165" s="28">
        <v>3</v>
      </c>
      <c r="CI165" s="28">
        <v>0</v>
      </c>
      <c r="CJ165" s="28" t="s">
        <v>103</v>
      </c>
      <c r="CK165" s="28" t="s">
        <v>103</v>
      </c>
      <c r="CL165" s="28">
        <v>0</v>
      </c>
      <c r="CM165" s="28" t="s">
        <v>103</v>
      </c>
      <c r="CN165" s="28">
        <v>0</v>
      </c>
      <c r="CO165" s="28">
        <f t="shared" si="47"/>
        <v>0</v>
      </c>
      <c r="CP165" s="32">
        <f t="shared" si="35"/>
        <v>90.151579999999996</v>
      </c>
      <c r="CQ165" s="28">
        <v>0</v>
      </c>
      <c r="CR165" s="28" t="s">
        <v>103</v>
      </c>
      <c r="CS165" s="28">
        <f t="shared" si="48"/>
        <v>0</v>
      </c>
      <c r="CT165" s="28">
        <f t="shared" si="49"/>
        <v>0</v>
      </c>
      <c r="CU165" s="28">
        <f t="shared" si="36"/>
        <v>0</v>
      </c>
      <c r="CV165" s="28">
        <f t="shared" si="37"/>
        <v>599.16999999999996</v>
      </c>
      <c r="CW165" s="29">
        <f t="shared" si="38"/>
        <v>6400.83</v>
      </c>
    </row>
    <row r="166" spans="2:101" x14ac:dyDescent="0.2">
      <c r="B166" s="7">
        <v>211030</v>
      </c>
      <c r="C166" s="8">
        <v>2861</v>
      </c>
      <c r="D166" s="8" t="s">
        <v>95</v>
      </c>
      <c r="E166" s="8" t="s">
        <v>498</v>
      </c>
      <c r="F166" s="8">
        <v>0</v>
      </c>
      <c r="G166" s="8" t="s">
        <v>942</v>
      </c>
      <c r="H166" s="8" t="s">
        <v>106</v>
      </c>
      <c r="I166" s="8" t="s">
        <v>114</v>
      </c>
      <c r="J166" s="8" t="s">
        <v>114</v>
      </c>
      <c r="K166" s="8" t="s">
        <v>275</v>
      </c>
      <c r="L166" s="8" t="s">
        <v>362</v>
      </c>
      <c r="M166" s="9">
        <v>26605210700913</v>
      </c>
      <c r="N166" s="8" t="s">
        <v>499</v>
      </c>
      <c r="O166" s="8" t="s">
        <v>102</v>
      </c>
      <c r="P166" s="8">
        <v>2390.7600000000002</v>
      </c>
      <c r="Q166" s="14">
        <v>2797.1892000000003</v>
      </c>
      <c r="R166" s="15">
        <v>0</v>
      </c>
      <c r="S166" s="15">
        <f t="shared" si="39"/>
        <v>3776.21</v>
      </c>
      <c r="T166" s="15">
        <f t="shared" si="40"/>
        <v>419.58</v>
      </c>
      <c r="U166" s="15">
        <v>0</v>
      </c>
      <c r="V166" s="15">
        <v>0</v>
      </c>
      <c r="W166" s="15">
        <v>0</v>
      </c>
      <c r="X166" s="15" t="s">
        <v>103</v>
      </c>
      <c r="Y166" s="14">
        <v>419.57838000000004</v>
      </c>
      <c r="Z166" s="15">
        <v>300</v>
      </c>
      <c r="AA166" s="15" t="s">
        <v>103</v>
      </c>
      <c r="AB166" s="15">
        <v>0</v>
      </c>
      <c r="AC166" s="15">
        <v>0</v>
      </c>
      <c r="AD166" s="15">
        <v>0</v>
      </c>
      <c r="AE166" s="15">
        <v>0</v>
      </c>
      <c r="AF166" s="19">
        <f t="shared" si="41"/>
        <v>719.58</v>
      </c>
      <c r="AG166" s="15">
        <v>84.55</v>
      </c>
      <c r="AH166" s="15">
        <v>94.43</v>
      </c>
      <c r="AI166" s="15">
        <v>112.84</v>
      </c>
      <c r="AJ166" s="15">
        <v>0</v>
      </c>
      <c r="AK166" s="15">
        <v>190</v>
      </c>
      <c r="AL166" s="15">
        <v>47.79</v>
      </c>
      <c r="AM166" s="15">
        <v>85.22</v>
      </c>
      <c r="AN166" s="15">
        <v>109.43</v>
      </c>
      <c r="AO166" s="15">
        <v>156.13</v>
      </c>
      <c r="AP166" s="15">
        <v>167.05</v>
      </c>
      <c r="AQ166" s="15">
        <v>178.75</v>
      </c>
      <c r="AR166" s="15" t="s">
        <v>103</v>
      </c>
      <c r="AS166" s="15">
        <v>119.538</v>
      </c>
      <c r="AT166" s="15">
        <v>600</v>
      </c>
      <c r="AU166" s="15">
        <v>8</v>
      </c>
      <c r="AV166" s="19">
        <f t="shared" si="42"/>
        <v>1953.73</v>
      </c>
      <c r="AW166" s="15">
        <v>10</v>
      </c>
      <c r="AX166" s="15">
        <v>0</v>
      </c>
      <c r="AY166" s="14">
        <v>503.31790000000001</v>
      </c>
      <c r="AZ166" s="15">
        <v>0</v>
      </c>
      <c r="BA166" s="15" t="s">
        <v>103</v>
      </c>
      <c r="BB166" s="15">
        <v>0</v>
      </c>
      <c r="BC166" s="24">
        <f t="shared" si="34"/>
        <v>10179.61</v>
      </c>
      <c r="BD166" s="19">
        <f t="shared" si="43"/>
        <v>0</v>
      </c>
      <c r="BE166" s="19">
        <f t="shared" si="44"/>
        <v>10179.61</v>
      </c>
      <c r="BF166" s="22">
        <v>0</v>
      </c>
      <c r="BG166" s="22">
        <v>0</v>
      </c>
      <c r="BH166" s="22"/>
      <c r="BI166" s="22"/>
      <c r="BJ166" s="32">
        <v>902</v>
      </c>
      <c r="BK166" s="32">
        <v>117.83</v>
      </c>
      <c r="BL166" s="28">
        <f t="shared" si="45"/>
        <v>0</v>
      </c>
      <c r="BM166" s="28">
        <f t="shared" si="46"/>
        <v>0</v>
      </c>
      <c r="BN16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6" s="28">
        <v>21.47</v>
      </c>
      <c r="BR166" s="28">
        <v>0</v>
      </c>
      <c r="BS166" s="28">
        <v>0</v>
      </c>
      <c r="BT166" s="28">
        <v>3</v>
      </c>
      <c r="BU166" s="28">
        <v>0</v>
      </c>
      <c r="BV166" s="28">
        <v>0</v>
      </c>
      <c r="BW166" s="28">
        <v>0</v>
      </c>
      <c r="BX166" s="28">
        <v>0</v>
      </c>
      <c r="BY166" s="28">
        <v>0</v>
      </c>
      <c r="BZ166" s="28">
        <v>0</v>
      </c>
      <c r="CA166" s="28">
        <v>0</v>
      </c>
      <c r="CB166" s="28" t="s">
        <v>103</v>
      </c>
      <c r="CC166" s="28">
        <v>0</v>
      </c>
      <c r="CD166" s="28">
        <v>0</v>
      </c>
      <c r="CE166" s="28">
        <v>0</v>
      </c>
      <c r="CF166" s="28">
        <v>0</v>
      </c>
      <c r="CG166" s="28">
        <v>3.94</v>
      </c>
      <c r="CH166" s="28">
        <v>3</v>
      </c>
      <c r="CI166" s="28">
        <v>0</v>
      </c>
      <c r="CJ166" s="28" t="s">
        <v>103</v>
      </c>
      <c r="CK166" s="28">
        <v>0</v>
      </c>
      <c r="CL166" s="28">
        <v>0</v>
      </c>
      <c r="CM166" s="28" t="s">
        <v>103</v>
      </c>
      <c r="CN166" s="28">
        <v>0</v>
      </c>
      <c r="CO166" s="28">
        <f t="shared" si="47"/>
        <v>0</v>
      </c>
      <c r="CP166" s="32">
        <f t="shared" si="35"/>
        <v>503.31790000000001</v>
      </c>
      <c r="CQ166" s="28">
        <v>0</v>
      </c>
      <c r="CR166" s="28" t="s">
        <v>103</v>
      </c>
      <c r="CS166" s="28">
        <f t="shared" si="48"/>
        <v>0</v>
      </c>
      <c r="CT166" s="28">
        <f t="shared" si="49"/>
        <v>0</v>
      </c>
      <c r="CU166" s="28">
        <f t="shared" si="36"/>
        <v>0</v>
      </c>
      <c r="CV166" s="28">
        <f t="shared" si="37"/>
        <v>1554.56</v>
      </c>
      <c r="CW166" s="29">
        <f t="shared" si="38"/>
        <v>8625.0500000000011</v>
      </c>
    </row>
    <row r="167" spans="2:101" x14ac:dyDescent="0.2">
      <c r="B167" s="7">
        <v>211031</v>
      </c>
      <c r="C167" s="8">
        <v>22135</v>
      </c>
      <c r="D167" s="8" t="s">
        <v>95</v>
      </c>
      <c r="E167" s="8" t="s">
        <v>500</v>
      </c>
      <c r="F167" s="8">
        <v>0</v>
      </c>
      <c r="G167" s="8" t="s">
        <v>942</v>
      </c>
      <c r="H167" s="8" t="s">
        <v>106</v>
      </c>
      <c r="I167" s="8" t="s">
        <v>98</v>
      </c>
      <c r="J167" s="8" t="s">
        <v>98</v>
      </c>
      <c r="K167" s="8" t="s">
        <v>135</v>
      </c>
      <c r="L167" s="8" t="s">
        <v>362</v>
      </c>
      <c r="M167" s="9">
        <v>28010140200817</v>
      </c>
      <c r="N167" s="8" t="s">
        <v>501</v>
      </c>
      <c r="O167" s="8" t="s">
        <v>102</v>
      </c>
      <c r="P167" s="8">
        <v>1586.57</v>
      </c>
      <c r="Q167" s="14">
        <v>1856.2869000000001</v>
      </c>
      <c r="R167" s="15">
        <v>0</v>
      </c>
      <c r="S167" s="15">
        <f t="shared" si="39"/>
        <v>2505.9899999999998</v>
      </c>
      <c r="T167" s="15">
        <f t="shared" si="40"/>
        <v>278.44</v>
      </c>
      <c r="U167" s="15">
        <v>0</v>
      </c>
      <c r="V167" s="15">
        <v>0</v>
      </c>
      <c r="W167" s="15">
        <v>0</v>
      </c>
      <c r="X167" s="15" t="s">
        <v>103</v>
      </c>
      <c r="Y167" s="14">
        <v>278.44303500000001</v>
      </c>
      <c r="Z167" s="15">
        <v>300</v>
      </c>
      <c r="AA167" s="15" t="s">
        <v>103</v>
      </c>
      <c r="AB167" s="15">
        <v>0</v>
      </c>
      <c r="AC167" s="15">
        <v>0</v>
      </c>
      <c r="AD167" s="15">
        <v>0</v>
      </c>
      <c r="AE167" s="15">
        <v>0</v>
      </c>
      <c r="AF167" s="19">
        <f t="shared" si="41"/>
        <v>578.44000000000005</v>
      </c>
      <c r="AG167" s="15">
        <v>52.68</v>
      </c>
      <c r="AH167" s="15">
        <v>58.73</v>
      </c>
      <c r="AI167" s="15">
        <v>75.069999999999993</v>
      </c>
      <c r="AJ167" s="15">
        <v>0</v>
      </c>
      <c r="AK167" s="15">
        <v>200</v>
      </c>
      <c r="AL167" s="15">
        <v>31.71</v>
      </c>
      <c r="AM167" s="15">
        <v>56.56</v>
      </c>
      <c r="AN167" s="15">
        <v>72.62</v>
      </c>
      <c r="AO167" s="15">
        <v>103.61</v>
      </c>
      <c r="AP167" s="15">
        <v>110.86</v>
      </c>
      <c r="AQ167" s="15">
        <v>118.62</v>
      </c>
      <c r="AR167" s="15" t="s">
        <v>103</v>
      </c>
      <c r="AS167" s="15">
        <v>79.328500000000005</v>
      </c>
      <c r="AT167" s="15">
        <v>600</v>
      </c>
      <c r="AU167" s="15">
        <v>10</v>
      </c>
      <c r="AV167" s="19">
        <f t="shared" si="42"/>
        <v>1569.79</v>
      </c>
      <c r="AW167" s="15">
        <v>10</v>
      </c>
      <c r="AX167" s="15">
        <v>0</v>
      </c>
      <c r="AY167" s="14">
        <v>334.0147</v>
      </c>
      <c r="AZ167" s="15">
        <v>0</v>
      </c>
      <c r="BA167" s="15" t="s">
        <v>103</v>
      </c>
      <c r="BB167" s="15">
        <v>0</v>
      </c>
      <c r="BC167" s="24">
        <f t="shared" si="34"/>
        <v>7132.96</v>
      </c>
      <c r="BD167" s="19">
        <f t="shared" si="43"/>
        <v>0</v>
      </c>
      <c r="BE167" s="19">
        <f t="shared" si="44"/>
        <v>7132.96</v>
      </c>
      <c r="BF167" s="22">
        <v>0</v>
      </c>
      <c r="BG167" s="22">
        <v>0</v>
      </c>
      <c r="BH167" s="22"/>
      <c r="BI167" s="22"/>
      <c r="BJ167" s="32">
        <v>627</v>
      </c>
      <c r="BK167" s="32">
        <v>0</v>
      </c>
      <c r="BL167" s="28">
        <f t="shared" si="45"/>
        <v>0</v>
      </c>
      <c r="BM167" s="28">
        <f t="shared" si="46"/>
        <v>0</v>
      </c>
      <c r="BN16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7" s="28">
        <v>0</v>
      </c>
      <c r="BR167" s="28">
        <v>0</v>
      </c>
      <c r="BS167" s="28">
        <v>0</v>
      </c>
      <c r="BT167" s="28">
        <v>3</v>
      </c>
      <c r="BU167" s="28">
        <v>0</v>
      </c>
      <c r="BV167" s="28">
        <v>0</v>
      </c>
      <c r="BW167" s="28">
        <v>0</v>
      </c>
      <c r="BX167" s="28">
        <v>0</v>
      </c>
      <c r="BY167" s="28">
        <v>0</v>
      </c>
      <c r="BZ167" s="28">
        <v>0</v>
      </c>
      <c r="CA167" s="28">
        <v>0</v>
      </c>
      <c r="CB167" s="28" t="s">
        <v>103</v>
      </c>
      <c r="CC167" s="28">
        <v>0</v>
      </c>
      <c r="CD167" s="28">
        <v>0</v>
      </c>
      <c r="CE167" s="28">
        <v>0</v>
      </c>
      <c r="CF167" s="28">
        <v>0</v>
      </c>
      <c r="CG167" s="28">
        <v>2.82</v>
      </c>
      <c r="CH167" s="28">
        <v>3</v>
      </c>
      <c r="CI167" s="28">
        <v>0</v>
      </c>
      <c r="CJ167" s="28" t="s">
        <v>103</v>
      </c>
      <c r="CK167" s="28">
        <v>0</v>
      </c>
      <c r="CL167" s="28">
        <v>0</v>
      </c>
      <c r="CM167" s="28" t="s">
        <v>103</v>
      </c>
      <c r="CN167" s="28">
        <v>0</v>
      </c>
      <c r="CO167" s="28">
        <f t="shared" si="47"/>
        <v>0</v>
      </c>
      <c r="CP167" s="32">
        <f t="shared" si="35"/>
        <v>334.0147</v>
      </c>
      <c r="CQ167" s="28">
        <v>0</v>
      </c>
      <c r="CR167" s="28" t="s">
        <v>103</v>
      </c>
      <c r="CS167" s="28">
        <f t="shared" si="48"/>
        <v>0</v>
      </c>
      <c r="CT167" s="28">
        <f t="shared" si="49"/>
        <v>0</v>
      </c>
      <c r="CU167" s="28">
        <f t="shared" si="36"/>
        <v>0</v>
      </c>
      <c r="CV167" s="28">
        <f t="shared" si="37"/>
        <v>969.83</v>
      </c>
      <c r="CW167" s="29">
        <f t="shared" si="38"/>
        <v>6163.13</v>
      </c>
    </row>
    <row r="168" spans="2:101" x14ac:dyDescent="0.2">
      <c r="B168" s="7">
        <v>211032</v>
      </c>
      <c r="C168" s="8">
        <v>22136</v>
      </c>
      <c r="D168" s="8" t="s">
        <v>95</v>
      </c>
      <c r="E168" s="8" t="s">
        <v>502</v>
      </c>
      <c r="F168" s="8">
        <v>0</v>
      </c>
      <c r="G168" s="8" t="s">
        <v>942</v>
      </c>
      <c r="H168" s="8" t="s">
        <v>106</v>
      </c>
      <c r="I168" s="8" t="s">
        <v>129</v>
      </c>
      <c r="J168" s="8" t="s">
        <v>129</v>
      </c>
      <c r="K168" s="8" t="s">
        <v>230</v>
      </c>
      <c r="L168" s="8" t="s">
        <v>448</v>
      </c>
      <c r="M168" s="9">
        <v>28009010204774</v>
      </c>
      <c r="N168" s="8" t="s">
        <v>503</v>
      </c>
      <c r="O168" s="8" t="s">
        <v>102</v>
      </c>
      <c r="P168" s="8">
        <v>1516.27</v>
      </c>
      <c r="Q168" s="14">
        <v>1774.0359000000001</v>
      </c>
      <c r="R168" s="15">
        <v>0</v>
      </c>
      <c r="S168" s="15">
        <f t="shared" si="39"/>
        <v>2394.9499999999998</v>
      </c>
      <c r="T168" s="15">
        <f t="shared" si="40"/>
        <v>266.11</v>
      </c>
      <c r="U168" s="15">
        <v>0</v>
      </c>
      <c r="V168" s="15">
        <v>0</v>
      </c>
      <c r="W168" s="15">
        <v>0</v>
      </c>
      <c r="X168" s="15" t="s">
        <v>103</v>
      </c>
      <c r="Y168" s="14">
        <v>266.10538500000001</v>
      </c>
      <c r="Z168" s="15">
        <v>300</v>
      </c>
      <c r="AA168" s="15" t="s">
        <v>103</v>
      </c>
      <c r="AB168" s="15">
        <v>0</v>
      </c>
      <c r="AC168" s="15">
        <v>0</v>
      </c>
      <c r="AD168" s="15">
        <v>0</v>
      </c>
      <c r="AE168" s="15">
        <v>0</v>
      </c>
      <c r="AF168" s="19">
        <f t="shared" si="41"/>
        <v>566.11</v>
      </c>
      <c r="AG168" s="15">
        <v>50.38</v>
      </c>
      <c r="AH168" s="15">
        <v>56.28</v>
      </c>
      <c r="AI168" s="15">
        <v>71.790000000000006</v>
      </c>
      <c r="AJ168" s="15">
        <v>0</v>
      </c>
      <c r="AK168" s="15">
        <v>200</v>
      </c>
      <c r="AL168" s="15">
        <v>30.31</v>
      </c>
      <c r="AM168" s="15">
        <v>54.05</v>
      </c>
      <c r="AN168" s="15">
        <v>69.41</v>
      </c>
      <c r="AO168" s="15">
        <v>99.02</v>
      </c>
      <c r="AP168" s="15">
        <v>105.95</v>
      </c>
      <c r="AQ168" s="15">
        <v>113.37</v>
      </c>
      <c r="AR168" s="15" t="s">
        <v>103</v>
      </c>
      <c r="AS168" s="15">
        <v>75.813500000000005</v>
      </c>
      <c r="AT168" s="15">
        <v>600</v>
      </c>
      <c r="AU168" s="15">
        <v>6</v>
      </c>
      <c r="AV168" s="19">
        <f t="shared" si="42"/>
        <v>1532.37</v>
      </c>
      <c r="AW168" s="15">
        <v>10</v>
      </c>
      <c r="AX168" s="15">
        <v>0</v>
      </c>
      <c r="AY168" s="14">
        <v>319.21480000000003</v>
      </c>
      <c r="AZ168" s="15">
        <v>0</v>
      </c>
      <c r="BA168" s="15" t="s">
        <v>103</v>
      </c>
      <c r="BB168" s="15">
        <v>0</v>
      </c>
      <c r="BC168" s="24">
        <f t="shared" si="34"/>
        <v>6862.79</v>
      </c>
      <c r="BD168" s="19">
        <f t="shared" si="43"/>
        <v>137.21000000000004</v>
      </c>
      <c r="BE168" s="19">
        <f t="shared" si="44"/>
        <v>7000</v>
      </c>
      <c r="BF168" s="22">
        <v>0</v>
      </c>
      <c r="BG168" s="22">
        <v>0</v>
      </c>
      <c r="BH168" s="22"/>
      <c r="BI168" s="22"/>
      <c r="BJ168" s="32">
        <v>605</v>
      </c>
      <c r="BK168" s="32">
        <v>0</v>
      </c>
      <c r="BL168" s="28">
        <f t="shared" si="45"/>
        <v>0</v>
      </c>
      <c r="BM168" s="28">
        <f t="shared" si="46"/>
        <v>0</v>
      </c>
      <c r="BN16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8" s="28">
        <v>0</v>
      </c>
      <c r="BR168" s="28">
        <v>0</v>
      </c>
      <c r="BS168" s="28">
        <v>0</v>
      </c>
      <c r="BT168" s="28">
        <v>3</v>
      </c>
      <c r="BU168" s="28">
        <v>0</v>
      </c>
      <c r="BV168" s="28">
        <v>0</v>
      </c>
      <c r="BW168" s="28">
        <v>0</v>
      </c>
      <c r="BX168" s="28">
        <v>0</v>
      </c>
      <c r="BY168" s="28">
        <v>0</v>
      </c>
      <c r="BZ168" s="28">
        <v>0</v>
      </c>
      <c r="CA168" s="28">
        <v>0</v>
      </c>
      <c r="CB168" s="28" t="s">
        <v>103</v>
      </c>
      <c r="CC168" s="28">
        <v>0</v>
      </c>
      <c r="CD168" s="28">
        <v>0</v>
      </c>
      <c r="CE168" s="28">
        <v>0</v>
      </c>
      <c r="CF168" s="28">
        <v>0</v>
      </c>
      <c r="CG168" s="28">
        <v>2.78</v>
      </c>
      <c r="CH168" s="28">
        <v>3</v>
      </c>
      <c r="CI168" s="28">
        <v>0</v>
      </c>
      <c r="CJ168" s="28" t="s">
        <v>103</v>
      </c>
      <c r="CK168" s="28">
        <v>0</v>
      </c>
      <c r="CL168" s="28">
        <v>0</v>
      </c>
      <c r="CM168" s="28" t="s">
        <v>103</v>
      </c>
      <c r="CN168" s="28">
        <v>0</v>
      </c>
      <c r="CO168" s="28">
        <f t="shared" si="47"/>
        <v>0</v>
      </c>
      <c r="CP168" s="32">
        <f t="shared" si="35"/>
        <v>319.21480000000003</v>
      </c>
      <c r="CQ168" s="28">
        <v>0</v>
      </c>
      <c r="CR168" s="28" t="s">
        <v>103</v>
      </c>
      <c r="CS168" s="28">
        <f t="shared" si="48"/>
        <v>0</v>
      </c>
      <c r="CT168" s="28">
        <f t="shared" si="49"/>
        <v>0</v>
      </c>
      <c r="CU168" s="28">
        <f t="shared" si="36"/>
        <v>0</v>
      </c>
      <c r="CV168" s="28">
        <f t="shared" si="37"/>
        <v>932.99</v>
      </c>
      <c r="CW168" s="29">
        <f t="shared" si="38"/>
        <v>6067.01</v>
      </c>
    </row>
    <row r="169" spans="2:101" x14ac:dyDescent="0.2">
      <c r="B169" s="7">
        <v>211033</v>
      </c>
      <c r="C169" s="8">
        <v>21173</v>
      </c>
      <c r="D169" s="8" t="s">
        <v>95</v>
      </c>
      <c r="E169" s="8" t="s">
        <v>504</v>
      </c>
      <c r="F169" s="8">
        <v>0</v>
      </c>
      <c r="G169" s="8" t="s">
        <v>942</v>
      </c>
      <c r="H169" s="8" t="s">
        <v>106</v>
      </c>
      <c r="I169" s="8" t="s">
        <v>98</v>
      </c>
      <c r="J169" s="8" t="s">
        <v>103</v>
      </c>
      <c r="K169" s="8" t="s">
        <v>103</v>
      </c>
      <c r="L169" s="8" t="s">
        <v>103</v>
      </c>
      <c r="M169" s="9">
        <v>26902071701311</v>
      </c>
      <c r="N169" s="8" t="s">
        <v>505</v>
      </c>
      <c r="O169" s="8" t="s">
        <v>103</v>
      </c>
      <c r="P169" s="8">
        <v>2306.75</v>
      </c>
      <c r="Q169" s="14">
        <v>2698.91</v>
      </c>
      <c r="R169" s="15">
        <v>0</v>
      </c>
      <c r="S169" s="15">
        <f t="shared" si="39"/>
        <v>3643.53</v>
      </c>
      <c r="T169" s="15">
        <f t="shared" si="40"/>
        <v>404.84</v>
      </c>
      <c r="U169" s="15">
        <v>0</v>
      </c>
      <c r="V169" s="15">
        <v>0</v>
      </c>
      <c r="W169" s="15">
        <v>0</v>
      </c>
      <c r="X169" s="15" t="s">
        <v>103</v>
      </c>
      <c r="Y169" s="14">
        <v>404.83649999999994</v>
      </c>
      <c r="Z169" s="15">
        <v>300</v>
      </c>
      <c r="AA169" s="15" t="s">
        <v>103</v>
      </c>
      <c r="AB169" s="15">
        <v>0</v>
      </c>
      <c r="AC169" s="15">
        <v>0</v>
      </c>
      <c r="AD169" s="15">
        <v>0</v>
      </c>
      <c r="AE169" s="15">
        <v>0</v>
      </c>
      <c r="AF169" s="19">
        <f t="shared" si="41"/>
        <v>704.84</v>
      </c>
      <c r="AG169" s="15">
        <v>75.91</v>
      </c>
      <c r="AH169" s="15">
        <v>84.75</v>
      </c>
      <c r="AI169" s="15">
        <v>101.7</v>
      </c>
      <c r="AJ169" s="15">
        <v>0</v>
      </c>
      <c r="AK169" s="15">
        <v>190</v>
      </c>
      <c r="AL169" s="15">
        <v>46.11</v>
      </c>
      <c r="AM169" s="15">
        <v>82.23</v>
      </c>
      <c r="AN169" s="15">
        <v>105.59</v>
      </c>
      <c r="AO169" s="15">
        <v>150.63999999999999</v>
      </c>
      <c r="AP169" s="15">
        <v>161.18</v>
      </c>
      <c r="AQ169" s="15">
        <v>172.47</v>
      </c>
      <c r="AR169" s="15" t="s">
        <v>103</v>
      </c>
      <c r="AS169" s="15">
        <v>115.33750000000001</v>
      </c>
      <c r="AT169" s="15">
        <v>600</v>
      </c>
      <c r="AU169" s="15">
        <v>6</v>
      </c>
      <c r="AV169" s="19">
        <f t="shared" si="42"/>
        <v>1891.92</v>
      </c>
      <c r="AW169" s="15">
        <v>10</v>
      </c>
      <c r="AX169" s="15">
        <v>0</v>
      </c>
      <c r="AY169" s="14">
        <v>485.63159999999999</v>
      </c>
      <c r="AZ169" s="15">
        <v>427.93</v>
      </c>
      <c r="BA169" s="15" t="s">
        <v>103</v>
      </c>
      <c r="BB169" s="15">
        <v>0</v>
      </c>
      <c r="BC169" s="24">
        <f t="shared" si="34"/>
        <v>9839.67</v>
      </c>
      <c r="BD169" s="19">
        <f t="shared" si="43"/>
        <v>0</v>
      </c>
      <c r="BE169" s="19">
        <f t="shared" si="44"/>
        <v>10267.6</v>
      </c>
      <c r="BF169" s="22">
        <v>0</v>
      </c>
      <c r="BG169" s="22">
        <v>0</v>
      </c>
      <c r="BH169" s="22"/>
      <c r="BI169" s="22"/>
      <c r="BJ169" s="32">
        <v>869</v>
      </c>
      <c r="BK169" s="32">
        <v>98.5</v>
      </c>
      <c r="BL169" s="28">
        <f t="shared" si="45"/>
        <v>0</v>
      </c>
      <c r="BM169" s="28">
        <f t="shared" si="46"/>
        <v>0</v>
      </c>
      <c r="BN16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9" s="28">
        <v>51.32</v>
      </c>
      <c r="BR169" s="28">
        <v>0</v>
      </c>
      <c r="BS169" s="28">
        <v>0</v>
      </c>
      <c r="BT169" s="28">
        <v>3</v>
      </c>
      <c r="BU169" s="28">
        <v>0</v>
      </c>
      <c r="BV169" s="28">
        <v>0</v>
      </c>
      <c r="BW169" s="28">
        <v>0</v>
      </c>
      <c r="BX169" s="28">
        <v>0</v>
      </c>
      <c r="BY169" s="28">
        <v>0</v>
      </c>
      <c r="BZ169" s="28">
        <v>0</v>
      </c>
      <c r="CA169" s="28">
        <v>0</v>
      </c>
      <c r="CB169" s="28" t="s">
        <v>103</v>
      </c>
      <c r="CC169" s="28">
        <v>0</v>
      </c>
      <c r="CD169" s="28">
        <v>0</v>
      </c>
      <c r="CE169" s="28">
        <v>0</v>
      </c>
      <c r="CF169" s="28">
        <v>0</v>
      </c>
      <c r="CG169" s="28">
        <v>3.81</v>
      </c>
      <c r="CH169" s="28">
        <v>3</v>
      </c>
      <c r="CI169" s="28">
        <v>0</v>
      </c>
      <c r="CJ169" s="28" t="s">
        <v>103</v>
      </c>
      <c r="CK169" s="28">
        <v>0</v>
      </c>
      <c r="CL169" s="28">
        <v>0</v>
      </c>
      <c r="CM169" s="28" t="s">
        <v>103</v>
      </c>
      <c r="CN169" s="28">
        <v>0</v>
      </c>
      <c r="CO169" s="28">
        <f t="shared" si="47"/>
        <v>0</v>
      </c>
      <c r="CP169" s="32">
        <f t="shared" si="35"/>
        <v>485.63159999999999</v>
      </c>
      <c r="CQ169" s="28">
        <v>0</v>
      </c>
      <c r="CR169" s="28" t="s">
        <v>103</v>
      </c>
      <c r="CS169" s="28">
        <f t="shared" si="48"/>
        <v>0</v>
      </c>
      <c r="CT169" s="28">
        <f t="shared" si="49"/>
        <v>0</v>
      </c>
      <c r="CU169" s="28">
        <f t="shared" si="36"/>
        <v>0</v>
      </c>
      <c r="CV169" s="28">
        <f t="shared" si="37"/>
        <v>1514.26</v>
      </c>
      <c r="CW169" s="29">
        <f t="shared" si="38"/>
        <v>8753.34</v>
      </c>
    </row>
    <row r="170" spans="2:101" x14ac:dyDescent="0.2">
      <c r="B170" s="7">
        <v>211035</v>
      </c>
      <c r="C170" s="8">
        <v>22144</v>
      </c>
      <c r="D170" s="8" t="s">
        <v>506</v>
      </c>
      <c r="E170" s="8" t="s">
        <v>875</v>
      </c>
      <c r="F170" s="8">
        <v>0</v>
      </c>
      <c r="G170" s="8" t="s">
        <v>942</v>
      </c>
      <c r="H170" s="8" t="s">
        <v>106</v>
      </c>
      <c r="I170" s="8" t="s">
        <v>98</v>
      </c>
      <c r="J170" s="8" t="s">
        <v>98</v>
      </c>
      <c r="K170" s="8" t="s">
        <v>416</v>
      </c>
      <c r="L170" s="8" t="s">
        <v>100</v>
      </c>
      <c r="M170" s="9">
        <v>27557010203634</v>
      </c>
      <c r="N170" s="8" t="s">
        <v>507</v>
      </c>
      <c r="O170" s="8" t="s">
        <v>102</v>
      </c>
      <c r="P170" s="8">
        <v>1326.77</v>
      </c>
      <c r="Q170" s="14">
        <v>1552.3209000000002</v>
      </c>
      <c r="R170" s="15">
        <v>0</v>
      </c>
      <c r="S170" s="15">
        <f t="shared" si="39"/>
        <v>2095.63</v>
      </c>
      <c r="T170" s="15">
        <f t="shared" si="40"/>
        <v>232.85</v>
      </c>
      <c r="U170" s="15">
        <v>0</v>
      </c>
      <c r="V170" s="15">
        <v>0</v>
      </c>
      <c r="W170" s="15">
        <v>0</v>
      </c>
      <c r="X170" s="15" t="s">
        <v>103</v>
      </c>
      <c r="Y170" s="14">
        <v>232.84813500000001</v>
      </c>
      <c r="Z170" s="15">
        <v>300</v>
      </c>
      <c r="AA170" s="15" t="s">
        <v>103</v>
      </c>
      <c r="AB170" s="15">
        <v>0</v>
      </c>
      <c r="AC170" s="15">
        <v>0</v>
      </c>
      <c r="AD170" s="15">
        <v>0</v>
      </c>
      <c r="AE170" s="15">
        <v>0</v>
      </c>
      <c r="AF170" s="19">
        <f t="shared" si="41"/>
        <v>532.85</v>
      </c>
      <c r="AG170" s="15">
        <v>43.92</v>
      </c>
      <c r="AH170" s="15">
        <v>48.88</v>
      </c>
      <c r="AI170" s="15">
        <v>65</v>
      </c>
      <c r="AJ170" s="15">
        <v>0</v>
      </c>
      <c r="AK170" s="15">
        <v>200</v>
      </c>
      <c r="AL170" s="15">
        <v>26.52</v>
      </c>
      <c r="AM170" s="15">
        <v>47.29</v>
      </c>
      <c r="AN170" s="15">
        <v>60.73</v>
      </c>
      <c r="AO170" s="15">
        <v>86.64</v>
      </c>
      <c r="AP170" s="15">
        <v>92.71</v>
      </c>
      <c r="AQ170" s="15">
        <v>99.2</v>
      </c>
      <c r="AR170" s="15" t="s">
        <v>103</v>
      </c>
      <c r="AS170" s="15">
        <v>66.338499999999996</v>
      </c>
      <c r="AT170" s="15">
        <v>600</v>
      </c>
      <c r="AU170" s="15">
        <v>10</v>
      </c>
      <c r="AV170" s="19">
        <f t="shared" si="42"/>
        <v>1447.23</v>
      </c>
      <c r="AW170" s="15">
        <v>10</v>
      </c>
      <c r="AX170" s="15">
        <v>0</v>
      </c>
      <c r="AY170" s="14">
        <v>279.32</v>
      </c>
      <c r="AZ170" s="15">
        <v>0</v>
      </c>
      <c r="BA170" s="15" t="s">
        <v>103</v>
      </c>
      <c r="BB170" s="15">
        <v>0</v>
      </c>
      <c r="BC170" s="24">
        <f t="shared" si="34"/>
        <v>6150.2</v>
      </c>
      <c r="BD170" s="19">
        <f t="shared" si="43"/>
        <v>849.80000000000018</v>
      </c>
      <c r="BE170" s="19">
        <f t="shared" si="44"/>
        <v>7000</v>
      </c>
      <c r="BF170" s="22">
        <v>0</v>
      </c>
      <c r="BG170" s="22">
        <v>0</v>
      </c>
      <c r="BH170" s="22"/>
      <c r="BI170" s="22"/>
      <c r="BJ170" s="32">
        <v>550</v>
      </c>
      <c r="BK170" s="32">
        <v>0</v>
      </c>
      <c r="BL170" s="28">
        <f t="shared" si="45"/>
        <v>0</v>
      </c>
      <c r="BM170" s="28">
        <f t="shared" si="46"/>
        <v>0</v>
      </c>
      <c r="BN17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0" s="28">
        <v>0</v>
      </c>
      <c r="BR170" s="28">
        <v>0</v>
      </c>
      <c r="BS170" s="28">
        <v>0</v>
      </c>
      <c r="BT170" s="28">
        <v>3</v>
      </c>
      <c r="BU170" s="28">
        <v>0</v>
      </c>
      <c r="BV170" s="28">
        <v>0</v>
      </c>
      <c r="BW170" s="28">
        <v>0</v>
      </c>
      <c r="BX170" s="28">
        <v>0</v>
      </c>
      <c r="BY170" s="28">
        <v>0</v>
      </c>
      <c r="BZ170" s="28">
        <v>0</v>
      </c>
      <c r="CA170" s="28">
        <v>0</v>
      </c>
      <c r="CB170" s="28" t="s">
        <v>103</v>
      </c>
      <c r="CC170" s="28">
        <v>0</v>
      </c>
      <c r="CD170" s="28">
        <v>0</v>
      </c>
      <c r="CE170" s="28">
        <v>0</v>
      </c>
      <c r="CF170" s="28">
        <v>0</v>
      </c>
      <c r="CG170" s="28">
        <v>2.88</v>
      </c>
      <c r="CH170" s="28">
        <v>3</v>
      </c>
      <c r="CI170" s="28">
        <v>0</v>
      </c>
      <c r="CJ170" s="28" t="s">
        <v>103</v>
      </c>
      <c r="CK170" s="28">
        <v>0</v>
      </c>
      <c r="CL170" s="28">
        <v>0</v>
      </c>
      <c r="CM170" s="28" t="s">
        <v>103</v>
      </c>
      <c r="CN170" s="28">
        <v>0</v>
      </c>
      <c r="CO170" s="28">
        <f t="shared" si="47"/>
        <v>0</v>
      </c>
      <c r="CP170" s="32">
        <f t="shared" si="35"/>
        <v>279.32</v>
      </c>
      <c r="CQ170" s="28">
        <v>0</v>
      </c>
      <c r="CR170" s="28" t="s">
        <v>103</v>
      </c>
      <c r="CS170" s="28">
        <f t="shared" si="48"/>
        <v>0</v>
      </c>
      <c r="CT170" s="28">
        <f t="shared" si="49"/>
        <v>0</v>
      </c>
      <c r="CU170" s="28">
        <f t="shared" si="36"/>
        <v>0</v>
      </c>
      <c r="CV170" s="28">
        <f t="shared" si="37"/>
        <v>838.2</v>
      </c>
      <c r="CW170" s="29">
        <f t="shared" si="38"/>
        <v>6161.8</v>
      </c>
    </row>
    <row r="171" spans="2:101" x14ac:dyDescent="0.2">
      <c r="B171" s="7">
        <v>211036</v>
      </c>
      <c r="C171" s="8">
        <v>22140</v>
      </c>
      <c r="D171" s="8" t="s">
        <v>95</v>
      </c>
      <c r="E171" s="8" t="s">
        <v>508</v>
      </c>
      <c r="F171" s="8">
        <v>0</v>
      </c>
      <c r="G171" s="8" t="s">
        <v>942</v>
      </c>
      <c r="H171" s="8" t="s">
        <v>106</v>
      </c>
      <c r="I171" s="8" t="s">
        <v>98</v>
      </c>
      <c r="J171" s="8" t="s">
        <v>98</v>
      </c>
      <c r="K171" s="8" t="s">
        <v>509</v>
      </c>
      <c r="L171" s="8" t="s">
        <v>182</v>
      </c>
      <c r="M171" s="9">
        <v>27502170200516</v>
      </c>
      <c r="N171" s="8" t="s">
        <v>510</v>
      </c>
      <c r="O171" s="8" t="s">
        <v>102</v>
      </c>
      <c r="P171" s="8">
        <v>1495.26</v>
      </c>
      <c r="Q171" s="14">
        <v>1749.4542000000001</v>
      </c>
      <c r="R171" s="15">
        <v>0</v>
      </c>
      <c r="S171" s="15">
        <f t="shared" si="39"/>
        <v>2361.7600000000002</v>
      </c>
      <c r="T171" s="15">
        <f t="shared" si="40"/>
        <v>262.42</v>
      </c>
      <c r="U171" s="15">
        <v>0</v>
      </c>
      <c r="V171" s="15">
        <v>0</v>
      </c>
      <c r="W171" s="15">
        <v>0</v>
      </c>
      <c r="X171" s="15" t="s">
        <v>103</v>
      </c>
      <c r="Y171" s="14">
        <v>262.41813000000002</v>
      </c>
      <c r="Z171" s="15">
        <v>300</v>
      </c>
      <c r="AA171" s="15" t="s">
        <v>103</v>
      </c>
      <c r="AB171" s="15">
        <v>0</v>
      </c>
      <c r="AC171" s="15">
        <v>0</v>
      </c>
      <c r="AD171" s="15">
        <v>0</v>
      </c>
      <c r="AE171" s="15">
        <v>0</v>
      </c>
      <c r="AF171" s="19">
        <f t="shared" si="41"/>
        <v>562.41999999999996</v>
      </c>
      <c r="AG171" s="15">
        <v>49.69</v>
      </c>
      <c r="AH171" s="15">
        <v>55.38</v>
      </c>
      <c r="AI171" s="15">
        <v>70.73</v>
      </c>
      <c r="AJ171" s="15">
        <v>0</v>
      </c>
      <c r="AK171" s="15">
        <v>200</v>
      </c>
      <c r="AL171" s="15">
        <v>29.89</v>
      </c>
      <c r="AM171" s="15">
        <v>53.3</v>
      </c>
      <c r="AN171" s="15">
        <v>68.44</v>
      </c>
      <c r="AO171" s="15">
        <v>97.65</v>
      </c>
      <c r="AP171" s="15">
        <v>104.48</v>
      </c>
      <c r="AQ171" s="15">
        <v>111.8</v>
      </c>
      <c r="AR171" s="15" t="s">
        <v>103</v>
      </c>
      <c r="AS171" s="15">
        <v>74.763000000000005</v>
      </c>
      <c r="AT171" s="15">
        <v>600</v>
      </c>
      <c r="AU171" s="15">
        <v>10</v>
      </c>
      <c r="AV171" s="19">
        <f t="shared" si="42"/>
        <v>1526.12</v>
      </c>
      <c r="AW171" s="15">
        <v>10</v>
      </c>
      <c r="AX171" s="15">
        <v>0</v>
      </c>
      <c r="AY171" s="14">
        <v>314.79160000000002</v>
      </c>
      <c r="AZ171" s="15">
        <v>0</v>
      </c>
      <c r="BA171" s="15" t="s">
        <v>103</v>
      </c>
      <c r="BB171" s="15">
        <v>0</v>
      </c>
      <c r="BC171" s="24">
        <f t="shared" si="34"/>
        <v>6786.97</v>
      </c>
      <c r="BD171" s="19">
        <f t="shared" si="43"/>
        <v>213.02999999999975</v>
      </c>
      <c r="BE171" s="19">
        <f t="shared" si="44"/>
        <v>7000</v>
      </c>
      <c r="BF171" s="22">
        <v>0</v>
      </c>
      <c r="BG171" s="22">
        <v>0</v>
      </c>
      <c r="BH171" s="22"/>
      <c r="BI171" s="22"/>
      <c r="BJ171" s="32">
        <v>594</v>
      </c>
      <c r="BK171" s="32">
        <v>0</v>
      </c>
      <c r="BL171" s="28">
        <f t="shared" si="45"/>
        <v>0</v>
      </c>
      <c r="BM171" s="28">
        <f t="shared" si="46"/>
        <v>0</v>
      </c>
      <c r="BN17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1" s="28">
        <v>0</v>
      </c>
      <c r="BR171" s="28">
        <v>0</v>
      </c>
      <c r="BS171" s="28">
        <v>0</v>
      </c>
      <c r="BT171" s="28">
        <v>3</v>
      </c>
      <c r="BU171" s="28">
        <v>0</v>
      </c>
      <c r="BV171" s="28">
        <v>0</v>
      </c>
      <c r="BW171" s="28">
        <v>0</v>
      </c>
      <c r="BX171" s="28">
        <v>0</v>
      </c>
      <c r="BY171" s="28">
        <v>0</v>
      </c>
      <c r="BZ171" s="28">
        <v>0</v>
      </c>
      <c r="CA171" s="28">
        <v>0</v>
      </c>
      <c r="CB171" s="28" t="s">
        <v>103</v>
      </c>
      <c r="CC171" s="28">
        <v>0</v>
      </c>
      <c r="CD171" s="28">
        <v>0</v>
      </c>
      <c r="CE171" s="28">
        <v>0</v>
      </c>
      <c r="CF171" s="28">
        <v>0</v>
      </c>
      <c r="CG171" s="28">
        <v>2.82</v>
      </c>
      <c r="CH171" s="28">
        <v>3</v>
      </c>
      <c r="CI171" s="28">
        <v>0</v>
      </c>
      <c r="CJ171" s="28" t="s">
        <v>103</v>
      </c>
      <c r="CK171" s="28">
        <v>0</v>
      </c>
      <c r="CL171" s="28">
        <v>0</v>
      </c>
      <c r="CM171" s="28" t="s">
        <v>103</v>
      </c>
      <c r="CN171" s="28">
        <v>0</v>
      </c>
      <c r="CO171" s="28">
        <f t="shared" si="47"/>
        <v>0</v>
      </c>
      <c r="CP171" s="32">
        <f t="shared" si="35"/>
        <v>314.79160000000002</v>
      </c>
      <c r="CQ171" s="28">
        <v>0</v>
      </c>
      <c r="CR171" s="28" t="s">
        <v>103</v>
      </c>
      <c r="CS171" s="28">
        <f t="shared" si="48"/>
        <v>0</v>
      </c>
      <c r="CT171" s="28">
        <f t="shared" si="49"/>
        <v>0</v>
      </c>
      <c r="CU171" s="28">
        <f t="shared" si="36"/>
        <v>0</v>
      </c>
      <c r="CV171" s="28">
        <f t="shared" si="37"/>
        <v>917.61</v>
      </c>
      <c r="CW171" s="29">
        <f t="shared" si="38"/>
        <v>6082.39</v>
      </c>
    </row>
    <row r="172" spans="2:101" x14ac:dyDescent="0.2">
      <c r="B172" s="7">
        <v>211037</v>
      </c>
      <c r="C172" s="8">
        <v>1514</v>
      </c>
      <c r="D172" s="8" t="s">
        <v>95</v>
      </c>
      <c r="E172" s="8" t="s">
        <v>511</v>
      </c>
      <c r="F172" s="8">
        <v>0</v>
      </c>
      <c r="G172" s="8" t="s">
        <v>942</v>
      </c>
      <c r="H172" s="8" t="s">
        <v>106</v>
      </c>
      <c r="I172" s="8" t="s">
        <v>98</v>
      </c>
      <c r="J172" s="8" t="s">
        <v>98</v>
      </c>
      <c r="K172" s="8" t="s">
        <v>123</v>
      </c>
      <c r="L172" s="8" t="s">
        <v>100</v>
      </c>
      <c r="M172" s="9">
        <v>27110060200973</v>
      </c>
      <c r="N172" s="8" t="s">
        <v>512</v>
      </c>
      <c r="O172" s="8" t="s">
        <v>102</v>
      </c>
      <c r="P172" s="8">
        <v>2070.4499999999998</v>
      </c>
      <c r="Q172" s="14">
        <v>2422.4265</v>
      </c>
      <c r="R172" s="15">
        <v>0</v>
      </c>
      <c r="S172" s="15">
        <f t="shared" si="39"/>
        <v>3270.28</v>
      </c>
      <c r="T172" s="15">
        <f t="shared" si="40"/>
        <v>363.36</v>
      </c>
      <c r="U172" s="15">
        <v>0</v>
      </c>
      <c r="V172" s="15">
        <v>0</v>
      </c>
      <c r="W172" s="15">
        <v>0</v>
      </c>
      <c r="X172" s="15" t="s">
        <v>103</v>
      </c>
      <c r="Y172" s="14">
        <v>363.36397499999998</v>
      </c>
      <c r="Z172" s="15">
        <v>300</v>
      </c>
      <c r="AA172" s="15" t="s">
        <v>103</v>
      </c>
      <c r="AB172" s="15">
        <v>0</v>
      </c>
      <c r="AC172" s="15">
        <v>0</v>
      </c>
      <c r="AD172" s="15">
        <v>0</v>
      </c>
      <c r="AE172" s="15">
        <v>0</v>
      </c>
      <c r="AF172" s="19">
        <f t="shared" si="41"/>
        <v>663.36</v>
      </c>
      <c r="AG172" s="15">
        <v>73.3</v>
      </c>
      <c r="AH172" s="15">
        <v>81.83</v>
      </c>
      <c r="AI172" s="15">
        <v>97.7</v>
      </c>
      <c r="AJ172" s="15">
        <v>0</v>
      </c>
      <c r="AK172" s="15">
        <v>200</v>
      </c>
      <c r="AL172" s="15">
        <v>41.38</v>
      </c>
      <c r="AM172" s="15">
        <v>73.81</v>
      </c>
      <c r="AN172" s="15">
        <v>94.77</v>
      </c>
      <c r="AO172" s="15">
        <v>135.21</v>
      </c>
      <c r="AP172" s="15">
        <v>144.66999999999999</v>
      </c>
      <c r="AQ172" s="15">
        <v>154.80000000000001</v>
      </c>
      <c r="AR172" s="15" t="s">
        <v>103</v>
      </c>
      <c r="AS172" s="15">
        <v>103.52249999999999</v>
      </c>
      <c r="AT172" s="15">
        <v>600</v>
      </c>
      <c r="AU172" s="15">
        <v>10</v>
      </c>
      <c r="AV172" s="19">
        <f t="shared" si="42"/>
        <v>1810.99</v>
      </c>
      <c r="AW172" s="15">
        <v>10</v>
      </c>
      <c r="AX172" s="15">
        <v>0</v>
      </c>
      <c r="AY172" s="14">
        <v>435.88420000000002</v>
      </c>
      <c r="AZ172" s="15">
        <v>0</v>
      </c>
      <c r="BA172" s="15" t="s">
        <v>103</v>
      </c>
      <c r="BB172" s="15">
        <v>0</v>
      </c>
      <c r="BC172" s="24">
        <f t="shared" si="34"/>
        <v>8976.2999999999993</v>
      </c>
      <c r="BD172" s="19">
        <f t="shared" si="43"/>
        <v>0</v>
      </c>
      <c r="BE172" s="19">
        <f t="shared" si="44"/>
        <v>8976.2999999999993</v>
      </c>
      <c r="BF172" s="22">
        <v>0</v>
      </c>
      <c r="BG172" s="22">
        <v>0</v>
      </c>
      <c r="BH172" s="22"/>
      <c r="BI172" s="22"/>
      <c r="BJ172" s="32">
        <v>792</v>
      </c>
      <c r="BK172" s="32">
        <v>50.92</v>
      </c>
      <c r="BL172" s="28">
        <f t="shared" si="45"/>
        <v>0</v>
      </c>
      <c r="BM172" s="28">
        <f t="shared" si="46"/>
        <v>0</v>
      </c>
      <c r="BN17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2" s="28">
        <v>2.73</v>
      </c>
      <c r="BR172" s="28">
        <v>0</v>
      </c>
      <c r="BS172" s="28">
        <v>0</v>
      </c>
      <c r="BT172" s="28">
        <v>3</v>
      </c>
      <c r="BU172" s="28">
        <v>0</v>
      </c>
      <c r="BV172" s="28">
        <v>0</v>
      </c>
      <c r="BW172" s="28">
        <v>0</v>
      </c>
      <c r="BX172" s="28">
        <v>0</v>
      </c>
      <c r="BY172" s="28">
        <v>0</v>
      </c>
      <c r="BZ172" s="28">
        <v>0</v>
      </c>
      <c r="CA172" s="28">
        <v>0</v>
      </c>
      <c r="CB172" s="28" t="s">
        <v>103</v>
      </c>
      <c r="CC172" s="28">
        <v>0</v>
      </c>
      <c r="CD172" s="28">
        <v>0</v>
      </c>
      <c r="CE172" s="28">
        <v>0</v>
      </c>
      <c r="CF172" s="28">
        <v>0</v>
      </c>
      <c r="CG172" s="28">
        <v>3.5</v>
      </c>
      <c r="CH172" s="28">
        <v>3</v>
      </c>
      <c r="CI172" s="28">
        <v>0</v>
      </c>
      <c r="CJ172" s="28" t="s">
        <v>103</v>
      </c>
      <c r="CK172" s="28">
        <v>0</v>
      </c>
      <c r="CL172" s="28">
        <v>0</v>
      </c>
      <c r="CM172" s="28" t="s">
        <v>103</v>
      </c>
      <c r="CN172" s="28">
        <v>0</v>
      </c>
      <c r="CO172" s="28">
        <f t="shared" si="47"/>
        <v>0</v>
      </c>
      <c r="CP172" s="32">
        <f t="shared" si="35"/>
        <v>435.88420000000002</v>
      </c>
      <c r="CQ172" s="28">
        <v>0</v>
      </c>
      <c r="CR172" s="28" t="s">
        <v>103</v>
      </c>
      <c r="CS172" s="28">
        <f t="shared" si="48"/>
        <v>0</v>
      </c>
      <c r="CT172" s="28">
        <f t="shared" si="49"/>
        <v>0</v>
      </c>
      <c r="CU172" s="28">
        <f t="shared" si="36"/>
        <v>0</v>
      </c>
      <c r="CV172" s="28">
        <f t="shared" si="37"/>
        <v>1291.03</v>
      </c>
      <c r="CW172" s="29">
        <f t="shared" si="38"/>
        <v>7685.2699999999995</v>
      </c>
    </row>
    <row r="173" spans="2:101" x14ac:dyDescent="0.2">
      <c r="B173" s="7">
        <v>211039</v>
      </c>
      <c r="C173" s="8">
        <v>1285</v>
      </c>
      <c r="D173" s="8" t="s">
        <v>834</v>
      </c>
      <c r="E173" s="8" t="s">
        <v>513</v>
      </c>
      <c r="F173" s="8">
        <v>0</v>
      </c>
      <c r="G173" s="8" t="s">
        <v>942</v>
      </c>
      <c r="H173" s="8" t="s">
        <v>106</v>
      </c>
      <c r="I173" s="8" t="s">
        <v>107</v>
      </c>
      <c r="J173" s="8" t="s">
        <v>108</v>
      </c>
      <c r="K173" s="8" t="s">
        <v>238</v>
      </c>
      <c r="L173" s="8" t="s">
        <v>287</v>
      </c>
      <c r="M173" s="9">
        <v>27309230200877</v>
      </c>
      <c r="N173" s="8" t="s">
        <v>514</v>
      </c>
      <c r="O173" s="8" t="s">
        <v>102</v>
      </c>
      <c r="P173" s="8">
        <v>1898.04</v>
      </c>
      <c r="Q173" s="14">
        <v>2220.7067999999999</v>
      </c>
      <c r="R173" s="15">
        <v>0</v>
      </c>
      <c r="S173" s="15">
        <f t="shared" si="39"/>
        <v>2997.95</v>
      </c>
      <c r="T173" s="15">
        <f t="shared" si="40"/>
        <v>333.11</v>
      </c>
      <c r="U173" s="15">
        <v>0</v>
      </c>
      <c r="V173" s="15">
        <v>0</v>
      </c>
      <c r="W173" s="15">
        <v>0</v>
      </c>
      <c r="X173" s="15" t="s">
        <v>103</v>
      </c>
      <c r="Y173" s="14">
        <v>333.10602</v>
      </c>
      <c r="Z173" s="15">
        <v>300</v>
      </c>
      <c r="AA173" s="15" t="s">
        <v>103</v>
      </c>
      <c r="AB173" s="15">
        <v>0</v>
      </c>
      <c r="AC173" s="15" t="s">
        <v>103</v>
      </c>
      <c r="AD173" s="15">
        <v>0</v>
      </c>
      <c r="AE173" s="15">
        <v>0</v>
      </c>
      <c r="AF173" s="19">
        <f t="shared" si="41"/>
        <v>633.11</v>
      </c>
      <c r="AG173" s="15">
        <v>66.709999999999994</v>
      </c>
      <c r="AH173" s="15">
        <v>74.31</v>
      </c>
      <c r="AI173" s="15">
        <v>89.22</v>
      </c>
      <c r="AJ173" s="15">
        <v>0</v>
      </c>
      <c r="AK173" s="15">
        <v>190</v>
      </c>
      <c r="AL173" s="15">
        <v>37.94</v>
      </c>
      <c r="AM173" s="15">
        <v>67.66</v>
      </c>
      <c r="AN173" s="15">
        <v>86.88</v>
      </c>
      <c r="AO173" s="15">
        <v>123.95</v>
      </c>
      <c r="AP173" s="15">
        <v>132.63</v>
      </c>
      <c r="AQ173" s="15">
        <v>141.91</v>
      </c>
      <c r="AR173" s="15" t="s">
        <v>103</v>
      </c>
      <c r="AS173" s="15">
        <v>94.902000000000001</v>
      </c>
      <c r="AT173" s="15">
        <v>600</v>
      </c>
      <c r="AU173" s="15">
        <v>10</v>
      </c>
      <c r="AV173" s="19">
        <f t="shared" si="42"/>
        <v>1716.11</v>
      </c>
      <c r="AW173" s="15">
        <v>10</v>
      </c>
      <c r="AX173" s="15">
        <v>0</v>
      </c>
      <c r="AY173" s="14">
        <v>399.5874</v>
      </c>
      <c r="AZ173" s="15">
        <v>0</v>
      </c>
      <c r="BA173" s="15" t="s">
        <v>103</v>
      </c>
      <c r="BB173" s="15">
        <v>0</v>
      </c>
      <c r="BC173" s="24">
        <f t="shared" si="34"/>
        <v>8310.57</v>
      </c>
      <c r="BD173" s="19">
        <f t="shared" si="43"/>
        <v>0</v>
      </c>
      <c r="BE173" s="19">
        <f t="shared" si="44"/>
        <v>8310.57</v>
      </c>
      <c r="BF173" s="22">
        <v>0</v>
      </c>
      <c r="BG173" s="22">
        <v>0</v>
      </c>
      <c r="BH173" s="22"/>
      <c r="BI173" s="22"/>
      <c r="BJ173" s="32">
        <v>726.60607421875</v>
      </c>
      <c r="BK173" s="32">
        <v>0</v>
      </c>
      <c r="BL173" s="28">
        <f t="shared" si="45"/>
        <v>0</v>
      </c>
      <c r="BM173" s="28">
        <f t="shared" si="46"/>
        <v>0</v>
      </c>
      <c r="BN17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3" s="28">
        <v>0</v>
      </c>
      <c r="BR173" s="28">
        <v>0</v>
      </c>
      <c r="BS173" s="28" t="s">
        <v>103</v>
      </c>
      <c r="BT173" s="28">
        <v>3</v>
      </c>
      <c r="BU173" s="28">
        <v>0</v>
      </c>
      <c r="BV173" s="28" t="s">
        <v>103</v>
      </c>
      <c r="BW173" s="28" t="s">
        <v>103</v>
      </c>
      <c r="BX173" s="28">
        <v>0</v>
      </c>
      <c r="BY173" s="28" t="s">
        <v>103</v>
      </c>
      <c r="BZ173" s="28" t="s">
        <v>103</v>
      </c>
      <c r="CA173" s="28" t="s">
        <v>103</v>
      </c>
      <c r="CB173" s="28" t="s">
        <v>103</v>
      </c>
      <c r="CC173" s="28">
        <v>0</v>
      </c>
      <c r="CD173" s="28" t="s">
        <v>103</v>
      </c>
      <c r="CE173" s="28">
        <v>0</v>
      </c>
      <c r="CF173" s="28" t="s">
        <v>103</v>
      </c>
      <c r="CG173" s="28">
        <v>3.17</v>
      </c>
      <c r="CH173" s="28">
        <v>5</v>
      </c>
      <c r="CI173" s="28">
        <v>0</v>
      </c>
      <c r="CJ173" s="28" t="s">
        <v>103</v>
      </c>
      <c r="CK173" s="28" t="s">
        <v>103</v>
      </c>
      <c r="CL173" s="28">
        <v>0</v>
      </c>
      <c r="CM173" s="28" t="s">
        <v>103</v>
      </c>
      <c r="CN173" s="28">
        <v>0</v>
      </c>
      <c r="CO173" s="28">
        <f t="shared" si="47"/>
        <v>0</v>
      </c>
      <c r="CP173" s="32">
        <f t="shared" si="35"/>
        <v>399.5874</v>
      </c>
      <c r="CQ173" s="28">
        <v>0</v>
      </c>
      <c r="CR173" s="28" t="s">
        <v>103</v>
      </c>
      <c r="CS173" s="28">
        <f t="shared" si="48"/>
        <v>0</v>
      </c>
      <c r="CT173" s="28">
        <f t="shared" si="49"/>
        <v>0</v>
      </c>
      <c r="CU173" s="28">
        <f t="shared" si="36"/>
        <v>0</v>
      </c>
      <c r="CV173" s="28">
        <f t="shared" si="37"/>
        <v>1137.3599999999999</v>
      </c>
      <c r="CW173" s="29">
        <f t="shared" si="38"/>
        <v>7173.21</v>
      </c>
    </row>
    <row r="174" spans="2:101" x14ac:dyDescent="0.2">
      <c r="B174" s="7">
        <v>211040</v>
      </c>
      <c r="C174" s="8">
        <v>1276</v>
      </c>
      <c r="D174" s="8" t="s">
        <v>834</v>
      </c>
      <c r="E174" s="8" t="s">
        <v>515</v>
      </c>
      <c r="F174" s="8">
        <v>0</v>
      </c>
      <c r="G174" s="8" t="s">
        <v>942</v>
      </c>
      <c r="H174" s="8" t="s">
        <v>97</v>
      </c>
      <c r="I174" s="8" t="s">
        <v>114</v>
      </c>
      <c r="J174" s="8" t="s">
        <v>114</v>
      </c>
      <c r="K174" s="8" t="s">
        <v>516</v>
      </c>
      <c r="L174" s="8" t="s">
        <v>287</v>
      </c>
      <c r="M174" s="9">
        <v>26910041800075</v>
      </c>
      <c r="N174" s="8" t="s">
        <v>517</v>
      </c>
      <c r="O174" s="8" t="s">
        <v>102</v>
      </c>
      <c r="P174" s="8">
        <v>1137.3599999999999</v>
      </c>
      <c r="Q174" s="14">
        <v>1330.7112</v>
      </c>
      <c r="R174" s="15">
        <v>0</v>
      </c>
      <c r="S174" s="15">
        <f t="shared" si="39"/>
        <v>1796.46</v>
      </c>
      <c r="T174" s="15">
        <f t="shared" si="40"/>
        <v>199.61</v>
      </c>
      <c r="U174" s="15">
        <v>0</v>
      </c>
      <c r="V174" s="15">
        <v>0</v>
      </c>
      <c r="W174" s="15">
        <v>0</v>
      </c>
      <c r="X174" s="15" t="s">
        <v>103</v>
      </c>
      <c r="Y174" s="14">
        <v>0</v>
      </c>
      <c r="Z174" s="15">
        <v>300</v>
      </c>
      <c r="AA174" s="15" t="s">
        <v>103</v>
      </c>
      <c r="AB174" s="15">
        <v>0</v>
      </c>
      <c r="AC174" s="15" t="s">
        <v>103</v>
      </c>
      <c r="AD174" s="15">
        <v>0</v>
      </c>
      <c r="AE174" s="15">
        <v>0</v>
      </c>
      <c r="AF174" s="19">
        <f t="shared" si="41"/>
        <v>300</v>
      </c>
      <c r="AG174" s="15">
        <v>40.590000000000003</v>
      </c>
      <c r="AH174" s="15">
        <v>40.020000000000003</v>
      </c>
      <c r="AI174" s="15">
        <v>65</v>
      </c>
      <c r="AJ174" s="15">
        <v>0</v>
      </c>
      <c r="AK174" s="15">
        <v>190</v>
      </c>
      <c r="AL174" s="15">
        <v>22.774000000000001</v>
      </c>
      <c r="AM174" s="15">
        <v>40.549999999999997</v>
      </c>
      <c r="AN174" s="15">
        <v>52.06</v>
      </c>
      <c r="AO174" s="15">
        <v>74.27</v>
      </c>
      <c r="AP174" s="15">
        <v>79.47</v>
      </c>
      <c r="AQ174" s="15">
        <v>85.04</v>
      </c>
      <c r="AR174" s="15" t="s">
        <v>103</v>
      </c>
      <c r="AS174" s="15">
        <v>56.868000000000002</v>
      </c>
      <c r="AT174" s="15">
        <v>600</v>
      </c>
      <c r="AU174" s="15">
        <v>10</v>
      </c>
      <c r="AV174" s="19">
        <f t="shared" si="42"/>
        <v>1356.64</v>
      </c>
      <c r="AW174" s="15">
        <v>10</v>
      </c>
      <c r="AX174" s="15">
        <v>0</v>
      </c>
      <c r="AY174" s="14">
        <v>239.4442</v>
      </c>
      <c r="AZ174" s="15">
        <v>0</v>
      </c>
      <c r="BA174" s="15" t="s">
        <v>103</v>
      </c>
      <c r="BB174" s="15">
        <v>0</v>
      </c>
      <c r="BC174" s="24">
        <f t="shared" si="34"/>
        <v>5232.87</v>
      </c>
      <c r="BD174" s="19">
        <f t="shared" si="43"/>
        <v>1767.13</v>
      </c>
      <c r="BE174" s="19">
        <f t="shared" si="44"/>
        <v>7000</v>
      </c>
      <c r="BF174" s="22">
        <v>0</v>
      </c>
      <c r="BG174" s="22">
        <v>0</v>
      </c>
      <c r="BH174" s="22"/>
      <c r="BI174" s="22"/>
      <c r="BJ174" s="32">
        <v>567.5747021484375</v>
      </c>
      <c r="BK174" s="32">
        <v>0</v>
      </c>
      <c r="BL174" s="28">
        <f t="shared" si="45"/>
        <v>0</v>
      </c>
      <c r="BM174" s="28">
        <f t="shared" si="46"/>
        <v>0</v>
      </c>
      <c r="BN17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4" s="28">
        <v>0</v>
      </c>
      <c r="BR174" s="28">
        <v>0</v>
      </c>
      <c r="BS174" s="28" t="s">
        <v>103</v>
      </c>
      <c r="BT174" s="28">
        <v>3</v>
      </c>
      <c r="BU174" s="28">
        <v>0</v>
      </c>
      <c r="BV174" s="28" t="s">
        <v>103</v>
      </c>
      <c r="BW174" s="28" t="s">
        <v>103</v>
      </c>
      <c r="BX174" s="28">
        <v>0</v>
      </c>
      <c r="BY174" s="28" t="s">
        <v>103</v>
      </c>
      <c r="BZ174" s="28" t="s">
        <v>103</v>
      </c>
      <c r="CA174" s="28" t="s">
        <v>103</v>
      </c>
      <c r="CB174" s="28" t="s">
        <v>103</v>
      </c>
      <c r="CC174" s="28">
        <v>0</v>
      </c>
      <c r="CD174" s="28" t="s">
        <v>103</v>
      </c>
      <c r="CE174" s="28">
        <v>0</v>
      </c>
      <c r="CF174" s="28" t="s">
        <v>103</v>
      </c>
      <c r="CG174" s="28">
        <v>2.59</v>
      </c>
      <c r="CH174" s="28">
        <v>3</v>
      </c>
      <c r="CI174" s="28">
        <v>0</v>
      </c>
      <c r="CJ174" s="28" t="s">
        <v>103</v>
      </c>
      <c r="CK174" s="28" t="s">
        <v>103</v>
      </c>
      <c r="CL174" s="28">
        <v>0</v>
      </c>
      <c r="CM174" s="28" t="s">
        <v>103</v>
      </c>
      <c r="CN174" s="28">
        <v>0</v>
      </c>
      <c r="CO174" s="28">
        <f t="shared" si="47"/>
        <v>0</v>
      </c>
      <c r="CP174" s="32">
        <f t="shared" si="35"/>
        <v>239.4442</v>
      </c>
      <c r="CQ174" s="28">
        <v>0</v>
      </c>
      <c r="CR174" s="28" t="s">
        <v>103</v>
      </c>
      <c r="CS174" s="28">
        <f t="shared" si="48"/>
        <v>0</v>
      </c>
      <c r="CT174" s="28">
        <f t="shared" si="49"/>
        <v>0</v>
      </c>
      <c r="CU174" s="28">
        <f t="shared" si="36"/>
        <v>0</v>
      </c>
      <c r="CV174" s="28">
        <f t="shared" si="37"/>
        <v>815.61</v>
      </c>
      <c r="CW174" s="29">
        <f t="shared" si="38"/>
        <v>6184.39</v>
      </c>
    </row>
    <row r="175" spans="2:101" x14ac:dyDescent="0.2">
      <c r="B175" s="7">
        <v>211042</v>
      </c>
      <c r="C175" s="8">
        <v>1192</v>
      </c>
      <c r="D175" s="8" t="s">
        <v>834</v>
      </c>
      <c r="E175" s="8" t="s">
        <v>518</v>
      </c>
      <c r="F175" s="8">
        <v>0</v>
      </c>
      <c r="G175" s="8" t="s">
        <v>942</v>
      </c>
      <c r="H175" s="8" t="s">
        <v>106</v>
      </c>
      <c r="I175" s="8" t="s">
        <v>114</v>
      </c>
      <c r="J175" s="8" t="s">
        <v>114</v>
      </c>
      <c r="K175" s="8" t="s">
        <v>519</v>
      </c>
      <c r="L175" s="8" t="s">
        <v>287</v>
      </c>
      <c r="M175" s="9">
        <v>27903200200634</v>
      </c>
      <c r="N175" s="8" t="s">
        <v>520</v>
      </c>
      <c r="O175" s="8" t="s">
        <v>102</v>
      </c>
      <c r="P175" s="8">
        <v>1091.8499999999999</v>
      </c>
      <c r="Q175" s="14">
        <v>1277.4645</v>
      </c>
      <c r="R175" s="15">
        <v>0</v>
      </c>
      <c r="S175" s="15">
        <f t="shared" si="39"/>
        <v>1724.58</v>
      </c>
      <c r="T175" s="15">
        <f t="shared" si="40"/>
        <v>191.62</v>
      </c>
      <c r="U175" s="15">
        <v>0</v>
      </c>
      <c r="V175" s="15">
        <v>0</v>
      </c>
      <c r="W175" s="15">
        <v>0</v>
      </c>
      <c r="X175" s="15" t="s">
        <v>103</v>
      </c>
      <c r="Y175" s="14">
        <v>191.619675</v>
      </c>
      <c r="Z175" s="15">
        <v>300</v>
      </c>
      <c r="AA175" s="15" t="s">
        <v>103</v>
      </c>
      <c r="AB175" s="15">
        <v>0</v>
      </c>
      <c r="AC175" s="15" t="s">
        <v>103</v>
      </c>
      <c r="AD175" s="15">
        <v>0</v>
      </c>
      <c r="AE175" s="15">
        <v>0</v>
      </c>
      <c r="AF175" s="19">
        <f t="shared" si="41"/>
        <v>491.62</v>
      </c>
      <c r="AG175" s="15">
        <v>38.840000000000003</v>
      </c>
      <c r="AH175" s="15">
        <v>43.14</v>
      </c>
      <c r="AI175" s="15">
        <v>65</v>
      </c>
      <c r="AJ175" s="15">
        <v>0</v>
      </c>
      <c r="AK175" s="15">
        <v>190</v>
      </c>
      <c r="AL175" s="15">
        <v>24.07</v>
      </c>
      <c r="AM175" s="15">
        <v>38.92</v>
      </c>
      <c r="AN175" s="15">
        <v>49.98</v>
      </c>
      <c r="AO175" s="15">
        <v>71.3</v>
      </c>
      <c r="AP175" s="15">
        <v>76.290000000000006</v>
      </c>
      <c r="AQ175" s="15">
        <v>81.63</v>
      </c>
      <c r="AR175" s="15" t="s">
        <v>103</v>
      </c>
      <c r="AS175" s="15">
        <v>54.592500000000001</v>
      </c>
      <c r="AT175" s="15">
        <v>600</v>
      </c>
      <c r="AU175" s="15">
        <v>8</v>
      </c>
      <c r="AV175" s="19">
        <f t="shared" si="42"/>
        <v>1341.76</v>
      </c>
      <c r="AW175" s="15">
        <v>10</v>
      </c>
      <c r="AX175" s="15">
        <v>0</v>
      </c>
      <c r="AY175" s="14">
        <v>229.86320000000001</v>
      </c>
      <c r="AZ175" s="15">
        <v>0</v>
      </c>
      <c r="BA175" s="15" t="s">
        <v>103</v>
      </c>
      <c r="BB175" s="15">
        <v>0</v>
      </c>
      <c r="BC175" s="24">
        <f t="shared" si="34"/>
        <v>5266.91</v>
      </c>
      <c r="BD175" s="19">
        <f t="shared" si="43"/>
        <v>1733.0900000000001</v>
      </c>
      <c r="BE175" s="19">
        <f t="shared" si="44"/>
        <v>7000</v>
      </c>
      <c r="BF175" s="22">
        <v>0</v>
      </c>
      <c r="BG175" s="22">
        <v>0</v>
      </c>
      <c r="BH175" s="22"/>
      <c r="BI175" s="22"/>
      <c r="BJ175" s="32">
        <v>570.29607421875005</v>
      </c>
      <c r="BK175" s="32">
        <v>0</v>
      </c>
      <c r="BL175" s="28">
        <f t="shared" si="45"/>
        <v>0</v>
      </c>
      <c r="BM175" s="28">
        <f t="shared" si="46"/>
        <v>0</v>
      </c>
      <c r="BN17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5" s="28">
        <v>14.1</v>
      </c>
      <c r="BR175" s="28">
        <v>0</v>
      </c>
      <c r="BS175" s="28" t="s">
        <v>103</v>
      </c>
      <c r="BT175" s="28">
        <v>3</v>
      </c>
      <c r="BU175" s="28">
        <v>0</v>
      </c>
      <c r="BV175" s="28" t="s">
        <v>103</v>
      </c>
      <c r="BW175" s="28" t="s">
        <v>103</v>
      </c>
      <c r="BX175" s="28">
        <v>0</v>
      </c>
      <c r="BY175" s="28" t="s">
        <v>103</v>
      </c>
      <c r="BZ175" s="28" t="s">
        <v>103</v>
      </c>
      <c r="CA175" s="28" t="s">
        <v>103</v>
      </c>
      <c r="CB175" s="28" t="s">
        <v>103</v>
      </c>
      <c r="CC175" s="28">
        <v>0</v>
      </c>
      <c r="CD175" s="28" t="s">
        <v>103</v>
      </c>
      <c r="CE175" s="28">
        <v>0</v>
      </c>
      <c r="CF175" s="28" t="s">
        <v>103</v>
      </c>
      <c r="CG175" s="28">
        <v>2.63</v>
      </c>
      <c r="CH175" s="28">
        <v>3</v>
      </c>
      <c r="CI175" s="28">
        <v>0</v>
      </c>
      <c r="CJ175" s="28" t="s">
        <v>103</v>
      </c>
      <c r="CK175" s="28" t="s">
        <v>103</v>
      </c>
      <c r="CL175" s="28">
        <v>0</v>
      </c>
      <c r="CM175" s="28" t="s">
        <v>103</v>
      </c>
      <c r="CN175" s="28">
        <v>0</v>
      </c>
      <c r="CO175" s="28">
        <f t="shared" si="47"/>
        <v>0</v>
      </c>
      <c r="CP175" s="32">
        <f t="shared" si="35"/>
        <v>229.86320000000001</v>
      </c>
      <c r="CQ175" s="28">
        <v>0</v>
      </c>
      <c r="CR175" s="28" t="s">
        <v>103</v>
      </c>
      <c r="CS175" s="28">
        <f t="shared" si="48"/>
        <v>0</v>
      </c>
      <c r="CT175" s="28">
        <f t="shared" si="49"/>
        <v>0</v>
      </c>
      <c r="CU175" s="28">
        <f t="shared" si="36"/>
        <v>0</v>
      </c>
      <c r="CV175" s="28">
        <f t="shared" si="37"/>
        <v>822.89</v>
      </c>
      <c r="CW175" s="29">
        <f t="shared" si="38"/>
        <v>6177.11</v>
      </c>
    </row>
    <row r="176" spans="2:101" x14ac:dyDescent="0.2">
      <c r="B176" s="7">
        <v>211044</v>
      </c>
      <c r="C176" s="8">
        <v>1189</v>
      </c>
      <c r="D176" s="8" t="s">
        <v>834</v>
      </c>
      <c r="E176" s="8" t="s">
        <v>521</v>
      </c>
      <c r="F176" s="8">
        <v>0</v>
      </c>
      <c r="G176" s="8" t="s">
        <v>942</v>
      </c>
      <c r="H176" s="8" t="s">
        <v>106</v>
      </c>
      <c r="I176" s="8" t="s">
        <v>114</v>
      </c>
      <c r="J176" s="8" t="s">
        <v>114</v>
      </c>
      <c r="K176" s="8" t="s">
        <v>275</v>
      </c>
      <c r="L176" s="8" t="s">
        <v>287</v>
      </c>
      <c r="M176" s="9">
        <v>26610211801612</v>
      </c>
      <c r="N176" s="8" t="s">
        <v>522</v>
      </c>
      <c r="O176" s="8" t="s">
        <v>102</v>
      </c>
      <c r="P176" s="8">
        <v>1810.9</v>
      </c>
      <c r="Q176" s="14">
        <v>2118.7530000000002</v>
      </c>
      <c r="R176" s="15">
        <v>0</v>
      </c>
      <c r="S176" s="15">
        <f t="shared" si="39"/>
        <v>2860.32</v>
      </c>
      <c r="T176" s="15">
        <f t="shared" si="40"/>
        <v>317.81</v>
      </c>
      <c r="U176" s="15">
        <v>0</v>
      </c>
      <c r="V176" s="15">
        <v>0</v>
      </c>
      <c r="W176" s="15">
        <v>0</v>
      </c>
      <c r="X176" s="15" t="s">
        <v>103</v>
      </c>
      <c r="Y176" s="14">
        <v>317.81295</v>
      </c>
      <c r="Z176" s="15">
        <v>300</v>
      </c>
      <c r="AA176" s="15" t="s">
        <v>103</v>
      </c>
      <c r="AB176" s="15">
        <v>0</v>
      </c>
      <c r="AC176" s="15" t="s">
        <v>103</v>
      </c>
      <c r="AD176" s="15">
        <v>0</v>
      </c>
      <c r="AE176" s="15">
        <v>0</v>
      </c>
      <c r="AF176" s="19">
        <f t="shared" si="41"/>
        <v>617.80999999999995</v>
      </c>
      <c r="AG176" s="15">
        <v>63.67</v>
      </c>
      <c r="AH176" s="15">
        <v>70.91</v>
      </c>
      <c r="AI176" s="15">
        <v>85.11</v>
      </c>
      <c r="AJ176" s="15">
        <v>0</v>
      </c>
      <c r="AK176" s="15">
        <v>190</v>
      </c>
      <c r="AL176" s="15">
        <v>36.200000000000003</v>
      </c>
      <c r="AM176" s="15">
        <v>64.56</v>
      </c>
      <c r="AN176" s="15">
        <v>82.89</v>
      </c>
      <c r="AO176" s="15">
        <v>118.26</v>
      </c>
      <c r="AP176" s="15">
        <v>126.54</v>
      </c>
      <c r="AQ176" s="15">
        <v>135.38999999999999</v>
      </c>
      <c r="AR176" s="15" t="s">
        <v>103</v>
      </c>
      <c r="AS176" s="15">
        <v>90.545000000000002</v>
      </c>
      <c r="AT176" s="15">
        <v>600</v>
      </c>
      <c r="AU176" s="15">
        <v>10</v>
      </c>
      <c r="AV176" s="19">
        <f t="shared" si="42"/>
        <v>1674.08</v>
      </c>
      <c r="AW176" s="15">
        <v>10</v>
      </c>
      <c r="AX176" s="15">
        <v>0</v>
      </c>
      <c r="AY176" s="14">
        <v>381.24209999999999</v>
      </c>
      <c r="AZ176" s="15">
        <v>0</v>
      </c>
      <c r="BA176" s="15" t="s">
        <v>103</v>
      </c>
      <c r="BB176" s="15">
        <v>0</v>
      </c>
      <c r="BC176" s="24">
        <f t="shared" si="34"/>
        <v>7980.02</v>
      </c>
      <c r="BD176" s="19">
        <f t="shared" si="43"/>
        <v>0</v>
      </c>
      <c r="BE176" s="19">
        <f t="shared" si="44"/>
        <v>7980.02</v>
      </c>
      <c r="BF176" s="22">
        <v>0</v>
      </c>
      <c r="BG176" s="22">
        <v>0</v>
      </c>
      <c r="BH176" s="22"/>
      <c r="BI176" s="22"/>
      <c r="BJ176" s="32">
        <v>697.34059570312502</v>
      </c>
      <c r="BK176" s="32">
        <v>0</v>
      </c>
      <c r="BL176" s="28">
        <f t="shared" si="45"/>
        <v>0</v>
      </c>
      <c r="BM176" s="28">
        <f t="shared" si="46"/>
        <v>0</v>
      </c>
      <c r="BN17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6" s="28">
        <v>5.21</v>
      </c>
      <c r="BR176" s="28">
        <v>0</v>
      </c>
      <c r="BS176" s="28" t="s">
        <v>103</v>
      </c>
      <c r="BT176" s="28">
        <v>3</v>
      </c>
      <c r="BU176" s="28">
        <v>0</v>
      </c>
      <c r="BV176" s="28" t="s">
        <v>103</v>
      </c>
      <c r="BW176" s="28" t="s">
        <v>103</v>
      </c>
      <c r="BX176" s="28">
        <v>0</v>
      </c>
      <c r="BY176" s="28" t="s">
        <v>103</v>
      </c>
      <c r="BZ176" s="28" t="s">
        <v>103</v>
      </c>
      <c r="CA176" s="28" t="s">
        <v>103</v>
      </c>
      <c r="CB176" s="28" t="s">
        <v>103</v>
      </c>
      <c r="CC176" s="28">
        <v>0</v>
      </c>
      <c r="CD176" s="28" t="s">
        <v>103</v>
      </c>
      <c r="CE176" s="28">
        <v>0</v>
      </c>
      <c r="CF176" s="28" t="s">
        <v>103</v>
      </c>
      <c r="CG176" s="28">
        <v>3.05</v>
      </c>
      <c r="CH176" s="28">
        <v>3</v>
      </c>
      <c r="CI176" s="28">
        <v>0</v>
      </c>
      <c r="CJ176" s="28" t="s">
        <v>103</v>
      </c>
      <c r="CK176" s="28" t="s">
        <v>103</v>
      </c>
      <c r="CL176" s="28">
        <v>0</v>
      </c>
      <c r="CM176" s="28" t="s">
        <v>103</v>
      </c>
      <c r="CN176" s="28">
        <v>0</v>
      </c>
      <c r="CO176" s="28">
        <f t="shared" si="47"/>
        <v>0</v>
      </c>
      <c r="CP176" s="32">
        <f t="shared" si="35"/>
        <v>381.24209999999999</v>
      </c>
      <c r="CQ176" s="28">
        <v>0</v>
      </c>
      <c r="CR176" s="28" t="s">
        <v>103</v>
      </c>
      <c r="CS176" s="28">
        <f t="shared" si="48"/>
        <v>0</v>
      </c>
      <c r="CT176" s="28">
        <f t="shared" si="49"/>
        <v>0</v>
      </c>
      <c r="CU176" s="28">
        <f t="shared" si="36"/>
        <v>0</v>
      </c>
      <c r="CV176" s="28">
        <f t="shared" si="37"/>
        <v>1092.8399999999999</v>
      </c>
      <c r="CW176" s="29">
        <f t="shared" si="38"/>
        <v>6887.18</v>
      </c>
    </row>
    <row r="177" spans="2:101" x14ac:dyDescent="0.2">
      <c r="B177" s="7">
        <v>211045</v>
      </c>
      <c r="C177" s="8">
        <v>1190</v>
      </c>
      <c r="D177" s="8" t="s">
        <v>834</v>
      </c>
      <c r="E177" s="8" t="s">
        <v>523</v>
      </c>
      <c r="F177" s="8">
        <v>0</v>
      </c>
      <c r="G177" s="8" t="s">
        <v>942</v>
      </c>
      <c r="H177" s="8" t="s">
        <v>106</v>
      </c>
      <c r="I177" s="8" t="s">
        <v>114</v>
      </c>
      <c r="J177" s="8" t="s">
        <v>114</v>
      </c>
      <c r="K177" s="8" t="s">
        <v>275</v>
      </c>
      <c r="L177" s="8" t="s">
        <v>287</v>
      </c>
      <c r="M177" s="9">
        <v>27506231500815</v>
      </c>
      <c r="N177" s="8" t="s">
        <v>524</v>
      </c>
      <c r="O177" s="8" t="s">
        <v>102</v>
      </c>
      <c r="P177" s="8">
        <v>1137.3599999999999</v>
      </c>
      <c r="Q177" s="14">
        <v>1330.7112</v>
      </c>
      <c r="R177" s="15">
        <v>0</v>
      </c>
      <c r="S177" s="15">
        <f t="shared" si="39"/>
        <v>1796.46</v>
      </c>
      <c r="T177" s="15">
        <f t="shared" si="40"/>
        <v>199.61</v>
      </c>
      <c r="U177" s="15">
        <v>0</v>
      </c>
      <c r="V177" s="15">
        <v>0</v>
      </c>
      <c r="W177" s="15">
        <v>0</v>
      </c>
      <c r="X177" s="15" t="s">
        <v>103</v>
      </c>
      <c r="Y177" s="14">
        <v>199.60667999999998</v>
      </c>
      <c r="Z177" s="15">
        <v>300</v>
      </c>
      <c r="AA177" s="15" t="s">
        <v>103</v>
      </c>
      <c r="AB177" s="15">
        <v>0</v>
      </c>
      <c r="AC177" s="15" t="s">
        <v>103</v>
      </c>
      <c r="AD177" s="15">
        <v>0</v>
      </c>
      <c r="AE177" s="15">
        <v>0</v>
      </c>
      <c r="AF177" s="19">
        <f t="shared" si="41"/>
        <v>499.61</v>
      </c>
      <c r="AG177" s="15">
        <v>40.590000000000003</v>
      </c>
      <c r="AH177" s="15">
        <v>45.02</v>
      </c>
      <c r="AI177" s="15">
        <v>65</v>
      </c>
      <c r="AJ177" s="15">
        <v>0</v>
      </c>
      <c r="AK177" s="15">
        <v>190</v>
      </c>
      <c r="AL177" s="15">
        <v>22.74</v>
      </c>
      <c r="AM177" s="15">
        <v>40.549999999999997</v>
      </c>
      <c r="AN177" s="15">
        <v>52.06</v>
      </c>
      <c r="AO177" s="15">
        <v>74.27</v>
      </c>
      <c r="AP177" s="15">
        <v>79.47</v>
      </c>
      <c r="AQ177" s="15">
        <v>85.04</v>
      </c>
      <c r="AR177" s="15" t="s">
        <v>103</v>
      </c>
      <c r="AS177" s="15">
        <v>56.868000000000002</v>
      </c>
      <c r="AT177" s="15">
        <v>600</v>
      </c>
      <c r="AU177" s="15">
        <v>10</v>
      </c>
      <c r="AV177" s="19">
        <f t="shared" si="42"/>
        <v>1361.61</v>
      </c>
      <c r="AW177" s="15">
        <v>10</v>
      </c>
      <c r="AX177" s="15">
        <v>0</v>
      </c>
      <c r="AY177" s="14">
        <v>239.4442</v>
      </c>
      <c r="AZ177" s="15">
        <v>0</v>
      </c>
      <c r="BA177" s="15" t="s">
        <v>103</v>
      </c>
      <c r="BB177" s="15">
        <v>0</v>
      </c>
      <c r="BC177" s="24">
        <f t="shared" si="34"/>
        <v>5437.45</v>
      </c>
      <c r="BD177" s="19">
        <f t="shared" si="43"/>
        <v>1562.5500000000002</v>
      </c>
      <c r="BE177" s="19">
        <f t="shared" si="44"/>
        <v>7000</v>
      </c>
      <c r="BF177" s="22">
        <v>0</v>
      </c>
      <c r="BG177" s="22">
        <v>0</v>
      </c>
      <c r="BH177" s="22"/>
      <c r="BI177" s="22"/>
      <c r="BJ177" s="32">
        <v>567.84970214843747</v>
      </c>
      <c r="BK177" s="32">
        <v>0</v>
      </c>
      <c r="BL177" s="28">
        <f t="shared" si="45"/>
        <v>0</v>
      </c>
      <c r="BM177" s="28">
        <f t="shared" si="46"/>
        <v>0</v>
      </c>
      <c r="BN17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7" s="28">
        <v>0</v>
      </c>
      <c r="BR177" s="28">
        <v>0</v>
      </c>
      <c r="BS177" s="28" t="s">
        <v>103</v>
      </c>
      <c r="BT177" s="28">
        <v>3</v>
      </c>
      <c r="BU177" s="28">
        <v>0</v>
      </c>
      <c r="BV177" s="28" t="s">
        <v>103</v>
      </c>
      <c r="BW177" s="28" t="s">
        <v>103</v>
      </c>
      <c r="BX177" s="28">
        <v>0</v>
      </c>
      <c r="BY177" s="28" t="s">
        <v>103</v>
      </c>
      <c r="BZ177" s="28" t="s">
        <v>103</v>
      </c>
      <c r="CA177" s="28" t="s">
        <v>103</v>
      </c>
      <c r="CB177" s="28" t="s">
        <v>103</v>
      </c>
      <c r="CC177" s="28">
        <v>0</v>
      </c>
      <c r="CD177" s="28" t="s">
        <v>103</v>
      </c>
      <c r="CE177" s="28">
        <v>0</v>
      </c>
      <c r="CF177" s="28" t="s">
        <v>103</v>
      </c>
      <c r="CG177" s="28">
        <v>2.6</v>
      </c>
      <c r="CH177" s="28">
        <v>3</v>
      </c>
      <c r="CI177" s="28">
        <v>0</v>
      </c>
      <c r="CJ177" s="28" t="s">
        <v>103</v>
      </c>
      <c r="CK177" s="28" t="s">
        <v>103</v>
      </c>
      <c r="CL177" s="28">
        <v>0</v>
      </c>
      <c r="CM177" s="28" t="s">
        <v>103</v>
      </c>
      <c r="CN177" s="28">
        <v>0</v>
      </c>
      <c r="CO177" s="28">
        <f t="shared" si="47"/>
        <v>0</v>
      </c>
      <c r="CP177" s="32">
        <f t="shared" si="35"/>
        <v>239.4442</v>
      </c>
      <c r="CQ177" s="28">
        <v>0</v>
      </c>
      <c r="CR177" s="28" t="s">
        <v>103</v>
      </c>
      <c r="CS177" s="28">
        <f t="shared" si="48"/>
        <v>0</v>
      </c>
      <c r="CT177" s="28">
        <f t="shared" si="49"/>
        <v>0</v>
      </c>
      <c r="CU177" s="28">
        <f t="shared" si="36"/>
        <v>0</v>
      </c>
      <c r="CV177" s="28">
        <f t="shared" si="37"/>
        <v>815.89</v>
      </c>
      <c r="CW177" s="29">
        <f t="shared" si="38"/>
        <v>6184.11</v>
      </c>
    </row>
    <row r="178" spans="2:101" x14ac:dyDescent="0.2">
      <c r="B178" s="7">
        <v>211046</v>
      </c>
      <c r="C178" s="8">
        <v>1289</v>
      </c>
      <c r="D178" s="8" t="s">
        <v>834</v>
      </c>
      <c r="E178" s="8" t="s">
        <v>525</v>
      </c>
      <c r="F178" s="8">
        <v>0</v>
      </c>
      <c r="G178" s="8" t="s">
        <v>942</v>
      </c>
      <c r="H178" s="8" t="s">
        <v>106</v>
      </c>
      <c r="I178" s="8" t="s">
        <v>98</v>
      </c>
      <c r="J178" s="8" t="s">
        <v>98</v>
      </c>
      <c r="K178" s="8" t="s">
        <v>286</v>
      </c>
      <c r="L178" s="8" t="s">
        <v>287</v>
      </c>
      <c r="M178" s="9">
        <v>27009241800253</v>
      </c>
      <c r="N178" s="8" t="s">
        <v>526</v>
      </c>
      <c r="O178" s="8" t="s">
        <v>102</v>
      </c>
      <c r="P178" s="8">
        <v>1092.43</v>
      </c>
      <c r="Q178" s="14">
        <v>1278.1431000000002</v>
      </c>
      <c r="R178" s="15">
        <v>0</v>
      </c>
      <c r="S178" s="15">
        <f t="shared" si="39"/>
        <v>1725.49</v>
      </c>
      <c r="T178" s="15">
        <f t="shared" si="40"/>
        <v>191.72</v>
      </c>
      <c r="U178" s="15">
        <v>0</v>
      </c>
      <c r="V178" s="15">
        <v>0</v>
      </c>
      <c r="W178" s="15">
        <v>0</v>
      </c>
      <c r="X178" s="15" t="s">
        <v>103</v>
      </c>
      <c r="Y178" s="14">
        <v>191.72146500000002</v>
      </c>
      <c r="Z178" s="15">
        <v>300</v>
      </c>
      <c r="AA178" s="15" t="s">
        <v>103</v>
      </c>
      <c r="AB178" s="15">
        <v>0</v>
      </c>
      <c r="AC178" s="15" t="s">
        <v>103</v>
      </c>
      <c r="AD178" s="15">
        <v>0</v>
      </c>
      <c r="AE178" s="15">
        <v>0</v>
      </c>
      <c r="AF178" s="19">
        <f t="shared" si="41"/>
        <v>491.72</v>
      </c>
      <c r="AG178" s="15">
        <v>38.89</v>
      </c>
      <c r="AH178" s="15">
        <v>43.11</v>
      </c>
      <c r="AI178" s="15">
        <v>65</v>
      </c>
      <c r="AJ178" s="15">
        <v>0</v>
      </c>
      <c r="AK178" s="15">
        <v>200</v>
      </c>
      <c r="AL178" s="15">
        <v>24.04</v>
      </c>
      <c r="AM178" s="15">
        <v>38.94</v>
      </c>
      <c r="AN178" s="15">
        <v>50</v>
      </c>
      <c r="AO178" s="15">
        <v>71.34</v>
      </c>
      <c r="AP178" s="15">
        <v>76.33</v>
      </c>
      <c r="AQ178" s="15">
        <v>81.680000000000007</v>
      </c>
      <c r="AR178" s="15" t="s">
        <v>103</v>
      </c>
      <c r="AS178" s="15">
        <v>54.621499999999997</v>
      </c>
      <c r="AT178" s="15">
        <v>600</v>
      </c>
      <c r="AU178" s="15">
        <v>10</v>
      </c>
      <c r="AV178" s="19">
        <f t="shared" si="42"/>
        <v>1353.95</v>
      </c>
      <c r="AW178" s="15">
        <v>10</v>
      </c>
      <c r="AX178" s="15">
        <v>0</v>
      </c>
      <c r="AY178" s="14">
        <v>229.9853</v>
      </c>
      <c r="AZ178" s="15">
        <v>0</v>
      </c>
      <c r="BA178" s="15" t="s">
        <v>103</v>
      </c>
      <c r="BB178" s="15">
        <v>0</v>
      </c>
      <c r="BC178" s="24">
        <f t="shared" si="34"/>
        <v>5281.01</v>
      </c>
      <c r="BD178" s="19">
        <f t="shared" si="43"/>
        <v>1718.9899999999998</v>
      </c>
      <c r="BE178" s="19">
        <f t="shared" si="44"/>
        <v>7000</v>
      </c>
      <c r="BF178" s="22">
        <v>0</v>
      </c>
      <c r="BG178" s="22">
        <v>0</v>
      </c>
      <c r="BH178" s="22"/>
      <c r="BI178" s="22"/>
      <c r="BJ178" s="32">
        <v>576.6035107421875</v>
      </c>
      <c r="BK178" s="32">
        <v>0</v>
      </c>
      <c r="BL178" s="28">
        <f t="shared" si="45"/>
        <v>0</v>
      </c>
      <c r="BM178" s="28">
        <f t="shared" si="46"/>
        <v>0</v>
      </c>
      <c r="BN17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8" s="28">
        <v>0</v>
      </c>
      <c r="BR178" s="28">
        <v>0</v>
      </c>
      <c r="BS178" s="28" t="s">
        <v>103</v>
      </c>
      <c r="BT178" s="28">
        <v>3</v>
      </c>
      <c r="BU178" s="28">
        <v>0</v>
      </c>
      <c r="BV178" s="28" t="s">
        <v>103</v>
      </c>
      <c r="BW178" s="28" t="s">
        <v>103</v>
      </c>
      <c r="BX178" s="28">
        <v>0</v>
      </c>
      <c r="BY178" s="28" t="s">
        <v>103</v>
      </c>
      <c r="BZ178" s="28" t="s">
        <v>103</v>
      </c>
      <c r="CA178" s="28" t="s">
        <v>103</v>
      </c>
      <c r="CB178" s="28" t="s">
        <v>103</v>
      </c>
      <c r="CC178" s="28">
        <v>0</v>
      </c>
      <c r="CD178" s="28" t="s">
        <v>103</v>
      </c>
      <c r="CE178" s="28">
        <v>0</v>
      </c>
      <c r="CF178" s="28" t="s">
        <v>103</v>
      </c>
      <c r="CG178" s="28">
        <v>2.63</v>
      </c>
      <c r="CH178" s="28">
        <v>3</v>
      </c>
      <c r="CI178" s="28">
        <v>0</v>
      </c>
      <c r="CJ178" s="28" t="s">
        <v>103</v>
      </c>
      <c r="CK178" s="28" t="s">
        <v>103</v>
      </c>
      <c r="CL178" s="28">
        <v>0</v>
      </c>
      <c r="CM178" s="28" t="s">
        <v>103</v>
      </c>
      <c r="CN178" s="28">
        <v>0</v>
      </c>
      <c r="CO178" s="28">
        <f t="shared" si="47"/>
        <v>0</v>
      </c>
      <c r="CP178" s="32">
        <f t="shared" si="35"/>
        <v>229.9853</v>
      </c>
      <c r="CQ178" s="28">
        <v>0</v>
      </c>
      <c r="CR178" s="28" t="s">
        <v>103</v>
      </c>
      <c r="CS178" s="28">
        <f t="shared" si="48"/>
        <v>0</v>
      </c>
      <c r="CT178" s="28">
        <f t="shared" si="49"/>
        <v>0</v>
      </c>
      <c r="CU178" s="28">
        <f t="shared" si="36"/>
        <v>0</v>
      </c>
      <c r="CV178" s="28">
        <f t="shared" si="37"/>
        <v>815.22</v>
      </c>
      <c r="CW178" s="29">
        <f t="shared" si="38"/>
        <v>6184.78</v>
      </c>
    </row>
    <row r="179" spans="2:101" x14ac:dyDescent="0.2">
      <c r="B179" s="7">
        <v>211047</v>
      </c>
      <c r="C179" s="8">
        <v>1193</v>
      </c>
      <c r="D179" s="8" t="s">
        <v>834</v>
      </c>
      <c r="E179" s="8" t="s">
        <v>527</v>
      </c>
      <c r="F179" s="8">
        <v>0</v>
      </c>
      <c r="G179" s="8" t="s">
        <v>942</v>
      </c>
      <c r="H179" s="8" t="s">
        <v>106</v>
      </c>
      <c r="I179" s="8" t="s">
        <v>98</v>
      </c>
      <c r="J179" s="8" t="s">
        <v>98</v>
      </c>
      <c r="K179" s="8" t="s">
        <v>528</v>
      </c>
      <c r="L179" s="8" t="s">
        <v>116</v>
      </c>
      <c r="M179" s="9">
        <v>27111011601578</v>
      </c>
      <c r="N179" s="8" t="s">
        <v>529</v>
      </c>
      <c r="O179" s="8" t="s">
        <v>102</v>
      </c>
      <c r="P179" s="8">
        <v>1092.43</v>
      </c>
      <c r="Q179" s="14">
        <v>1278.1431000000002</v>
      </c>
      <c r="R179" s="15">
        <v>0</v>
      </c>
      <c r="S179" s="15">
        <f t="shared" si="39"/>
        <v>1725.49</v>
      </c>
      <c r="T179" s="15">
        <f t="shared" si="40"/>
        <v>191.72</v>
      </c>
      <c r="U179" s="15">
        <v>0</v>
      </c>
      <c r="V179" s="15">
        <v>0</v>
      </c>
      <c r="W179" s="15">
        <v>0</v>
      </c>
      <c r="X179" s="15" t="s">
        <v>103</v>
      </c>
      <c r="Y179" s="14">
        <v>191.72146500000002</v>
      </c>
      <c r="Z179" s="15">
        <v>300</v>
      </c>
      <c r="AA179" s="15" t="s">
        <v>103</v>
      </c>
      <c r="AB179" s="15">
        <v>0</v>
      </c>
      <c r="AC179" s="15" t="s">
        <v>103</v>
      </c>
      <c r="AD179" s="15">
        <v>0</v>
      </c>
      <c r="AE179" s="15">
        <v>0</v>
      </c>
      <c r="AF179" s="19">
        <f t="shared" si="41"/>
        <v>491.72</v>
      </c>
      <c r="AG179" s="15">
        <v>38.89</v>
      </c>
      <c r="AH179" s="15">
        <v>43.11</v>
      </c>
      <c r="AI179" s="15">
        <v>65</v>
      </c>
      <c r="AJ179" s="15">
        <v>0</v>
      </c>
      <c r="AK179" s="15">
        <v>200</v>
      </c>
      <c r="AL179" s="15">
        <v>24.04</v>
      </c>
      <c r="AM179" s="15">
        <v>38.94</v>
      </c>
      <c r="AN179" s="15">
        <v>50</v>
      </c>
      <c r="AO179" s="15">
        <v>71.34</v>
      </c>
      <c r="AP179" s="15">
        <v>76.33</v>
      </c>
      <c r="AQ179" s="15">
        <v>81.680000000000007</v>
      </c>
      <c r="AR179" s="15" t="s">
        <v>103</v>
      </c>
      <c r="AS179" s="15">
        <v>54.621499999999997</v>
      </c>
      <c r="AT179" s="15">
        <v>600</v>
      </c>
      <c r="AU179" s="15">
        <v>10</v>
      </c>
      <c r="AV179" s="19">
        <f t="shared" si="42"/>
        <v>1353.95</v>
      </c>
      <c r="AW179" s="15">
        <v>10</v>
      </c>
      <c r="AX179" s="15">
        <v>0</v>
      </c>
      <c r="AY179" s="14">
        <v>229.9853</v>
      </c>
      <c r="AZ179" s="15">
        <v>0</v>
      </c>
      <c r="BA179" s="15" t="s">
        <v>103</v>
      </c>
      <c r="BB179" s="15">
        <v>0</v>
      </c>
      <c r="BC179" s="24">
        <f t="shared" si="34"/>
        <v>5281.01</v>
      </c>
      <c r="BD179" s="19">
        <f t="shared" si="43"/>
        <v>1718.9899999999998</v>
      </c>
      <c r="BE179" s="19">
        <f t="shared" si="44"/>
        <v>7000</v>
      </c>
      <c r="BF179" s="22">
        <v>0</v>
      </c>
      <c r="BG179" s="22">
        <v>0</v>
      </c>
      <c r="BH179" s="22"/>
      <c r="BI179" s="22"/>
      <c r="BJ179" s="32">
        <v>568.19952148437505</v>
      </c>
      <c r="BK179" s="32">
        <v>0</v>
      </c>
      <c r="BL179" s="28">
        <f t="shared" si="45"/>
        <v>0</v>
      </c>
      <c r="BM179" s="28">
        <f t="shared" si="46"/>
        <v>0</v>
      </c>
      <c r="BN17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9" s="28">
        <v>0</v>
      </c>
      <c r="BR179" s="28">
        <v>0</v>
      </c>
      <c r="BS179" s="28" t="s">
        <v>103</v>
      </c>
      <c r="BT179" s="28">
        <v>3</v>
      </c>
      <c r="BU179" s="28">
        <v>0</v>
      </c>
      <c r="BV179" s="28" t="s">
        <v>103</v>
      </c>
      <c r="BW179" s="28" t="s">
        <v>103</v>
      </c>
      <c r="BX179" s="28">
        <v>0</v>
      </c>
      <c r="BY179" s="28" t="s">
        <v>103</v>
      </c>
      <c r="BZ179" s="28" t="s">
        <v>103</v>
      </c>
      <c r="CA179" s="28" t="s">
        <v>103</v>
      </c>
      <c r="CB179" s="28" t="s">
        <v>103</v>
      </c>
      <c r="CC179" s="28">
        <v>0</v>
      </c>
      <c r="CD179" s="28" t="s">
        <v>103</v>
      </c>
      <c r="CE179" s="28">
        <v>0</v>
      </c>
      <c r="CF179" s="28" t="s">
        <v>103</v>
      </c>
      <c r="CG179" s="28">
        <v>2.63</v>
      </c>
      <c r="CH179" s="28">
        <v>3</v>
      </c>
      <c r="CI179" s="28">
        <v>0</v>
      </c>
      <c r="CJ179" s="28" t="s">
        <v>103</v>
      </c>
      <c r="CK179" s="28" t="s">
        <v>103</v>
      </c>
      <c r="CL179" s="28">
        <v>0</v>
      </c>
      <c r="CM179" s="28" t="s">
        <v>103</v>
      </c>
      <c r="CN179" s="28">
        <v>0</v>
      </c>
      <c r="CO179" s="28">
        <f t="shared" si="47"/>
        <v>0</v>
      </c>
      <c r="CP179" s="32">
        <f t="shared" si="35"/>
        <v>229.9853</v>
      </c>
      <c r="CQ179" s="28">
        <v>0</v>
      </c>
      <c r="CR179" s="28" t="s">
        <v>103</v>
      </c>
      <c r="CS179" s="28">
        <f t="shared" si="48"/>
        <v>0</v>
      </c>
      <c r="CT179" s="28">
        <f t="shared" si="49"/>
        <v>0</v>
      </c>
      <c r="CU179" s="28">
        <f t="shared" si="36"/>
        <v>0</v>
      </c>
      <c r="CV179" s="28">
        <f t="shared" si="37"/>
        <v>806.81</v>
      </c>
      <c r="CW179" s="29">
        <f t="shared" si="38"/>
        <v>6193.1900000000005</v>
      </c>
    </row>
    <row r="180" spans="2:101" x14ac:dyDescent="0.2">
      <c r="B180" s="7">
        <v>211048</v>
      </c>
      <c r="C180" s="8">
        <v>1194</v>
      </c>
      <c r="D180" s="8" t="s">
        <v>834</v>
      </c>
      <c r="E180" s="8" t="s">
        <v>530</v>
      </c>
      <c r="F180" s="8">
        <v>0</v>
      </c>
      <c r="G180" s="8" t="s">
        <v>942</v>
      </c>
      <c r="H180" s="8" t="s">
        <v>106</v>
      </c>
      <c r="I180" s="8" t="s">
        <v>129</v>
      </c>
      <c r="J180" s="8" t="s">
        <v>129</v>
      </c>
      <c r="K180" s="8" t="s">
        <v>178</v>
      </c>
      <c r="L180" s="8" t="s">
        <v>448</v>
      </c>
      <c r="M180" s="9">
        <v>28706011803074</v>
      </c>
      <c r="N180" s="8" t="s">
        <v>531</v>
      </c>
      <c r="O180" s="8" t="s">
        <v>102</v>
      </c>
      <c r="P180" s="8">
        <v>713.26</v>
      </c>
      <c r="Q180" s="14">
        <v>834.51420000000007</v>
      </c>
      <c r="R180" s="15">
        <v>0</v>
      </c>
      <c r="S180" s="15">
        <f t="shared" si="39"/>
        <v>1126.5899999999999</v>
      </c>
      <c r="T180" s="15">
        <f t="shared" si="40"/>
        <v>125.18</v>
      </c>
      <c r="U180" s="15">
        <v>0</v>
      </c>
      <c r="V180" s="15">
        <v>0</v>
      </c>
      <c r="W180" s="15">
        <v>0</v>
      </c>
      <c r="X180" s="15" t="s">
        <v>103</v>
      </c>
      <c r="Y180" s="14">
        <v>125.17713000000001</v>
      </c>
      <c r="Z180" s="15">
        <v>300</v>
      </c>
      <c r="AA180" s="15" t="s">
        <v>103</v>
      </c>
      <c r="AB180" s="15">
        <v>0</v>
      </c>
      <c r="AC180" s="15" t="s">
        <v>103</v>
      </c>
      <c r="AD180" s="15">
        <v>0</v>
      </c>
      <c r="AE180" s="15">
        <v>0</v>
      </c>
      <c r="AF180" s="19">
        <f t="shared" si="41"/>
        <v>425.18</v>
      </c>
      <c r="AG180" s="15">
        <v>28.79</v>
      </c>
      <c r="AH180" s="15">
        <v>30.29</v>
      </c>
      <c r="AI180" s="15">
        <v>65</v>
      </c>
      <c r="AJ180" s="15">
        <v>0</v>
      </c>
      <c r="AK180" s="15">
        <v>200</v>
      </c>
      <c r="AL180" s="15">
        <v>41.73</v>
      </c>
      <c r="AM180" s="15">
        <v>39.4</v>
      </c>
      <c r="AN180" s="15">
        <v>36.909999999999997</v>
      </c>
      <c r="AO180" s="15">
        <v>59.24</v>
      </c>
      <c r="AP180" s="15">
        <v>81.39</v>
      </c>
      <c r="AQ180" s="15">
        <v>103.34</v>
      </c>
      <c r="AR180" s="15" t="s">
        <v>103</v>
      </c>
      <c r="AS180" s="15">
        <v>78.674000000000007</v>
      </c>
      <c r="AT180" s="15">
        <v>600</v>
      </c>
      <c r="AU180" s="15">
        <v>10</v>
      </c>
      <c r="AV180" s="19">
        <f t="shared" si="42"/>
        <v>1374.76</v>
      </c>
      <c r="AW180" s="15">
        <v>10</v>
      </c>
      <c r="AX180" s="15">
        <v>0</v>
      </c>
      <c r="AY180" s="14">
        <v>150.16</v>
      </c>
      <c r="AZ180" s="15">
        <v>0</v>
      </c>
      <c r="BA180" s="15" t="s">
        <v>103</v>
      </c>
      <c r="BB180" s="15">
        <v>0</v>
      </c>
      <c r="BC180" s="24">
        <f t="shared" si="34"/>
        <v>4046.38</v>
      </c>
      <c r="BD180" s="19">
        <f t="shared" si="43"/>
        <v>2953.62</v>
      </c>
      <c r="BE180" s="19">
        <f t="shared" si="44"/>
        <v>7000</v>
      </c>
      <c r="BF180" s="22">
        <v>0</v>
      </c>
      <c r="BG180" s="22">
        <v>0</v>
      </c>
      <c r="BH180" s="22"/>
      <c r="BI180" s="22"/>
      <c r="BJ180" s="32">
        <v>505.87678710937502</v>
      </c>
      <c r="BK180" s="32">
        <v>51.83</v>
      </c>
      <c r="BL180" s="28">
        <f t="shared" si="45"/>
        <v>0</v>
      </c>
      <c r="BM180" s="28">
        <f t="shared" si="46"/>
        <v>0</v>
      </c>
      <c r="BN18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0" s="28">
        <v>0</v>
      </c>
      <c r="BR180" s="28">
        <v>0</v>
      </c>
      <c r="BS180" s="28" t="s">
        <v>103</v>
      </c>
      <c r="BT180" s="28">
        <v>3</v>
      </c>
      <c r="BU180" s="28">
        <v>0</v>
      </c>
      <c r="BV180" s="28" t="s">
        <v>103</v>
      </c>
      <c r="BW180" s="28" t="s">
        <v>103</v>
      </c>
      <c r="BX180" s="28">
        <v>0</v>
      </c>
      <c r="BY180" s="28" t="s">
        <v>103</v>
      </c>
      <c r="BZ180" s="28" t="s">
        <v>103</v>
      </c>
      <c r="CA180" s="28" t="s">
        <v>103</v>
      </c>
      <c r="CB180" s="28" t="s">
        <v>103</v>
      </c>
      <c r="CC180" s="28">
        <v>0</v>
      </c>
      <c r="CD180" s="28" t="s">
        <v>103</v>
      </c>
      <c r="CE180" s="28">
        <v>0</v>
      </c>
      <c r="CF180" s="28" t="s">
        <v>103</v>
      </c>
      <c r="CG180" s="28">
        <v>3.22</v>
      </c>
      <c r="CH180" s="28">
        <v>3</v>
      </c>
      <c r="CI180" s="28">
        <v>0</v>
      </c>
      <c r="CJ180" s="28" t="s">
        <v>103</v>
      </c>
      <c r="CK180" s="28" t="s">
        <v>103</v>
      </c>
      <c r="CL180" s="28">
        <v>0</v>
      </c>
      <c r="CM180" s="28" t="s">
        <v>103</v>
      </c>
      <c r="CN180" s="28">
        <v>0</v>
      </c>
      <c r="CO180" s="28">
        <f t="shared" si="47"/>
        <v>0</v>
      </c>
      <c r="CP180" s="32">
        <f t="shared" si="35"/>
        <v>150.16</v>
      </c>
      <c r="CQ180" s="28">
        <v>0</v>
      </c>
      <c r="CR180" s="28" t="s">
        <v>103</v>
      </c>
      <c r="CS180" s="28">
        <f t="shared" si="48"/>
        <v>0</v>
      </c>
      <c r="CT180" s="28">
        <f t="shared" si="49"/>
        <v>0</v>
      </c>
      <c r="CU180" s="28">
        <f t="shared" si="36"/>
        <v>0</v>
      </c>
      <c r="CV180" s="28">
        <f t="shared" si="37"/>
        <v>717.09</v>
      </c>
      <c r="CW180" s="29">
        <f t="shared" si="38"/>
        <v>6282.91</v>
      </c>
    </row>
    <row r="181" spans="2:101" x14ac:dyDescent="0.2">
      <c r="B181" s="7">
        <v>211049</v>
      </c>
      <c r="C181" s="8">
        <v>1195</v>
      </c>
      <c r="D181" s="8" t="s">
        <v>834</v>
      </c>
      <c r="E181" s="8" t="s">
        <v>532</v>
      </c>
      <c r="F181" s="8">
        <v>0</v>
      </c>
      <c r="G181" s="8" t="s">
        <v>942</v>
      </c>
      <c r="H181" s="8" t="s">
        <v>106</v>
      </c>
      <c r="I181" s="8" t="s">
        <v>143</v>
      </c>
      <c r="J181" s="8" t="s">
        <v>103</v>
      </c>
      <c r="K181" s="8" t="s">
        <v>103</v>
      </c>
      <c r="L181" s="8" t="s">
        <v>103</v>
      </c>
      <c r="M181" s="9">
        <v>27904240200137</v>
      </c>
      <c r="N181" s="8" t="s">
        <v>533</v>
      </c>
      <c r="O181" s="8" t="s">
        <v>103</v>
      </c>
      <c r="P181" s="8">
        <v>410.26</v>
      </c>
      <c r="Q181" s="14">
        <v>410.26</v>
      </c>
      <c r="R181" s="15">
        <v>0</v>
      </c>
      <c r="S181" s="15">
        <f t="shared" si="39"/>
        <v>553.85</v>
      </c>
      <c r="T181" s="15">
        <f t="shared" si="40"/>
        <v>61.54</v>
      </c>
      <c r="U181" s="15">
        <v>0</v>
      </c>
      <c r="V181" s="15">
        <v>0</v>
      </c>
      <c r="W181" s="15">
        <v>0</v>
      </c>
      <c r="X181" s="15" t="s">
        <v>103</v>
      </c>
      <c r="Y181" s="14">
        <v>61.538999999999994</v>
      </c>
      <c r="Z181" s="15">
        <v>300</v>
      </c>
      <c r="AA181" s="15" t="s">
        <v>103</v>
      </c>
      <c r="AB181" s="15">
        <v>0</v>
      </c>
      <c r="AC181" s="15" t="s">
        <v>103</v>
      </c>
      <c r="AD181" s="15">
        <v>0</v>
      </c>
      <c r="AE181" s="15">
        <v>0</v>
      </c>
      <c r="AF181" s="19">
        <f t="shared" si="41"/>
        <v>361.54</v>
      </c>
      <c r="AG181" s="15">
        <v>28.79</v>
      </c>
      <c r="AH181" s="15">
        <v>30.29</v>
      </c>
      <c r="AI181" s="15">
        <v>65</v>
      </c>
      <c r="AJ181" s="15">
        <v>0</v>
      </c>
      <c r="AK181" s="15">
        <v>200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 t="s">
        <v>103</v>
      </c>
      <c r="AS181" s="15">
        <v>0</v>
      </c>
      <c r="AT181" s="15">
        <v>600</v>
      </c>
      <c r="AU181" s="15">
        <v>10</v>
      </c>
      <c r="AV181" s="19">
        <f t="shared" si="42"/>
        <v>934.08</v>
      </c>
      <c r="AW181" s="15">
        <v>10</v>
      </c>
      <c r="AX181" s="15">
        <v>0</v>
      </c>
      <c r="AY181" s="14">
        <v>86.99</v>
      </c>
      <c r="AZ181" s="15">
        <v>0</v>
      </c>
      <c r="BA181" s="15" t="s">
        <v>103</v>
      </c>
      <c r="BB181" s="15">
        <v>0</v>
      </c>
      <c r="BC181" s="24">
        <f t="shared" si="34"/>
        <v>2418.2600000000002</v>
      </c>
      <c r="BD181" s="19">
        <f t="shared" si="43"/>
        <v>4581.74</v>
      </c>
      <c r="BE181" s="19">
        <f t="shared" si="44"/>
        <v>7000</v>
      </c>
      <c r="BF181" s="22">
        <v>0</v>
      </c>
      <c r="BG181" s="22">
        <v>0</v>
      </c>
      <c r="BH181" s="22"/>
      <c r="BI181" s="22"/>
      <c r="BJ181" s="32">
        <v>382.91880859374999</v>
      </c>
      <c r="BK181" s="32">
        <v>0</v>
      </c>
      <c r="BL181" s="28">
        <f t="shared" si="45"/>
        <v>0</v>
      </c>
      <c r="BM181" s="28">
        <f t="shared" si="46"/>
        <v>0</v>
      </c>
      <c r="BN18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1" s="28">
        <v>0</v>
      </c>
      <c r="BR181" s="28">
        <v>0</v>
      </c>
      <c r="BS181" s="28" t="s">
        <v>103</v>
      </c>
      <c r="BT181" s="28">
        <v>3</v>
      </c>
      <c r="BU181" s="28">
        <v>0</v>
      </c>
      <c r="BV181" s="28" t="s">
        <v>103</v>
      </c>
      <c r="BW181" s="28" t="s">
        <v>103</v>
      </c>
      <c r="BX181" s="28">
        <v>0</v>
      </c>
      <c r="BY181" s="28" t="s">
        <v>103</v>
      </c>
      <c r="BZ181" s="28" t="s">
        <v>103</v>
      </c>
      <c r="CA181" s="28" t="s">
        <v>103</v>
      </c>
      <c r="CB181" s="28" t="s">
        <v>103</v>
      </c>
      <c r="CC181" s="28">
        <v>0</v>
      </c>
      <c r="CD181" s="28" t="s">
        <v>103</v>
      </c>
      <c r="CE181" s="28">
        <v>0</v>
      </c>
      <c r="CF181" s="28" t="s">
        <v>103</v>
      </c>
      <c r="CG181" s="28">
        <v>1.1599999999999999</v>
      </c>
      <c r="CH181" s="28">
        <v>3</v>
      </c>
      <c r="CI181" s="28">
        <v>0</v>
      </c>
      <c r="CJ181" s="28" t="s">
        <v>103</v>
      </c>
      <c r="CK181" s="28" t="s">
        <v>103</v>
      </c>
      <c r="CL181" s="28">
        <v>0</v>
      </c>
      <c r="CM181" s="28" t="s">
        <v>103</v>
      </c>
      <c r="CN181" s="28">
        <v>0</v>
      </c>
      <c r="CO181" s="28">
        <f t="shared" si="47"/>
        <v>0</v>
      </c>
      <c r="CP181" s="32">
        <f t="shared" si="35"/>
        <v>86.99</v>
      </c>
      <c r="CQ181" s="28">
        <v>0</v>
      </c>
      <c r="CR181" s="28" t="s">
        <v>103</v>
      </c>
      <c r="CS181" s="28">
        <f t="shared" si="48"/>
        <v>0</v>
      </c>
      <c r="CT181" s="28">
        <f t="shared" si="49"/>
        <v>0</v>
      </c>
      <c r="CU181" s="28">
        <f t="shared" si="36"/>
        <v>0</v>
      </c>
      <c r="CV181" s="28">
        <f t="shared" si="37"/>
        <v>477.07</v>
      </c>
      <c r="CW181" s="29">
        <f t="shared" si="38"/>
        <v>6522.93</v>
      </c>
    </row>
    <row r="182" spans="2:101" x14ac:dyDescent="0.2">
      <c r="B182" s="7">
        <v>211050</v>
      </c>
      <c r="C182" s="8">
        <v>1312</v>
      </c>
      <c r="D182" s="8" t="s">
        <v>834</v>
      </c>
      <c r="E182" s="8" t="s">
        <v>534</v>
      </c>
      <c r="F182" s="8">
        <v>0</v>
      </c>
      <c r="G182" s="8" t="s">
        <v>942</v>
      </c>
      <c r="H182" s="8" t="s">
        <v>106</v>
      </c>
      <c r="I182" s="8" t="s">
        <v>143</v>
      </c>
      <c r="J182" s="8" t="s">
        <v>103</v>
      </c>
      <c r="K182" s="8" t="s">
        <v>103</v>
      </c>
      <c r="L182" s="8" t="s">
        <v>103</v>
      </c>
      <c r="M182" s="9">
        <v>28810081802693</v>
      </c>
      <c r="N182" s="8" t="s">
        <v>535</v>
      </c>
      <c r="O182" s="8" t="s">
        <v>103</v>
      </c>
      <c r="P182" s="8">
        <v>410.26</v>
      </c>
      <c r="Q182" s="14">
        <v>410.26</v>
      </c>
      <c r="R182" s="15">
        <v>0</v>
      </c>
      <c r="S182" s="15">
        <f t="shared" si="39"/>
        <v>553.85</v>
      </c>
      <c r="T182" s="15">
        <f t="shared" si="40"/>
        <v>61.54</v>
      </c>
      <c r="U182" s="15">
        <v>0</v>
      </c>
      <c r="V182" s="15">
        <v>0</v>
      </c>
      <c r="W182" s="15">
        <v>0</v>
      </c>
      <c r="X182" s="15" t="s">
        <v>103</v>
      </c>
      <c r="Y182" s="14">
        <v>61.538999999999994</v>
      </c>
      <c r="Z182" s="15">
        <v>300</v>
      </c>
      <c r="AA182" s="15" t="s">
        <v>103</v>
      </c>
      <c r="AB182" s="15">
        <v>0</v>
      </c>
      <c r="AC182" s="15" t="s">
        <v>103</v>
      </c>
      <c r="AD182" s="15">
        <v>0</v>
      </c>
      <c r="AE182" s="15">
        <v>0</v>
      </c>
      <c r="AF182" s="19">
        <f t="shared" si="41"/>
        <v>361.54</v>
      </c>
      <c r="AG182" s="15">
        <v>28.79</v>
      </c>
      <c r="AH182" s="15">
        <v>30.29</v>
      </c>
      <c r="AI182" s="15">
        <v>62</v>
      </c>
      <c r="AJ182" s="15">
        <v>0</v>
      </c>
      <c r="AK182" s="15">
        <v>200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 t="s">
        <v>103</v>
      </c>
      <c r="AS182" s="15">
        <v>0</v>
      </c>
      <c r="AT182" s="15">
        <v>600</v>
      </c>
      <c r="AU182" s="15">
        <v>10</v>
      </c>
      <c r="AV182" s="19">
        <f t="shared" si="42"/>
        <v>931.08</v>
      </c>
      <c r="AW182" s="15">
        <v>10</v>
      </c>
      <c r="AX182" s="15">
        <v>0</v>
      </c>
      <c r="AY182" s="14">
        <v>86.370530000000002</v>
      </c>
      <c r="AZ182" s="15">
        <v>0</v>
      </c>
      <c r="BA182" s="15" t="s">
        <v>103</v>
      </c>
      <c r="BB182" s="15">
        <v>0</v>
      </c>
      <c r="BC182" s="24">
        <f t="shared" si="34"/>
        <v>2414.64</v>
      </c>
      <c r="BD182" s="19">
        <f t="shared" si="43"/>
        <v>4585.3600000000006</v>
      </c>
      <c r="BE182" s="19">
        <f t="shared" si="44"/>
        <v>7000</v>
      </c>
      <c r="BF182" s="22">
        <v>0</v>
      </c>
      <c r="BG182" s="22">
        <v>0</v>
      </c>
      <c r="BH182" s="22"/>
      <c r="BI182" s="22"/>
      <c r="BJ182" s="32">
        <v>422.84</v>
      </c>
      <c r="BK182" s="32">
        <v>0</v>
      </c>
      <c r="BL182" s="28">
        <f t="shared" si="45"/>
        <v>0</v>
      </c>
      <c r="BM182" s="28">
        <f t="shared" si="46"/>
        <v>0</v>
      </c>
      <c r="BN18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2" s="28">
        <v>0</v>
      </c>
      <c r="BR182" s="28">
        <v>0</v>
      </c>
      <c r="BS182" s="28" t="s">
        <v>103</v>
      </c>
      <c r="BT182" s="28">
        <v>3</v>
      </c>
      <c r="BU182" s="28">
        <v>0</v>
      </c>
      <c r="BV182" s="28" t="s">
        <v>103</v>
      </c>
      <c r="BW182" s="28" t="s">
        <v>103</v>
      </c>
      <c r="BX182" s="28">
        <v>0</v>
      </c>
      <c r="BY182" s="28" t="s">
        <v>103</v>
      </c>
      <c r="BZ182" s="28" t="s">
        <v>103</v>
      </c>
      <c r="CA182" s="28" t="s">
        <v>103</v>
      </c>
      <c r="CB182" s="28" t="s">
        <v>103</v>
      </c>
      <c r="CC182" s="28">
        <v>0</v>
      </c>
      <c r="CD182" s="28" t="s">
        <v>103</v>
      </c>
      <c r="CE182" s="28">
        <v>0</v>
      </c>
      <c r="CF182" s="28" t="s">
        <v>103</v>
      </c>
      <c r="CG182" s="28">
        <v>1.1599999999999999</v>
      </c>
      <c r="CH182" s="28">
        <v>3</v>
      </c>
      <c r="CI182" s="28">
        <v>0</v>
      </c>
      <c r="CJ182" s="28" t="s">
        <v>103</v>
      </c>
      <c r="CK182" s="28" t="s">
        <v>103</v>
      </c>
      <c r="CL182" s="28">
        <v>0</v>
      </c>
      <c r="CM182" s="28" t="s">
        <v>103</v>
      </c>
      <c r="CN182" s="28">
        <v>0</v>
      </c>
      <c r="CO182" s="28">
        <f t="shared" si="47"/>
        <v>0</v>
      </c>
      <c r="CP182" s="32">
        <f t="shared" si="35"/>
        <v>86.370530000000002</v>
      </c>
      <c r="CQ182" s="28">
        <v>0</v>
      </c>
      <c r="CR182" s="28" t="s">
        <v>103</v>
      </c>
      <c r="CS182" s="28">
        <f t="shared" si="48"/>
        <v>0</v>
      </c>
      <c r="CT182" s="28">
        <f t="shared" si="49"/>
        <v>0</v>
      </c>
      <c r="CU182" s="28">
        <f t="shared" si="36"/>
        <v>0</v>
      </c>
      <c r="CV182" s="28">
        <f t="shared" si="37"/>
        <v>516.37</v>
      </c>
      <c r="CW182" s="29">
        <f t="shared" si="38"/>
        <v>6483.63</v>
      </c>
    </row>
    <row r="183" spans="2:101" x14ac:dyDescent="0.2">
      <c r="B183" s="7">
        <v>211054</v>
      </c>
      <c r="C183" s="8">
        <v>541871</v>
      </c>
      <c r="D183" s="8" t="s">
        <v>95</v>
      </c>
      <c r="E183" s="8" t="s">
        <v>876</v>
      </c>
      <c r="F183" s="8">
        <v>0</v>
      </c>
      <c r="G183" s="8" t="s">
        <v>942</v>
      </c>
      <c r="H183" s="8" t="s">
        <v>106</v>
      </c>
      <c r="I183" s="8" t="s">
        <v>107</v>
      </c>
      <c r="J183" s="8" t="s">
        <v>103</v>
      </c>
      <c r="K183" s="8" t="s">
        <v>103</v>
      </c>
      <c r="L183" s="8" t="s">
        <v>103</v>
      </c>
      <c r="M183" s="9">
        <v>26612300200757</v>
      </c>
      <c r="N183" s="8" t="s">
        <v>536</v>
      </c>
      <c r="O183" s="8" t="s">
        <v>103</v>
      </c>
      <c r="P183" s="8">
        <v>2164.9299999999998</v>
      </c>
      <c r="Q183" s="14">
        <v>2381.4230000000002</v>
      </c>
      <c r="R183" s="15">
        <v>0</v>
      </c>
      <c r="S183" s="15">
        <f t="shared" si="39"/>
        <v>3214.92</v>
      </c>
      <c r="T183" s="15">
        <f t="shared" si="40"/>
        <v>357.21</v>
      </c>
      <c r="U183" s="15">
        <v>0</v>
      </c>
      <c r="V183" s="15">
        <v>0</v>
      </c>
      <c r="W183" s="15">
        <v>0</v>
      </c>
      <c r="X183" s="15" t="s">
        <v>103</v>
      </c>
      <c r="Y183" s="14">
        <v>357.21345000000002</v>
      </c>
      <c r="Z183" s="15">
        <v>300</v>
      </c>
      <c r="AA183" s="15" t="s">
        <v>103</v>
      </c>
      <c r="AB183" s="15">
        <v>0</v>
      </c>
      <c r="AC183" s="15" t="s">
        <v>103</v>
      </c>
      <c r="AD183" s="15">
        <v>0</v>
      </c>
      <c r="AE183" s="15">
        <v>0</v>
      </c>
      <c r="AF183" s="19">
        <f t="shared" si="41"/>
        <v>657.21</v>
      </c>
      <c r="AG183" s="15">
        <v>0</v>
      </c>
      <c r="AH183" s="15">
        <v>0</v>
      </c>
      <c r="AI183" s="15">
        <v>0</v>
      </c>
      <c r="AJ183" s="15">
        <v>250.14</v>
      </c>
      <c r="AK183" s="15">
        <v>190</v>
      </c>
      <c r="AL183" s="15">
        <v>43.28</v>
      </c>
      <c r="AM183" s="15">
        <v>77.180000000000007</v>
      </c>
      <c r="AN183" s="15">
        <v>99.1</v>
      </c>
      <c r="AO183" s="15">
        <v>141.83000000000001</v>
      </c>
      <c r="AP183" s="15">
        <v>151.27000000000001</v>
      </c>
      <c r="AQ183" s="15">
        <v>161.86000000000001</v>
      </c>
      <c r="AR183" s="15" t="s">
        <v>103</v>
      </c>
      <c r="AS183" s="15">
        <v>108.2465</v>
      </c>
      <c r="AT183" s="15">
        <v>600</v>
      </c>
      <c r="AU183" s="15">
        <v>10</v>
      </c>
      <c r="AV183" s="19">
        <f t="shared" si="42"/>
        <v>1832.91</v>
      </c>
      <c r="AW183" s="15">
        <v>10</v>
      </c>
      <c r="AX183" s="15">
        <v>0</v>
      </c>
      <c r="AY183" s="14">
        <v>455.7747</v>
      </c>
      <c r="AZ183" s="15">
        <v>0</v>
      </c>
      <c r="BA183" s="15" t="s">
        <v>103</v>
      </c>
      <c r="BB183" s="15">
        <v>0</v>
      </c>
      <c r="BC183" s="24">
        <f t="shared" si="34"/>
        <v>8909.4500000000007</v>
      </c>
      <c r="BD183" s="19">
        <f t="shared" si="43"/>
        <v>0</v>
      </c>
      <c r="BE183" s="19">
        <f t="shared" si="44"/>
        <v>8909.4500000000007</v>
      </c>
      <c r="BF183" s="22">
        <v>0</v>
      </c>
      <c r="BG183" s="22">
        <v>0</v>
      </c>
      <c r="BH183" s="22"/>
      <c r="BI183" s="22"/>
      <c r="BJ183" s="32">
        <v>884.95660644531256</v>
      </c>
      <c r="BK183" s="32">
        <v>131.91999999999999</v>
      </c>
      <c r="BL183" s="28">
        <f t="shared" si="45"/>
        <v>0</v>
      </c>
      <c r="BM183" s="28">
        <f t="shared" si="46"/>
        <v>0</v>
      </c>
      <c r="BN18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3" s="28">
        <v>0</v>
      </c>
      <c r="BR183" s="28">
        <v>0</v>
      </c>
      <c r="BS183" s="28" t="s">
        <v>103</v>
      </c>
      <c r="BT183" s="28">
        <v>3</v>
      </c>
      <c r="BU183" s="28">
        <v>0</v>
      </c>
      <c r="BV183" s="28" t="s">
        <v>103</v>
      </c>
      <c r="BW183" s="28">
        <v>10</v>
      </c>
      <c r="BX183" s="28">
        <v>0</v>
      </c>
      <c r="BY183" s="28" t="s">
        <v>103</v>
      </c>
      <c r="BZ183" s="28" t="s">
        <v>103</v>
      </c>
      <c r="CA183" s="28" t="s">
        <v>103</v>
      </c>
      <c r="CB183" s="28" t="s">
        <v>103</v>
      </c>
      <c r="CC183" s="28">
        <v>0</v>
      </c>
      <c r="CD183" s="28" t="s">
        <v>103</v>
      </c>
      <c r="CE183" s="28">
        <v>0</v>
      </c>
      <c r="CF183" s="28" t="s">
        <v>103</v>
      </c>
      <c r="CG183" s="28">
        <v>3.94</v>
      </c>
      <c r="CH183" s="28">
        <v>5</v>
      </c>
      <c r="CI183" s="28">
        <v>0</v>
      </c>
      <c r="CJ183" s="28" t="s">
        <v>103</v>
      </c>
      <c r="CK183" s="28" t="s">
        <v>103</v>
      </c>
      <c r="CL183" s="28">
        <v>0</v>
      </c>
      <c r="CM183" s="28" t="s">
        <v>103</v>
      </c>
      <c r="CN183" s="28">
        <v>0</v>
      </c>
      <c r="CO183" s="28">
        <f t="shared" si="47"/>
        <v>0</v>
      </c>
      <c r="CP183" s="32">
        <f t="shared" si="35"/>
        <v>455.7747</v>
      </c>
      <c r="CQ183" s="28">
        <v>0</v>
      </c>
      <c r="CR183" s="28" t="s">
        <v>103</v>
      </c>
      <c r="CS183" s="28">
        <f t="shared" si="48"/>
        <v>0</v>
      </c>
      <c r="CT183" s="28">
        <f t="shared" si="49"/>
        <v>0</v>
      </c>
      <c r="CU183" s="28">
        <f t="shared" si="36"/>
        <v>0</v>
      </c>
      <c r="CV183" s="28">
        <f t="shared" si="37"/>
        <v>1494.59</v>
      </c>
      <c r="CW183" s="29">
        <f t="shared" si="38"/>
        <v>7414.8600000000006</v>
      </c>
    </row>
    <row r="184" spans="2:101" x14ac:dyDescent="0.2">
      <c r="B184" s="7">
        <v>211055</v>
      </c>
      <c r="C184" s="8">
        <v>541707</v>
      </c>
      <c r="D184" s="8" t="s">
        <v>95</v>
      </c>
      <c r="E184" s="8" t="s">
        <v>877</v>
      </c>
      <c r="F184" s="8">
        <v>0</v>
      </c>
      <c r="G184" s="8" t="s">
        <v>942</v>
      </c>
      <c r="H184" s="8" t="s">
        <v>106</v>
      </c>
      <c r="I184" s="8" t="s">
        <v>107</v>
      </c>
      <c r="J184" s="8" t="s">
        <v>103</v>
      </c>
      <c r="K184" s="8" t="s">
        <v>103</v>
      </c>
      <c r="L184" s="8" t="s">
        <v>103</v>
      </c>
      <c r="M184" s="9">
        <v>26806040201052</v>
      </c>
      <c r="N184" s="8" t="s">
        <v>537</v>
      </c>
      <c r="O184" s="8" t="s">
        <v>103</v>
      </c>
      <c r="P184" s="8">
        <v>2204.39</v>
      </c>
      <c r="Q184" s="14">
        <v>2424.8290000000002</v>
      </c>
      <c r="R184" s="15">
        <v>0</v>
      </c>
      <c r="S184" s="15">
        <f t="shared" si="39"/>
        <v>3273.52</v>
      </c>
      <c r="T184" s="15">
        <f t="shared" si="40"/>
        <v>363.72</v>
      </c>
      <c r="U184" s="15">
        <v>0</v>
      </c>
      <c r="V184" s="15">
        <v>0</v>
      </c>
      <c r="W184" s="15">
        <v>0</v>
      </c>
      <c r="X184" s="15" t="s">
        <v>103</v>
      </c>
      <c r="Y184" s="14">
        <v>363.72435000000002</v>
      </c>
      <c r="Z184" s="15">
        <v>300</v>
      </c>
      <c r="AA184" s="15" t="s">
        <v>103</v>
      </c>
      <c r="AB184" s="15">
        <v>0</v>
      </c>
      <c r="AC184" s="15" t="s">
        <v>103</v>
      </c>
      <c r="AD184" s="15">
        <v>0</v>
      </c>
      <c r="AE184" s="15">
        <v>0</v>
      </c>
      <c r="AF184" s="19">
        <f t="shared" si="41"/>
        <v>663.72</v>
      </c>
      <c r="AG184" s="15">
        <v>0</v>
      </c>
      <c r="AH184" s="15">
        <v>0</v>
      </c>
      <c r="AI184" s="15">
        <v>0</v>
      </c>
      <c r="AJ184" s="15">
        <v>267.61</v>
      </c>
      <c r="AK184" s="15">
        <v>190</v>
      </c>
      <c r="AL184" s="15">
        <v>44.07</v>
      </c>
      <c r="AM184" s="15">
        <v>78.59</v>
      </c>
      <c r="AN184" s="15">
        <v>100.9</v>
      </c>
      <c r="AO184" s="15">
        <v>143.69</v>
      </c>
      <c r="AP184" s="15">
        <v>154.03</v>
      </c>
      <c r="AQ184" s="15">
        <v>164.81</v>
      </c>
      <c r="AR184" s="15" t="s">
        <v>103</v>
      </c>
      <c r="AS184" s="15">
        <v>110.2195</v>
      </c>
      <c r="AT184" s="15">
        <v>600</v>
      </c>
      <c r="AU184" s="15">
        <v>10</v>
      </c>
      <c r="AV184" s="19">
        <f t="shared" si="42"/>
        <v>1863.92</v>
      </c>
      <c r="AW184" s="15">
        <v>10</v>
      </c>
      <c r="AX184" s="15">
        <v>0</v>
      </c>
      <c r="AY184" s="14">
        <v>464.08210000000003</v>
      </c>
      <c r="AZ184" s="15">
        <v>0</v>
      </c>
      <c r="BA184" s="15" t="s">
        <v>103</v>
      </c>
      <c r="BB184" s="15">
        <v>0</v>
      </c>
      <c r="BC184" s="24">
        <f t="shared" si="34"/>
        <v>9063.7900000000009</v>
      </c>
      <c r="BD184" s="19">
        <f t="shared" si="43"/>
        <v>0</v>
      </c>
      <c r="BE184" s="19">
        <f t="shared" si="44"/>
        <v>9063.7900000000009</v>
      </c>
      <c r="BF184" s="22">
        <v>0</v>
      </c>
      <c r="BG184" s="22">
        <v>0</v>
      </c>
      <c r="BH184" s="22"/>
      <c r="BI184" s="22"/>
      <c r="BJ184" s="32">
        <v>900.7283935546875</v>
      </c>
      <c r="BK184" s="32">
        <v>148.5</v>
      </c>
      <c r="BL184" s="28">
        <f t="shared" si="45"/>
        <v>0</v>
      </c>
      <c r="BM184" s="28">
        <f t="shared" si="46"/>
        <v>0</v>
      </c>
      <c r="BN18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4" s="28">
        <v>0</v>
      </c>
      <c r="BR184" s="28">
        <v>0</v>
      </c>
      <c r="BS184" s="28" t="s">
        <v>103</v>
      </c>
      <c r="BT184" s="28">
        <v>3</v>
      </c>
      <c r="BU184" s="28">
        <v>0</v>
      </c>
      <c r="BV184" s="28" t="s">
        <v>103</v>
      </c>
      <c r="BW184" s="28" t="s">
        <v>103</v>
      </c>
      <c r="BX184" s="28">
        <v>0</v>
      </c>
      <c r="BY184" s="28" t="s">
        <v>103</v>
      </c>
      <c r="BZ184" s="28" t="s">
        <v>103</v>
      </c>
      <c r="CA184" s="28" t="s">
        <v>103</v>
      </c>
      <c r="CB184" s="28" t="s">
        <v>103</v>
      </c>
      <c r="CC184" s="28">
        <v>0</v>
      </c>
      <c r="CD184" s="28" t="s">
        <v>103</v>
      </c>
      <c r="CE184" s="28">
        <v>0</v>
      </c>
      <c r="CF184" s="28" t="s">
        <v>103</v>
      </c>
      <c r="CG184" s="28">
        <v>4</v>
      </c>
      <c r="CH184" s="28">
        <v>5</v>
      </c>
      <c r="CI184" s="28">
        <v>0</v>
      </c>
      <c r="CJ184" s="28" t="s">
        <v>103</v>
      </c>
      <c r="CK184" s="28" t="s">
        <v>103</v>
      </c>
      <c r="CL184" s="28">
        <v>0</v>
      </c>
      <c r="CM184" s="28" t="s">
        <v>103</v>
      </c>
      <c r="CN184" s="28">
        <v>0</v>
      </c>
      <c r="CO184" s="28">
        <f t="shared" si="47"/>
        <v>0</v>
      </c>
      <c r="CP184" s="32">
        <f t="shared" si="35"/>
        <v>464.08210000000003</v>
      </c>
      <c r="CQ184" s="28">
        <v>0</v>
      </c>
      <c r="CR184" s="28" t="s">
        <v>103</v>
      </c>
      <c r="CS184" s="28">
        <f t="shared" si="48"/>
        <v>0</v>
      </c>
      <c r="CT184" s="28">
        <f t="shared" si="49"/>
        <v>0</v>
      </c>
      <c r="CU184" s="28">
        <f t="shared" si="36"/>
        <v>0</v>
      </c>
      <c r="CV184" s="28">
        <f t="shared" si="37"/>
        <v>1525.31</v>
      </c>
      <c r="CW184" s="29">
        <f t="shared" si="38"/>
        <v>7538.4800000000014</v>
      </c>
    </row>
    <row r="185" spans="2:101" x14ac:dyDescent="0.2">
      <c r="B185" s="7">
        <v>211056</v>
      </c>
      <c r="C185" s="8">
        <v>541875</v>
      </c>
      <c r="D185" s="8" t="s">
        <v>95</v>
      </c>
      <c r="E185" s="8" t="s">
        <v>878</v>
      </c>
      <c r="F185" s="8">
        <v>0</v>
      </c>
      <c r="G185" s="8" t="s">
        <v>942</v>
      </c>
      <c r="H185" s="8" t="s">
        <v>106</v>
      </c>
      <c r="I185" s="8" t="s">
        <v>107</v>
      </c>
      <c r="J185" s="8" t="s">
        <v>103</v>
      </c>
      <c r="K185" s="8" t="s">
        <v>103</v>
      </c>
      <c r="L185" s="8" t="s">
        <v>103</v>
      </c>
      <c r="M185" s="9">
        <v>27012181801859</v>
      </c>
      <c r="N185" s="8" t="s">
        <v>538</v>
      </c>
      <c r="O185" s="8" t="s">
        <v>103</v>
      </c>
      <c r="P185" s="8">
        <v>1834.94</v>
      </c>
      <c r="Q185" s="14">
        <v>2018.4340000000002</v>
      </c>
      <c r="R185" s="15">
        <v>0</v>
      </c>
      <c r="S185" s="15">
        <f t="shared" si="39"/>
        <v>2724.89</v>
      </c>
      <c r="T185" s="15">
        <f t="shared" si="40"/>
        <v>302.77</v>
      </c>
      <c r="U185" s="15">
        <v>0</v>
      </c>
      <c r="V185" s="15">
        <v>0</v>
      </c>
      <c r="W185" s="15">
        <v>0</v>
      </c>
      <c r="X185" s="15" t="s">
        <v>103</v>
      </c>
      <c r="Y185" s="14">
        <v>302.76510000000002</v>
      </c>
      <c r="Z185" s="15">
        <v>300</v>
      </c>
      <c r="AA185" s="15" t="s">
        <v>103</v>
      </c>
      <c r="AB185" s="15">
        <v>0</v>
      </c>
      <c r="AC185" s="15" t="s">
        <v>103</v>
      </c>
      <c r="AD185" s="15">
        <v>0</v>
      </c>
      <c r="AE185" s="15">
        <v>0</v>
      </c>
      <c r="AF185" s="19">
        <f t="shared" si="41"/>
        <v>602.77</v>
      </c>
      <c r="AG185" s="15">
        <v>0</v>
      </c>
      <c r="AH185" s="15">
        <v>0</v>
      </c>
      <c r="AI185" s="15">
        <v>0</v>
      </c>
      <c r="AJ185" s="15">
        <v>267.35000000000002</v>
      </c>
      <c r="AK185" s="15">
        <v>190</v>
      </c>
      <c r="AL185" s="15">
        <v>36.68</v>
      </c>
      <c r="AM185" s="15">
        <v>65.41</v>
      </c>
      <c r="AN185" s="15">
        <v>84</v>
      </c>
      <c r="AO185" s="15">
        <v>119.83</v>
      </c>
      <c r="AP185" s="15">
        <v>128.22</v>
      </c>
      <c r="AQ185" s="15">
        <v>137.19</v>
      </c>
      <c r="AR185" s="15" t="s">
        <v>103</v>
      </c>
      <c r="AS185" s="15">
        <v>91.746989999999997</v>
      </c>
      <c r="AT185" s="15">
        <v>600</v>
      </c>
      <c r="AU185" s="15">
        <v>10</v>
      </c>
      <c r="AV185" s="19">
        <f t="shared" si="42"/>
        <v>1730.43</v>
      </c>
      <c r="AW185" s="15">
        <v>10</v>
      </c>
      <c r="AX185" s="15">
        <v>0</v>
      </c>
      <c r="AY185" s="14">
        <v>386.30309999999997</v>
      </c>
      <c r="AZ185" s="15">
        <v>0</v>
      </c>
      <c r="BA185" s="15" t="s">
        <v>103</v>
      </c>
      <c r="BB185" s="15">
        <v>0</v>
      </c>
      <c r="BC185" s="24">
        <f t="shared" si="34"/>
        <v>7775.6</v>
      </c>
      <c r="BD185" s="19">
        <f t="shared" si="43"/>
        <v>0</v>
      </c>
      <c r="BE185" s="19">
        <f t="shared" si="44"/>
        <v>7775.6</v>
      </c>
      <c r="BF185" s="22">
        <v>0</v>
      </c>
      <c r="BG185" s="22">
        <v>0</v>
      </c>
      <c r="BH185" s="22"/>
      <c r="BI185" s="22"/>
      <c r="BJ185" s="32">
        <v>770.5742236328125</v>
      </c>
      <c r="BK185" s="32">
        <v>94.83</v>
      </c>
      <c r="BL185" s="28">
        <f t="shared" si="45"/>
        <v>0</v>
      </c>
      <c r="BM185" s="28">
        <f t="shared" si="46"/>
        <v>0</v>
      </c>
      <c r="BN18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5" s="28">
        <v>0</v>
      </c>
      <c r="BR185" s="28">
        <v>11.48</v>
      </c>
      <c r="BS185" s="28" t="s">
        <v>103</v>
      </c>
      <c r="BT185" s="28">
        <v>3</v>
      </c>
      <c r="BU185" s="28">
        <v>0</v>
      </c>
      <c r="BV185" s="28" t="s">
        <v>103</v>
      </c>
      <c r="BW185" s="28" t="s">
        <v>103</v>
      </c>
      <c r="BX185" s="28">
        <v>0</v>
      </c>
      <c r="BY185" s="28" t="s">
        <v>103</v>
      </c>
      <c r="BZ185" s="28" t="s">
        <v>103</v>
      </c>
      <c r="CA185" s="28" t="s">
        <v>103</v>
      </c>
      <c r="CB185" s="28" t="s">
        <v>103</v>
      </c>
      <c r="CC185" s="28">
        <v>0</v>
      </c>
      <c r="CD185" s="28" t="s">
        <v>103</v>
      </c>
      <c r="CE185" s="28">
        <v>0</v>
      </c>
      <c r="CF185" s="28" t="s">
        <v>103</v>
      </c>
      <c r="CG185" s="28">
        <v>3.43</v>
      </c>
      <c r="CH185" s="28">
        <v>5</v>
      </c>
      <c r="CI185" s="28">
        <v>0</v>
      </c>
      <c r="CJ185" s="28" t="s">
        <v>103</v>
      </c>
      <c r="CK185" s="28" t="s">
        <v>103</v>
      </c>
      <c r="CL185" s="28">
        <v>0</v>
      </c>
      <c r="CM185" s="28" t="s">
        <v>103</v>
      </c>
      <c r="CN185" s="28">
        <v>0</v>
      </c>
      <c r="CO185" s="28">
        <f t="shared" si="47"/>
        <v>0</v>
      </c>
      <c r="CP185" s="32">
        <f t="shared" si="35"/>
        <v>386.30309999999997</v>
      </c>
      <c r="CQ185" s="28">
        <v>0</v>
      </c>
      <c r="CR185" s="28" t="s">
        <v>103</v>
      </c>
      <c r="CS185" s="28">
        <f t="shared" si="48"/>
        <v>0</v>
      </c>
      <c r="CT185" s="28">
        <f t="shared" si="49"/>
        <v>0</v>
      </c>
      <c r="CU185" s="28">
        <f t="shared" si="36"/>
        <v>0</v>
      </c>
      <c r="CV185" s="28">
        <f t="shared" si="37"/>
        <v>1274.6199999999999</v>
      </c>
      <c r="CW185" s="29">
        <f t="shared" si="38"/>
        <v>6500.9800000000005</v>
      </c>
    </row>
    <row r="186" spans="2:101" x14ac:dyDescent="0.2">
      <c r="B186" s="7">
        <v>211057</v>
      </c>
      <c r="C186" s="8">
        <v>541874</v>
      </c>
      <c r="D186" s="8" t="s">
        <v>95</v>
      </c>
      <c r="E186" s="8" t="s">
        <v>539</v>
      </c>
      <c r="F186" s="8">
        <v>0</v>
      </c>
      <c r="G186" s="8" t="s">
        <v>942</v>
      </c>
      <c r="H186" s="8" t="s">
        <v>106</v>
      </c>
      <c r="I186" s="8" t="s">
        <v>107</v>
      </c>
      <c r="J186" s="8" t="s">
        <v>103</v>
      </c>
      <c r="K186" s="8" t="s">
        <v>103</v>
      </c>
      <c r="L186" s="8" t="s">
        <v>103</v>
      </c>
      <c r="M186" s="9">
        <v>27410281800952</v>
      </c>
      <c r="N186" s="8" t="s">
        <v>540</v>
      </c>
      <c r="O186" s="8" t="s">
        <v>103</v>
      </c>
      <c r="P186" s="8">
        <v>1838.87</v>
      </c>
      <c r="Q186" s="14">
        <v>2022.7570000000001</v>
      </c>
      <c r="R186" s="15">
        <v>0</v>
      </c>
      <c r="S186" s="15">
        <f t="shared" si="39"/>
        <v>2730.72</v>
      </c>
      <c r="T186" s="15">
        <f t="shared" si="40"/>
        <v>303.41000000000003</v>
      </c>
      <c r="U186" s="15">
        <v>0</v>
      </c>
      <c r="V186" s="15">
        <v>0</v>
      </c>
      <c r="W186" s="15">
        <v>0</v>
      </c>
      <c r="X186" s="15" t="s">
        <v>103</v>
      </c>
      <c r="Y186" s="14">
        <v>303.41354999999999</v>
      </c>
      <c r="Z186" s="15">
        <v>300</v>
      </c>
      <c r="AA186" s="15" t="s">
        <v>103</v>
      </c>
      <c r="AB186" s="15">
        <v>0</v>
      </c>
      <c r="AC186" s="15" t="s">
        <v>103</v>
      </c>
      <c r="AD186" s="15">
        <v>0</v>
      </c>
      <c r="AE186" s="15">
        <v>0</v>
      </c>
      <c r="AF186" s="19">
        <f t="shared" si="41"/>
        <v>603.41</v>
      </c>
      <c r="AG186" s="15">
        <v>0</v>
      </c>
      <c r="AH186" s="15">
        <v>0</v>
      </c>
      <c r="AI186" s="15">
        <v>0</v>
      </c>
      <c r="AJ186" s="15">
        <v>264.89999999999998</v>
      </c>
      <c r="AK186" s="15">
        <v>190</v>
      </c>
      <c r="AL186" s="15">
        <v>36.76</v>
      </c>
      <c r="AM186" s="15">
        <v>65.55</v>
      </c>
      <c r="AN186" s="15">
        <v>84.17</v>
      </c>
      <c r="AO186" s="15">
        <v>120.09</v>
      </c>
      <c r="AP186" s="15">
        <v>128.5</v>
      </c>
      <c r="AQ186" s="15">
        <v>137.49</v>
      </c>
      <c r="AR186" s="15" t="s">
        <v>103</v>
      </c>
      <c r="AS186" s="15">
        <v>91.9435</v>
      </c>
      <c r="AT186" s="15">
        <v>600</v>
      </c>
      <c r="AU186" s="15">
        <v>10</v>
      </c>
      <c r="AV186" s="19">
        <f t="shared" si="42"/>
        <v>1729.4</v>
      </c>
      <c r="AW186" s="15">
        <v>10</v>
      </c>
      <c r="AX186" s="15">
        <v>0</v>
      </c>
      <c r="AY186" s="14">
        <v>387.13049999999998</v>
      </c>
      <c r="AZ186" s="15">
        <v>0</v>
      </c>
      <c r="BA186" s="15" t="s">
        <v>103</v>
      </c>
      <c r="BB186" s="15">
        <v>0</v>
      </c>
      <c r="BC186" s="24">
        <f t="shared" si="34"/>
        <v>7786.83</v>
      </c>
      <c r="BD186" s="19">
        <f t="shared" si="43"/>
        <v>0</v>
      </c>
      <c r="BE186" s="19">
        <f t="shared" si="44"/>
        <v>7786.83</v>
      </c>
      <c r="BF186" s="22">
        <v>0</v>
      </c>
      <c r="BG186" s="22">
        <v>0</v>
      </c>
      <c r="BH186" s="22"/>
      <c r="BI186" s="22"/>
      <c r="BJ186" s="32">
        <v>771.69398925781252</v>
      </c>
      <c r="BK186" s="32">
        <v>53.25</v>
      </c>
      <c r="BL186" s="28">
        <f t="shared" si="45"/>
        <v>0</v>
      </c>
      <c r="BM186" s="28">
        <f t="shared" si="46"/>
        <v>0</v>
      </c>
      <c r="BN18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6" s="28">
        <v>0</v>
      </c>
      <c r="BR186" s="28">
        <v>2.2400000000000002</v>
      </c>
      <c r="BS186" s="28" t="s">
        <v>103</v>
      </c>
      <c r="BT186" s="28">
        <v>3</v>
      </c>
      <c r="BU186" s="28">
        <v>2668.04</v>
      </c>
      <c r="BV186" s="28" t="s">
        <v>103</v>
      </c>
      <c r="BW186" s="28" t="s">
        <v>103</v>
      </c>
      <c r="BX186" s="28">
        <v>0</v>
      </c>
      <c r="BY186" s="28" t="s">
        <v>103</v>
      </c>
      <c r="BZ186" s="28" t="s">
        <v>103</v>
      </c>
      <c r="CA186" s="28" t="s">
        <v>103</v>
      </c>
      <c r="CB186" s="28" t="s">
        <v>103</v>
      </c>
      <c r="CC186" s="28">
        <v>0</v>
      </c>
      <c r="CD186" s="28" t="s">
        <v>103</v>
      </c>
      <c r="CE186" s="28">
        <v>0</v>
      </c>
      <c r="CF186" s="28" t="s">
        <v>103</v>
      </c>
      <c r="CG186" s="28">
        <v>3.44</v>
      </c>
      <c r="CH186" s="28">
        <v>5</v>
      </c>
      <c r="CI186" s="28">
        <v>0</v>
      </c>
      <c r="CJ186" s="28" t="s">
        <v>103</v>
      </c>
      <c r="CK186" s="28" t="s">
        <v>103</v>
      </c>
      <c r="CL186" s="28">
        <v>0</v>
      </c>
      <c r="CM186" s="28" t="s">
        <v>103</v>
      </c>
      <c r="CN186" s="28">
        <v>0</v>
      </c>
      <c r="CO186" s="28">
        <f t="shared" si="47"/>
        <v>0</v>
      </c>
      <c r="CP186" s="32">
        <f t="shared" si="35"/>
        <v>387.13049999999998</v>
      </c>
      <c r="CQ186" s="28">
        <v>0</v>
      </c>
      <c r="CR186" s="28" t="s">
        <v>103</v>
      </c>
      <c r="CS186" s="28">
        <f t="shared" si="48"/>
        <v>0</v>
      </c>
      <c r="CT186" s="28">
        <f t="shared" si="49"/>
        <v>0</v>
      </c>
      <c r="CU186" s="28">
        <f t="shared" si="36"/>
        <v>0</v>
      </c>
      <c r="CV186" s="28">
        <f t="shared" si="37"/>
        <v>3893.79</v>
      </c>
      <c r="CW186" s="29">
        <f t="shared" si="38"/>
        <v>3893.04</v>
      </c>
    </row>
    <row r="187" spans="2:101" x14ac:dyDescent="0.2">
      <c r="B187" s="7">
        <v>211058</v>
      </c>
      <c r="C187" s="8">
        <v>541867</v>
      </c>
      <c r="D187" s="8" t="s">
        <v>95</v>
      </c>
      <c r="E187" s="8" t="s">
        <v>541</v>
      </c>
      <c r="F187" s="8">
        <v>0</v>
      </c>
      <c r="G187" s="8" t="s">
        <v>942</v>
      </c>
      <c r="H187" s="8" t="s">
        <v>106</v>
      </c>
      <c r="I187" s="8" t="s">
        <v>107</v>
      </c>
      <c r="J187" s="8" t="s">
        <v>103</v>
      </c>
      <c r="K187" s="8" t="s">
        <v>103</v>
      </c>
      <c r="L187" s="8" t="s">
        <v>103</v>
      </c>
      <c r="M187" s="9">
        <v>26612072800773</v>
      </c>
      <c r="N187" s="8" t="s">
        <v>542</v>
      </c>
      <c r="O187" s="8" t="s">
        <v>103</v>
      </c>
      <c r="P187" s="8">
        <v>1838.87</v>
      </c>
      <c r="Q187" s="14">
        <v>2022.7570000000001</v>
      </c>
      <c r="R187" s="15">
        <v>0</v>
      </c>
      <c r="S187" s="15">
        <f t="shared" si="39"/>
        <v>2730.72</v>
      </c>
      <c r="T187" s="15">
        <f t="shared" si="40"/>
        <v>303.41000000000003</v>
      </c>
      <c r="U187" s="15">
        <v>0</v>
      </c>
      <c r="V187" s="15">
        <v>0</v>
      </c>
      <c r="W187" s="15">
        <v>0</v>
      </c>
      <c r="X187" s="15" t="s">
        <v>103</v>
      </c>
      <c r="Y187" s="14">
        <v>303.41354999999999</v>
      </c>
      <c r="Z187" s="15">
        <v>300</v>
      </c>
      <c r="AA187" s="15" t="s">
        <v>103</v>
      </c>
      <c r="AB187" s="15">
        <v>0</v>
      </c>
      <c r="AC187" s="15" t="s">
        <v>103</v>
      </c>
      <c r="AD187" s="15">
        <v>0</v>
      </c>
      <c r="AE187" s="15">
        <v>0</v>
      </c>
      <c r="AF187" s="19">
        <f t="shared" si="41"/>
        <v>603.41</v>
      </c>
      <c r="AG187" s="15">
        <v>0</v>
      </c>
      <c r="AH187" s="15">
        <v>0</v>
      </c>
      <c r="AI187" s="15">
        <v>0</v>
      </c>
      <c r="AJ187" s="15">
        <v>264.89999999999998</v>
      </c>
      <c r="AK187" s="15">
        <v>190</v>
      </c>
      <c r="AL187" s="15">
        <v>36.76</v>
      </c>
      <c r="AM187" s="15">
        <v>65.55</v>
      </c>
      <c r="AN187" s="15">
        <v>84.17</v>
      </c>
      <c r="AO187" s="15">
        <v>120.09</v>
      </c>
      <c r="AP187" s="15">
        <v>128.5</v>
      </c>
      <c r="AQ187" s="15">
        <v>137.49</v>
      </c>
      <c r="AR187" s="15" t="s">
        <v>103</v>
      </c>
      <c r="AS187" s="15">
        <v>91.9435</v>
      </c>
      <c r="AT187" s="15">
        <v>600</v>
      </c>
      <c r="AU187" s="15">
        <v>10</v>
      </c>
      <c r="AV187" s="19">
        <f t="shared" si="42"/>
        <v>1729.4</v>
      </c>
      <c r="AW187" s="15">
        <v>10</v>
      </c>
      <c r="AX187" s="15">
        <v>0</v>
      </c>
      <c r="AY187" s="14">
        <v>387.13049999999998</v>
      </c>
      <c r="AZ187" s="15">
        <v>0</v>
      </c>
      <c r="BA187" s="15" t="s">
        <v>103</v>
      </c>
      <c r="BB187" s="15">
        <v>0</v>
      </c>
      <c r="BC187" s="24">
        <f t="shared" si="34"/>
        <v>7786.83</v>
      </c>
      <c r="BD187" s="19">
        <f t="shared" si="43"/>
        <v>0</v>
      </c>
      <c r="BE187" s="19">
        <f t="shared" si="44"/>
        <v>7786.83</v>
      </c>
      <c r="BF187" s="22">
        <v>0</v>
      </c>
      <c r="BG187" s="22">
        <v>0</v>
      </c>
      <c r="BH187" s="22"/>
      <c r="BI187" s="22"/>
      <c r="BJ187" s="32">
        <v>771.68851074218753</v>
      </c>
      <c r="BK187" s="32">
        <v>51.17</v>
      </c>
      <c r="BL187" s="28">
        <f t="shared" si="45"/>
        <v>0</v>
      </c>
      <c r="BM187" s="28">
        <f t="shared" si="46"/>
        <v>0</v>
      </c>
      <c r="BN18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7" s="28">
        <v>0</v>
      </c>
      <c r="BR187" s="28">
        <v>23.36</v>
      </c>
      <c r="BS187" s="28" t="s">
        <v>103</v>
      </c>
      <c r="BT187" s="28">
        <v>3</v>
      </c>
      <c r="BU187" s="28">
        <v>0</v>
      </c>
      <c r="BV187" s="28" t="s">
        <v>103</v>
      </c>
      <c r="BW187" s="28" t="s">
        <v>103</v>
      </c>
      <c r="BX187" s="28">
        <v>0</v>
      </c>
      <c r="BY187" s="28" t="s">
        <v>103</v>
      </c>
      <c r="BZ187" s="28" t="s">
        <v>103</v>
      </c>
      <c r="CA187" s="28" t="s">
        <v>103</v>
      </c>
      <c r="CB187" s="28" t="s">
        <v>103</v>
      </c>
      <c r="CC187" s="28">
        <v>0</v>
      </c>
      <c r="CD187" s="28" t="s">
        <v>103</v>
      </c>
      <c r="CE187" s="28">
        <v>0</v>
      </c>
      <c r="CF187" s="28" t="s">
        <v>103</v>
      </c>
      <c r="CG187" s="28">
        <v>3.44</v>
      </c>
      <c r="CH187" s="28">
        <v>5</v>
      </c>
      <c r="CI187" s="28">
        <v>0</v>
      </c>
      <c r="CJ187" s="28" t="s">
        <v>103</v>
      </c>
      <c r="CK187" s="28" t="s">
        <v>103</v>
      </c>
      <c r="CL187" s="28">
        <v>0</v>
      </c>
      <c r="CM187" s="28" t="s">
        <v>103</v>
      </c>
      <c r="CN187" s="28">
        <v>0</v>
      </c>
      <c r="CO187" s="28">
        <f t="shared" si="47"/>
        <v>0</v>
      </c>
      <c r="CP187" s="32">
        <f t="shared" si="35"/>
        <v>387.13049999999998</v>
      </c>
      <c r="CQ187" s="28">
        <v>0</v>
      </c>
      <c r="CR187" s="28" t="s">
        <v>103</v>
      </c>
      <c r="CS187" s="28">
        <f t="shared" si="48"/>
        <v>0</v>
      </c>
      <c r="CT187" s="28">
        <f t="shared" si="49"/>
        <v>0</v>
      </c>
      <c r="CU187" s="28">
        <f t="shared" si="36"/>
        <v>0</v>
      </c>
      <c r="CV187" s="28">
        <f t="shared" si="37"/>
        <v>1244.79</v>
      </c>
      <c r="CW187" s="29">
        <f t="shared" si="38"/>
        <v>6542.04</v>
      </c>
    </row>
    <row r="188" spans="2:101" x14ac:dyDescent="0.2">
      <c r="B188" s="7">
        <v>211059</v>
      </c>
      <c r="C188" s="8">
        <v>541868</v>
      </c>
      <c r="D188" s="8" t="s">
        <v>95</v>
      </c>
      <c r="E188" s="8" t="s">
        <v>543</v>
      </c>
      <c r="F188" s="8">
        <v>0</v>
      </c>
      <c r="G188" s="8" t="s">
        <v>942</v>
      </c>
      <c r="H188" s="8" t="s">
        <v>106</v>
      </c>
      <c r="I188" s="8" t="s">
        <v>107</v>
      </c>
      <c r="J188" s="8" t="s">
        <v>103</v>
      </c>
      <c r="K188" s="8" t="s">
        <v>103</v>
      </c>
      <c r="L188" s="8" t="s">
        <v>103</v>
      </c>
      <c r="M188" s="9">
        <v>26812240200395</v>
      </c>
      <c r="N188" s="8" t="s">
        <v>544</v>
      </c>
      <c r="O188" s="8" t="s">
        <v>103</v>
      </c>
      <c r="P188" s="8">
        <v>1834.59</v>
      </c>
      <c r="Q188" s="14">
        <v>2018.049</v>
      </c>
      <c r="R188" s="15">
        <v>0</v>
      </c>
      <c r="S188" s="15">
        <f t="shared" si="39"/>
        <v>2724.37</v>
      </c>
      <c r="T188" s="15">
        <f t="shared" si="40"/>
        <v>302.70999999999998</v>
      </c>
      <c r="U188" s="15">
        <v>0</v>
      </c>
      <c r="V188" s="15">
        <v>0</v>
      </c>
      <c r="W188" s="15">
        <v>0</v>
      </c>
      <c r="X188" s="15" t="s">
        <v>103</v>
      </c>
      <c r="Y188" s="14">
        <v>302.70734999999996</v>
      </c>
      <c r="Z188" s="15">
        <v>300</v>
      </c>
      <c r="AA188" s="15" t="s">
        <v>103</v>
      </c>
      <c r="AB188" s="15">
        <v>0</v>
      </c>
      <c r="AC188" s="15" t="s">
        <v>103</v>
      </c>
      <c r="AD188" s="15">
        <v>0</v>
      </c>
      <c r="AE188" s="15">
        <v>0</v>
      </c>
      <c r="AF188" s="19">
        <f t="shared" si="41"/>
        <v>602.71</v>
      </c>
      <c r="AG188" s="15">
        <v>0</v>
      </c>
      <c r="AH188" s="15">
        <v>0</v>
      </c>
      <c r="AI188" s="15">
        <v>0</v>
      </c>
      <c r="AJ188" s="15">
        <v>267.35000000000002</v>
      </c>
      <c r="AK188" s="15">
        <v>190</v>
      </c>
      <c r="AL188" s="15">
        <v>36.68</v>
      </c>
      <c r="AM188" s="15">
        <v>65.41</v>
      </c>
      <c r="AN188" s="15">
        <v>83.99</v>
      </c>
      <c r="AO188" s="15">
        <v>119.84</v>
      </c>
      <c r="AP188" s="15">
        <v>128.22</v>
      </c>
      <c r="AQ188" s="15">
        <v>137.16999999999999</v>
      </c>
      <c r="AR188" s="15" t="s">
        <v>103</v>
      </c>
      <c r="AS188" s="15">
        <v>91.729500000000002</v>
      </c>
      <c r="AT188" s="15">
        <v>600</v>
      </c>
      <c r="AU188" s="15">
        <v>10</v>
      </c>
      <c r="AV188" s="19">
        <f t="shared" si="42"/>
        <v>1730.39</v>
      </c>
      <c r="AW188" s="15">
        <v>10</v>
      </c>
      <c r="AX188" s="15">
        <v>0</v>
      </c>
      <c r="AY188" s="14">
        <v>386.22949999999997</v>
      </c>
      <c r="AZ188" s="15">
        <v>0</v>
      </c>
      <c r="BA188" s="15" t="s">
        <v>103</v>
      </c>
      <c r="BB188" s="15">
        <v>0</v>
      </c>
      <c r="BC188" s="24">
        <f t="shared" si="34"/>
        <v>7774.46</v>
      </c>
      <c r="BD188" s="19">
        <f t="shared" si="43"/>
        <v>0</v>
      </c>
      <c r="BE188" s="19">
        <f t="shared" si="44"/>
        <v>7774.46</v>
      </c>
      <c r="BF188" s="22">
        <v>0</v>
      </c>
      <c r="BG188" s="22">
        <v>0</v>
      </c>
      <c r="BH188" s="22"/>
      <c r="BI188" s="22"/>
      <c r="BJ188" s="32">
        <v>770.4829150390625</v>
      </c>
      <c r="BK188" s="32">
        <v>52</v>
      </c>
      <c r="BL188" s="28">
        <f t="shared" si="45"/>
        <v>0</v>
      </c>
      <c r="BM188" s="28">
        <f t="shared" si="46"/>
        <v>0</v>
      </c>
      <c r="BN18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8" s="28">
        <v>0</v>
      </c>
      <c r="BR188" s="28">
        <v>4.3499999999999996</v>
      </c>
      <c r="BS188" s="28" t="s">
        <v>103</v>
      </c>
      <c r="BT188" s="28">
        <v>3</v>
      </c>
      <c r="BU188" s="28">
        <v>0</v>
      </c>
      <c r="BV188" s="28" t="s">
        <v>103</v>
      </c>
      <c r="BW188" s="28" t="s">
        <v>103</v>
      </c>
      <c r="BX188" s="28">
        <v>0</v>
      </c>
      <c r="BY188" s="28" t="s">
        <v>103</v>
      </c>
      <c r="BZ188" s="28" t="s">
        <v>103</v>
      </c>
      <c r="CA188" s="28" t="s">
        <v>103</v>
      </c>
      <c r="CB188" s="28" t="s">
        <v>103</v>
      </c>
      <c r="CC188" s="28">
        <v>0</v>
      </c>
      <c r="CD188" s="28" t="s">
        <v>103</v>
      </c>
      <c r="CE188" s="28">
        <v>0</v>
      </c>
      <c r="CF188" s="28" t="s">
        <v>103</v>
      </c>
      <c r="CG188" s="28">
        <v>3.43</v>
      </c>
      <c r="CH188" s="28">
        <v>5</v>
      </c>
      <c r="CI188" s="28">
        <v>0</v>
      </c>
      <c r="CJ188" s="28" t="s">
        <v>103</v>
      </c>
      <c r="CK188" s="28" t="s">
        <v>103</v>
      </c>
      <c r="CL188" s="28">
        <v>0</v>
      </c>
      <c r="CM188" s="28" t="s">
        <v>103</v>
      </c>
      <c r="CN188" s="28">
        <v>0</v>
      </c>
      <c r="CO188" s="28">
        <f t="shared" si="47"/>
        <v>0</v>
      </c>
      <c r="CP188" s="32">
        <f t="shared" si="35"/>
        <v>386.22949999999997</v>
      </c>
      <c r="CQ188" s="28">
        <v>0</v>
      </c>
      <c r="CR188" s="28" t="s">
        <v>103</v>
      </c>
      <c r="CS188" s="28">
        <f t="shared" si="48"/>
        <v>0</v>
      </c>
      <c r="CT188" s="28">
        <f t="shared" si="49"/>
        <v>0</v>
      </c>
      <c r="CU188" s="28">
        <f t="shared" si="36"/>
        <v>0</v>
      </c>
      <c r="CV188" s="28">
        <f t="shared" si="37"/>
        <v>1224.49</v>
      </c>
      <c r="CW188" s="29">
        <f t="shared" si="38"/>
        <v>6549.97</v>
      </c>
    </row>
    <row r="189" spans="2:101" x14ac:dyDescent="0.2">
      <c r="B189" s="7">
        <v>211060</v>
      </c>
      <c r="C189" s="8">
        <v>541912</v>
      </c>
      <c r="D189" s="8" t="s">
        <v>95</v>
      </c>
      <c r="E189" s="8" t="s">
        <v>545</v>
      </c>
      <c r="F189" s="8">
        <v>0</v>
      </c>
      <c r="G189" s="8" t="s">
        <v>942</v>
      </c>
      <c r="H189" s="8" t="s">
        <v>106</v>
      </c>
      <c r="I189" s="8" t="s">
        <v>107</v>
      </c>
      <c r="J189" s="8" t="s">
        <v>103</v>
      </c>
      <c r="K189" s="8" t="s">
        <v>103</v>
      </c>
      <c r="L189" s="8" t="s">
        <v>103</v>
      </c>
      <c r="M189" s="9">
        <v>27502061801691</v>
      </c>
      <c r="N189" s="8" t="s">
        <v>546</v>
      </c>
      <c r="O189" s="8" t="s">
        <v>103</v>
      </c>
      <c r="P189" s="8">
        <v>1854.09</v>
      </c>
      <c r="Q189" s="14">
        <v>2039.499</v>
      </c>
      <c r="R189" s="15">
        <v>0</v>
      </c>
      <c r="S189" s="15">
        <f t="shared" si="39"/>
        <v>2753.32</v>
      </c>
      <c r="T189" s="15">
        <f t="shared" si="40"/>
        <v>305.92</v>
      </c>
      <c r="U189" s="15">
        <v>0</v>
      </c>
      <c r="V189" s="15">
        <v>0</v>
      </c>
      <c r="W189" s="15">
        <v>0</v>
      </c>
      <c r="X189" s="15" t="s">
        <v>103</v>
      </c>
      <c r="Y189" s="14">
        <v>305.92484999999999</v>
      </c>
      <c r="Z189" s="15">
        <v>300</v>
      </c>
      <c r="AA189" s="15" t="s">
        <v>103</v>
      </c>
      <c r="AB189" s="15">
        <v>0</v>
      </c>
      <c r="AC189" s="15" t="s">
        <v>103</v>
      </c>
      <c r="AD189" s="15">
        <v>0</v>
      </c>
      <c r="AE189" s="15">
        <v>0</v>
      </c>
      <c r="AF189" s="19">
        <f t="shared" si="41"/>
        <v>605.91999999999996</v>
      </c>
      <c r="AG189" s="15">
        <v>0</v>
      </c>
      <c r="AH189" s="15">
        <v>0</v>
      </c>
      <c r="AI189" s="15">
        <v>0</v>
      </c>
      <c r="AJ189" s="15">
        <v>255.37</v>
      </c>
      <c r="AK189" s="15">
        <v>190</v>
      </c>
      <c r="AL189" s="15">
        <v>37.06</v>
      </c>
      <c r="AM189" s="15">
        <v>66.099999999999994</v>
      </c>
      <c r="AN189" s="15">
        <v>84.87</v>
      </c>
      <c r="AO189" s="15">
        <v>121.08</v>
      </c>
      <c r="AP189" s="15">
        <v>129.55000000000001</v>
      </c>
      <c r="AQ189" s="15">
        <v>138.62</v>
      </c>
      <c r="AR189" s="15" t="s">
        <v>103</v>
      </c>
      <c r="AS189" s="15">
        <v>92.704499999999996</v>
      </c>
      <c r="AT189" s="15">
        <v>600</v>
      </c>
      <c r="AU189" s="15">
        <v>10</v>
      </c>
      <c r="AV189" s="19">
        <f t="shared" si="42"/>
        <v>1725.35</v>
      </c>
      <c r="AW189" s="15">
        <v>10</v>
      </c>
      <c r="AX189" s="15">
        <v>0</v>
      </c>
      <c r="AY189" s="14">
        <v>390.3347</v>
      </c>
      <c r="AZ189" s="15">
        <v>0</v>
      </c>
      <c r="BA189" s="15" t="s">
        <v>103</v>
      </c>
      <c r="BB189" s="15">
        <v>0</v>
      </c>
      <c r="BC189" s="24">
        <f t="shared" si="34"/>
        <v>7830.34</v>
      </c>
      <c r="BD189" s="19">
        <f t="shared" si="43"/>
        <v>0</v>
      </c>
      <c r="BE189" s="19">
        <f t="shared" si="44"/>
        <v>7830.34</v>
      </c>
      <c r="BF189" s="22">
        <v>0</v>
      </c>
      <c r="BG189" s="22">
        <v>0</v>
      </c>
      <c r="BH189" s="22"/>
      <c r="BI189" s="22"/>
      <c r="BJ189" s="32">
        <v>775.99827636718749</v>
      </c>
      <c r="BK189" s="32">
        <v>54.5</v>
      </c>
      <c r="BL189" s="28">
        <f t="shared" si="45"/>
        <v>0</v>
      </c>
      <c r="BM189" s="28">
        <f t="shared" si="46"/>
        <v>0</v>
      </c>
      <c r="BN18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9" s="28">
        <v>0</v>
      </c>
      <c r="BR189" s="28">
        <v>0</v>
      </c>
      <c r="BS189" s="28" t="s">
        <v>103</v>
      </c>
      <c r="BT189" s="28">
        <v>3</v>
      </c>
      <c r="BU189" s="28">
        <v>0</v>
      </c>
      <c r="BV189" s="28" t="s">
        <v>103</v>
      </c>
      <c r="BW189" s="28">
        <v>10</v>
      </c>
      <c r="BX189" s="28">
        <v>0</v>
      </c>
      <c r="BY189" s="28" t="s">
        <v>103</v>
      </c>
      <c r="BZ189" s="28" t="s">
        <v>103</v>
      </c>
      <c r="CA189" s="28" t="s">
        <v>103</v>
      </c>
      <c r="CB189" s="28" t="s">
        <v>103</v>
      </c>
      <c r="CC189" s="28">
        <v>0</v>
      </c>
      <c r="CD189" s="28" t="s">
        <v>103</v>
      </c>
      <c r="CE189" s="28">
        <v>0</v>
      </c>
      <c r="CF189" s="28" t="s">
        <v>103</v>
      </c>
      <c r="CG189" s="28">
        <v>3.45</v>
      </c>
      <c r="CH189" s="28">
        <v>5</v>
      </c>
      <c r="CI189" s="28">
        <v>0</v>
      </c>
      <c r="CJ189" s="28" t="s">
        <v>103</v>
      </c>
      <c r="CK189" s="28" t="s">
        <v>103</v>
      </c>
      <c r="CL189" s="28">
        <v>0</v>
      </c>
      <c r="CM189" s="28" t="s">
        <v>103</v>
      </c>
      <c r="CN189" s="28">
        <v>0</v>
      </c>
      <c r="CO189" s="28">
        <f t="shared" si="47"/>
        <v>0</v>
      </c>
      <c r="CP189" s="32">
        <f t="shared" si="35"/>
        <v>390.3347</v>
      </c>
      <c r="CQ189" s="28">
        <v>0</v>
      </c>
      <c r="CR189" s="28" t="s">
        <v>103</v>
      </c>
      <c r="CS189" s="28">
        <f t="shared" si="48"/>
        <v>0</v>
      </c>
      <c r="CT189" s="28">
        <f t="shared" si="49"/>
        <v>0</v>
      </c>
      <c r="CU189" s="28">
        <f t="shared" si="36"/>
        <v>0</v>
      </c>
      <c r="CV189" s="28">
        <f t="shared" si="37"/>
        <v>1242.28</v>
      </c>
      <c r="CW189" s="29">
        <f t="shared" si="38"/>
        <v>6588.06</v>
      </c>
    </row>
    <row r="190" spans="2:101" x14ac:dyDescent="0.2">
      <c r="B190" s="7">
        <v>211062</v>
      </c>
      <c r="C190" s="8">
        <v>541784</v>
      </c>
      <c r="D190" s="8" t="s">
        <v>95</v>
      </c>
      <c r="E190" s="8" t="s">
        <v>547</v>
      </c>
      <c r="F190" s="8">
        <v>0</v>
      </c>
      <c r="G190" s="8" t="s">
        <v>942</v>
      </c>
      <c r="H190" s="8" t="s">
        <v>106</v>
      </c>
      <c r="I190" s="8" t="s">
        <v>107</v>
      </c>
      <c r="J190" s="8" t="s">
        <v>108</v>
      </c>
      <c r="K190" s="8" t="s">
        <v>175</v>
      </c>
      <c r="L190" s="8" t="s">
        <v>287</v>
      </c>
      <c r="M190" s="9">
        <v>27011230100792</v>
      </c>
      <c r="N190" s="8" t="s">
        <v>548</v>
      </c>
      <c r="O190" s="8" t="s">
        <v>102</v>
      </c>
      <c r="P190" s="8">
        <v>1979.33</v>
      </c>
      <c r="Q190" s="14">
        <v>2315.8161</v>
      </c>
      <c r="R190" s="15">
        <v>0</v>
      </c>
      <c r="S190" s="15">
        <f t="shared" si="39"/>
        <v>3126.35</v>
      </c>
      <c r="T190" s="15">
        <f t="shared" si="40"/>
        <v>347.37</v>
      </c>
      <c r="U190" s="15">
        <v>0</v>
      </c>
      <c r="V190" s="15">
        <v>0</v>
      </c>
      <c r="W190" s="15">
        <v>0</v>
      </c>
      <c r="X190" s="15" t="s">
        <v>103</v>
      </c>
      <c r="Y190" s="14">
        <v>347.37241499999999</v>
      </c>
      <c r="Z190" s="15">
        <v>300</v>
      </c>
      <c r="AA190" s="15" t="s">
        <v>103</v>
      </c>
      <c r="AB190" s="15">
        <v>0</v>
      </c>
      <c r="AC190" s="15" t="s">
        <v>103</v>
      </c>
      <c r="AD190" s="15">
        <v>0</v>
      </c>
      <c r="AE190" s="15">
        <v>0</v>
      </c>
      <c r="AF190" s="19">
        <f t="shared" si="41"/>
        <v>647.37</v>
      </c>
      <c r="AG190" s="15">
        <v>0</v>
      </c>
      <c r="AH190" s="15">
        <v>0</v>
      </c>
      <c r="AI190" s="15">
        <v>0</v>
      </c>
      <c r="AJ190" s="15">
        <v>240.35</v>
      </c>
      <c r="AK190" s="15">
        <v>190</v>
      </c>
      <c r="AL190" s="15">
        <v>39.57</v>
      </c>
      <c r="AM190" s="15">
        <v>70.56</v>
      </c>
      <c r="AN190" s="15">
        <v>90.6</v>
      </c>
      <c r="AO190" s="15">
        <v>129.26</v>
      </c>
      <c r="AP190" s="15">
        <v>138.30000000000001</v>
      </c>
      <c r="AQ190" s="15">
        <v>147.99</v>
      </c>
      <c r="AR190" s="15" t="s">
        <v>103</v>
      </c>
      <c r="AS190" s="15">
        <v>98.966499999999996</v>
      </c>
      <c r="AT190" s="15">
        <v>600</v>
      </c>
      <c r="AU190" s="15">
        <v>10</v>
      </c>
      <c r="AV190" s="19">
        <f t="shared" si="42"/>
        <v>1755.6</v>
      </c>
      <c r="AW190" s="15">
        <v>10</v>
      </c>
      <c r="AX190" s="15">
        <v>0</v>
      </c>
      <c r="AY190" s="14">
        <v>416.70100000000002</v>
      </c>
      <c r="AZ190" s="15">
        <v>0</v>
      </c>
      <c r="BA190" s="15" t="s">
        <v>103</v>
      </c>
      <c r="BB190" s="15">
        <v>0</v>
      </c>
      <c r="BC190" s="24">
        <f t="shared" si="34"/>
        <v>8619.2099999999991</v>
      </c>
      <c r="BD190" s="19">
        <f t="shared" si="43"/>
        <v>0</v>
      </c>
      <c r="BE190" s="19">
        <f t="shared" si="44"/>
        <v>8619.2099999999991</v>
      </c>
      <c r="BF190" s="22">
        <v>0</v>
      </c>
      <c r="BG190" s="22">
        <v>0</v>
      </c>
      <c r="BH190" s="22"/>
      <c r="BI190" s="22"/>
      <c r="BJ190" s="32">
        <v>818.45827636718752</v>
      </c>
      <c r="BK190" s="32">
        <v>84.25</v>
      </c>
      <c r="BL190" s="28">
        <f t="shared" si="45"/>
        <v>0</v>
      </c>
      <c r="BM190" s="28">
        <f t="shared" si="46"/>
        <v>0</v>
      </c>
      <c r="BN19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0" s="28">
        <v>0</v>
      </c>
      <c r="BR190" s="28">
        <v>0</v>
      </c>
      <c r="BS190" s="28" t="s">
        <v>103</v>
      </c>
      <c r="BT190" s="28">
        <v>3</v>
      </c>
      <c r="BU190" s="28">
        <v>0</v>
      </c>
      <c r="BV190" s="28" t="s">
        <v>103</v>
      </c>
      <c r="BW190" s="28" t="s">
        <v>103</v>
      </c>
      <c r="BX190" s="28">
        <v>0</v>
      </c>
      <c r="BY190" s="28" t="s">
        <v>103</v>
      </c>
      <c r="BZ190" s="28" t="s">
        <v>103</v>
      </c>
      <c r="CA190" s="28" t="s">
        <v>103</v>
      </c>
      <c r="CB190" s="28" t="s">
        <v>103</v>
      </c>
      <c r="CC190" s="28">
        <v>0</v>
      </c>
      <c r="CD190" s="28" t="s">
        <v>103</v>
      </c>
      <c r="CE190" s="28">
        <v>0</v>
      </c>
      <c r="CF190" s="28" t="s">
        <v>103</v>
      </c>
      <c r="CG190" s="28">
        <v>3.63</v>
      </c>
      <c r="CH190" s="28">
        <v>5</v>
      </c>
      <c r="CI190" s="28">
        <v>0</v>
      </c>
      <c r="CJ190" s="28" t="s">
        <v>103</v>
      </c>
      <c r="CK190" s="28" t="s">
        <v>103</v>
      </c>
      <c r="CL190" s="28">
        <v>0</v>
      </c>
      <c r="CM190" s="28" t="s">
        <v>103</v>
      </c>
      <c r="CN190" s="28">
        <v>0</v>
      </c>
      <c r="CO190" s="28">
        <f t="shared" si="47"/>
        <v>0</v>
      </c>
      <c r="CP190" s="32">
        <f t="shared" si="35"/>
        <v>416.70100000000002</v>
      </c>
      <c r="CQ190" s="28">
        <v>0</v>
      </c>
      <c r="CR190" s="28" t="s">
        <v>103</v>
      </c>
      <c r="CS190" s="28">
        <f t="shared" si="48"/>
        <v>0</v>
      </c>
      <c r="CT190" s="28">
        <f t="shared" si="49"/>
        <v>0</v>
      </c>
      <c r="CU190" s="28">
        <f t="shared" si="36"/>
        <v>0</v>
      </c>
      <c r="CV190" s="28">
        <f t="shared" si="37"/>
        <v>1331.04</v>
      </c>
      <c r="CW190" s="29">
        <f t="shared" si="38"/>
        <v>7288.1699999999992</v>
      </c>
    </row>
    <row r="191" spans="2:101" x14ac:dyDescent="0.2">
      <c r="B191" s="7">
        <v>211063</v>
      </c>
      <c r="C191" s="8">
        <v>541833</v>
      </c>
      <c r="D191" s="8" t="s">
        <v>95</v>
      </c>
      <c r="E191" s="8" t="s">
        <v>549</v>
      </c>
      <c r="F191" s="8">
        <v>0</v>
      </c>
      <c r="G191" s="8" t="s">
        <v>942</v>
      </c>
      <c r="H191" s="8" t="s">
        <v>106</v>
      </c>
      <c r="I191" s="8" t="s">
        <v>107</v>
      </c>
      <c r="J191" s="8" t="s">
        <v>108</v>
      </c>
      <c r="K191" s="8" t="s">
        <v>170</v>
      </c>
      <c r="L191" s="8" t="s">
        <v>287</v>
      </c>
      <c r="M191" s="9">
        <v>27412080200411</v>
      </c>
      <c r="N191" s="8" t="s">
        <v>550</v>
      </c>
      <c r="O191" s="8" t="s">
        <v>102</v>
      </c>
      <c r="P191" s="8">
        <v>1679.95</v>
      </c>
      <c r="Q191" s="14">
        <v>1965.5415000000003</v>
      </c>
      <c r="R191" s="15">
        <v>0</v>
      </c>
      <c r="S191" s="15">
        <f t="shared" si="39"/>
        <v>2653.48</v>
      </c>
      <c r="T191" s="15">
        <f t="shared" si="40"/>
        <v>294.83</v>
      </c>
      <c r="U191" s="15">
        <v>0</v>
      </c>
      <c r="V191" s="15">
        <v>0</v>
      </c>
      <c r="W191" s="15">
        <v>0</v>
      </c>
      <c r="X191" s="15" t="s">
        <v>103</v>
      </c>
      <c r="Y191" s="14">
        <v>294.83122500000002</v>
      </c>
      <c r="Z191" s="15">
        <v>300</v>
      </c>
      <c r="AA191" s="15" t="s">
        <v>103</v>
      </c>
      <c r="AB191" s="15">
        <v>0</v>
      </c>
      <c r="AC191" s="15" t="s">
        <v>103</v>
      </c>
      <c r="AD191" s="15">
        <v>0</v>
      </c>
      <c r="AE191" s="15">
        <v>0</v>
      </c>
      <c r="AF191" s="19">
        <f t="shared" si="41"/>
        <v>594.83000000000004</v>
      </c>
      <c r="AG191" s="15">
        <v>0</v>
      </c>
      <c r="AH191" s="15">
        <v>0</v>
      </c>
      <c r="AI191" s="15">
        <v>0</v>
      </c>
      <c r="AJ191" s="15">
        <v>221.07</v>
      </c>
      <c r="AK191" s="15">
        <v>190</v>
      </c>
      <c r="AL191" s="15">
        <v>33.58</v>
      </c>
      <c r="AM191" s="15">
        <v>59.89</v>
      </c>
      <c r="AN191" s="15">
        <v>76.900000000000006</v>
      </c>
      <c r="AO191" s="15">
        <v>109.71</v>
      </c>
      <c r="AP191" s="15">
        <v>117.39</v>
      </c>
      <c r="AQ191" s="15">
        <v>125.6</v>
      </c>
      <c r="AR191" s="15" t="s">
        <v>103</v>
      </c>
      <c r="AS191" s="15">
        <v>83.997500000000002</v>
      </c>
      <c r="AT191" s="15">
        <v>600</v>
      </c>
      <c r="AU191" s="15">
        <v>10</v>
      </c>
      <c r="AV191" s="19">
        <f t="shared" si="42"/>
        <v>1628.14</v>
      </c>
      <c r="AW191" s="15">
        <v>10</v>
      </c>
      <c r="AX191" s="15">
        <v>0</v>
      </c>
      <c r="AY191" s="14">
        <v>353.6737</v>
      </c>
      <c r="AZ191" s="15">
        <v>0</v>
      </c>
      <c r="BA191" s="15" t="s">
        <v>103</v>
      </c>
      <c r="BB191" s="15">
        <v>0</v>
      </c>
      <c r="BC191" s="24">
        <f t="shared" si="34"/>
        <v>7500.5</v>
      </c>
      <c r="BD191" s="19">
        <f t="shared" si="43"/>
        <v>0</v>
      </c>
      <c r="BE191" s="19">
        <f t="shared" si="44"/>
        <v>7500.5</v>
      </c>
      <c r="BF191" s="22">
        <v>0</v>
      </c>
      <c r="BG191" s="22">
        <v>0</v>
      </c>
      <c r="BH191" s="22"/>
      <c r="BI191" s="22"/>
      <c r="BJ191" s="32">
        <v>710.89369140625001</v>
      </c>
      <c r="BK191" s="32">
        <v>0</v>
      </c>
      <c r="BL191" s="28">
        <f t="shared" si="45"/>
        <v>0</v>
      </c>
      <c r="BM191" s="28">
        <f t="shared" si="46"/>
        <v>0</v>
      </c>
      <c r="BN19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1" s="28">
        <v>0</v>
      </c>
      <c r="BR191" s="28">
        <v>0</v>
      </c>
      <c r="BS191" s="28" t="s">
        <v>103</v>
      </c>
      <c r="BT191" s="28">
        <v>3</v>
      </c>
      <c r="BU191" s="28">
        <v>0</v>
      </c>
      <c r="BV191" s="28" t="s">
        <v>103</v>
      </c>
      <c r="BW191" s="28" t="s">
        <v>103</v>
      </c>
      <c r="BX191" s="28">
        <v>0</v>
      </c>
      <c r="BY191" s="28" t="s">
        <v>103</v>
      </c>
      <c r="BZ191" s="28" t="s">
        <v>103</v>
      </c>
      <c r="CA191" s="28" t="s">
        <v>103</v>
      </c>
      <c r="CB191" s="28" t="s">
        <v>103</v>
      </c>
      <c r="CC191" s="28">
        <v>0</v>
      </c>
      <c r="CD191" s="28" t="s">
        <v>103</v>
      </c>
      <c r="CE191" s="28">
        <v>0</v>
      </c>
      <c r="CF191" s="28" t="s">
        <v>103</v>
      </c>
      <c r="CG191" s="28">
        <v>3.16</v>
      </c>
      <c r="CH191" s="28">
        <v>5</v>
      </c>
      <c r="CI191" s="28">
        <v>0</v>
      </c>
      <c r="CJ191" s="28" t="s">
        <v>103</v>
      </c>
      <c r="CK191" s="28" t="s">
        <v>103</v>
      </c>
      <c r="CL191" s="28">
        <v>0</v>
      </c>
      <c r="CM191" s="28" t="s">
        <v>103</v>
      </c>
      <c r="CN191" s="28">
        <v>0</v>
      </c>
      <c r="CO191" s="28">
        <f t="shared" si="47"/>
        <v>0</v>
      </c>
      <c r="CP191" s="32">
        <f t="shared" si="35"/>
        <v>353.6737</v>
      </c>
      <c r="CQ191" s="28">
        <v>0</v>
      </c>
      <c r="CR191" s="28" t="s">
        <v>103</v>
      </c>
      <c r="CS191" s="28">
        <f t="shared" si="48"/>
        <v>0</v>
      </c>
      <c r="CT191" s="28">
        <f t="shared" si="49"/>
        <v>0</v>
      </c>
      <c r="CU191" s="28">
        <f t="shared" si="36"/>
        <v>0</v>
      </c>
      <c r="CV191" s="28">
        <f t="shared" si="37"/>
        <v>1075.73</v>
      </c>
      <c r="CW191" s="29">
        <f t="shared" si="38"/>
        <v>6424.77</v>
      </c>
    </row>
    <row r="192" spans="2:101" x14ac:dyDescent="0.2">
      <c r="B192" s="7">
        <v>211064</v>
      </c>
      <c r="C192" s="8">
        <v>541828</v>
      </c>
      <c r="D192" s="8" t="s">
        <v>95</v>
      </c>
      <c r="E192" s="8" t="s">
        <v>551</v>
      </c>
      <c r="F192" s="8">
        <v>0</v>
      </c>
      <c r="G192" s="8" t="s">
        <v>942</v>
      </c>
      <c r="H192" s="8" t="s">
        <v>106</v>
      </c>
      <c r="I192" s="8" t="s">
        <v>107</v>
      </c>
      <c r="J192" s="8" t="s">
        <v>108</v>
      </c>
      <c r="K192" s="8" t="s">
        <v>552</v>
      </c>
      <c r="L192" s="8" t="s">
        <v>287</v>
      </c>
      <c r="M192" s="9">
        <v>27402041801215</v>
      </c>
      <c r="N192" s="8" t="s">
        <v>553</v>
      </c>
      <c r="O192" s="8" t="s">
        <v>102</v>
      </c>
      <c r="P192" s="8">
        <v>1821.26</v>
      </c>
      <c r="Q192" s="14">
        <v>2130.8742000000002</v>
      </c>
      <c r="R192" s="15">
        <v>0</v>
      </c>
      <c r="S192" s="15">
        <f t="shared" si="39"/>
        <v>2876.68</v>
      </c>
      <c r="T192" s="15">
        <f t="shared" si="40"/>
        <v>319.63</v>
      </c>
      <c r="U192" s="15">
        <v>0</v>
      </c>
      <c r="V192" s="15">
        <v>0</v>
      </c>
      <c r="W192" s="15">
        <v>0</v>
      </c>
      <c r="X192" s="15" t="s">
        <v>103</v>
      </c>
      <c r="Y192" s="14">
        <v>319.63113000000004</v>
      </c>
      <c r="Z192" s="15">
        <v>300</v>
      </c>
      <c r="AA192" s="15" t="s">
        <v>103</v>
      </c>
      <c r="AB192" s="15">
        <v>0</v>
      </c>
      <c r="AC192" s="15" t="s">
        <v>103</v>
      </c>
      <c r="AD192" s="15">
        <v>0</v>
      </c>
      <c r="AE192" s="15">
        <v>0</v>
      </c>
      <c r="AF192" s="19">
        <f t="shared" si="41"/>
        <v>619.63</v>
      </c>
      <c r="AG192" s="15">
        <v>0</v>
      </c>
      <c r="AH192" s="15">
        <v>0</v>
      </c>
      <c r="AI192" s="15">
        <v>0</v>
      </c>
      <c r="AJ192" s="15">
        <v>221.21</v>
      </c>
      <c r="AK192" s="15">
        <v>190</v>
      </c>
      <c r="AL192" s="15">
        <v>36.409999999999997</v>
      </c>
      <c r="AM192" s="15">
        <v>64.930000000000007</v>
      </c>
      <c r="AN192" s="15">
        <v>83.37</v>
      </c>
      <c r="AO192" s="15">
        <v>118.93</v>
      </c>
      <c r="AP192" s="15">
        <v>127.26</v>
      </c>
      <c r="AQ192" s="15">
        <v>136.16999999999999</v>
      </c>
      <c r="AR192" s="15" t="s">
        <v>103</v>
      </c>
      <c r="AS192" s="15">
        <v>91.063000000000002</v>
      </c>
      <c r="AT192" s="15">
        <v>600</v>
      </c>
      <c r="AU192" s="15">
        <v>10</v>
      </c>
      <c r="AV192" s="19">
        <f t="shared" si="42"/>
        <v>1679.34</v>
      </c>
      <c r="AW192" s="15">
        <v>10</v>
      </c>
      <c r="AX192" s="15">
        <v>0</v>
      </c>
      <c r="AY192" s="14">
        <v>383.42320000000001</v>
      </c>
      <c r="AZ192" s="15">
        <v>0</v>
      </c>
      <c r="BA192" s="15" t="s">
        <v>103</v>
      </c>
      <c r="BB192" s="15">
        <v>0</v>
      </c>
      <c r="BC192" s="24">
        <f t="shared" si="34"/>
        <v>8019.58</v>
      </c>
      <c r="BD192" s="19">
        <f t="shared" si="43"/>
        <v>0</v>
      </c>
      <c r="BE192" s="19">
        <f t="shared" si="44"/>
        <v>8019.58</v>
      </c>
      <c r="BF192" s="22">
        <v>0</v>
      </c>
      <c r="BG192" s="22">
        <v>0</v>
      </c>
      <c r="BH192" s="22"/>
      <c r="BI192" s="22"/>
      <c r="BJ192" s="32">
        <v>760.67970214843751</v>
      </c>
      <c r="BK192" s="32">
        <v>54.17</v>
      </c>
      <c r="BL192" s="28">
        <f t="shared" si="45"/>
        <v>0</v>
      </c>
      <c r="BM192" s="28">
        <f t="shared" si="46"/>
        <v>0</v>
      </c>
      <c r="BN19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2" s="28">
        <v>0</v>
      </c>
      <c r="BR192" s="28">
        <v>0</v>
      </c>
      <c r="BS192" s="28" t="s">
        <v>103</v>
      </c>
      <c r="BT192" s="28">
        <v>3</v>
      </c>
      <c r="BU192" s="28">
        <v>0</v>
      </c>
      <c r="BV192" s="28" t="s">
        <v>103</v>
      </c>
      <c r="BW192" s="28" t="s">
        <v>103</v>
      </c>
      <c r="BX192" s="28">
        <v>0</v>
      </c>
      <c r="BY192" s="28" t="s">
        <v>103</v>
      </c>
      <c r="BZ192" s="28" t="s">
        <v>103</v>
      </c>
      <c r="CA192" s="28" t="s">
        <v>103</v>
      </c>
      <c r="CB192" s="28" t="s">
        <v>103</v>
      </c>
      <c r="CC192" s="28">
        <v>0</v>
      </c>
      <c r="CD192" s="28" t="s">
        <v>103</v>
      </c>
      <c r="CE192" s="28">
        <v>0</v>
      </c>
      <c r="CF192" s="28" t="s">
        <v>103</v>
      </c>
      <c r="CG192" s="28">
        <v>3.39</v>
      </c>
      <c r="CH192" s="28">
        <v>5</v>
      </c>
      <c r="CI192" s="28">
        <v>1000</v>
      </c>
      <c r="CJ192" s="28" t="s">
        <v>103</v>
      </c>
      <c r="CK192" s="28" t="s">
        <v>103</v>
      </c>
      <c r="CL192" s="28">
        <v>0</v>
      </c>
      <c r="CM192" s="28" t="s">
        <v>103</v>
      </c>
      <c r="CN192" s="28">
        <v>0</v>
      </c>
      <c r="CO192" s="28">
        <f t="shared" si="47"/>
        <v>0</v>
      </c>
      <c r="CP192" s="32">
        <f t="shared" si="35"/>
        <v>383.42320000000001</v>
      </c>
      <c r="CQ192" s="28">
        <v>0</v>
      </c>
      <c r="CR192" s="28" t="s">
        <v>103</v>
      </c>
      <c r="CS192" s="28">
        <f t="shared" si="48"/>
        <v>0</v>
      </c>
      <c r="CT192" s="28">
        <f t="shared" si="49"/>
        <v>0</v>
      </c>
      <c r="CU192" s="28">
        <f t="shared" si="36"/>
        <v>0</v>
      </c>
      <c r="CV192" s="28">
        <f t="shared" si="37"/>
        <v>2209.66</v>
      </c>
      <c r="CW192" s="29">
        <f t="shared" si="38"/>
        <v>5809.92</v>
      </c>
    </row>
    <row r="193" spans="2:101" x14ac:dyDescent="0.2">
      <c r="B193" s="7">
        <v>211065</v>
      </c>
      <c r="C193" s="8">
        <v>541823</v>
      </c>
      <c r="D193" s="8" t="s">
        <v>95</v>
      </c>
      <c r="E193" s="8" t="s">
        <v>554</v>
      </c>
      <c r="F193" s="8">
        <v>0</v>
      </c>
      <c r="G193" s="8" t="s">
        <v>942</v>
      </c>
      <c r="H193" s="8" t="s">
        <v>106</v>
      </c>
      <c r="I193" s="8" t="s">
        <v>107</v>
      </c>
      <c r="J193" s="8" t="s">
        <v>108</v>
      </c>
      <c r="K193" s="8" t="s">
        <v>170</v>
      </c>
      <c r="L193" s="8" t="s">
        <v>287</v>
      </c>
      <c r="M193" s="9">
        <v>26601030200677</v>
      </c>
      <c r="N193" s="8" t="s">
        <v>555</v>
      </c>
      <c r="O193" s="8" t="s">
        <v>102</v>
      </c>
      <c r="P193" s="8">
        <v>1821.27</v>
      </c>
      <c r="Q193" s="14">
        <v>2130.8859000000002</v>
      </c>
      <c r="R193" s="15">
        <v>0</v>
      </c>
      <c r="S193" s="15">
        <f t="shared" si="39"/>
        <v>2876.7</v>
      </c>
      <c r="T193" s="15">
        <f t="shared" si="40"/>
        <v>319.63</v>
      </c>
      <c r="U193" s="15">
        <v>0</v>
      </c>
      <c r="V193" s="15">
        <v>0</v>
      </c>
      <c r="W193" s="15">
        <v>0</v>
      </c>
      <c r="X193" s="15" t="s">
        <v>103</v>
      </c>
      <c r="Y193" s="14">
        <v>319.63288500000004</v>
      </c>
      <c r="Z193" s="15">
        <v>300</v>
      </c>
      <c r="AA193" s="15" t="s">
        <v>103</v>
      </c>
      <c r="AB193" s="15">
        <v>0</v>
      </c>
      <c r="AC193" s="15" t="s">
        <v>103</v>
      </c>
      <c r="AD193" s="15">
        <v>0</v>
      </c>
      <c r="AE193" s="15">
        <v>0</v>
      </c>
      <c r="AF193" s="19">
        <f t="shared" si="41"/>
        <v>619.63</v>
      </c>
      <c r="AG193" s="15">
        <v>0</v>
      </c>
      <c r="AH193" s="15">
        <v>0</v>
      </c>
      <c r="AI193" s="15">
        <v>0</v>
      </c>
      <c r="AJ193" s="15">
        <v>221.21</v>
      </c>
      <c r="AK193" s="15">
        <v>190</v>
      </c>
      <c r="AL193" s="15">
        <v>36.409999999999997</v>
      </c>
      <c r="AM193" s="15">
        <v>64.930000000000007</v>
      </c>
      <c r="AN193" s="15">
        <v>83.37</v>
      </c>
      <c r="AO193" s="15">
        <v>118.94</v>
      </c>
      <c r="AP193" s="15">
        <v>127.26</v>
      </c>
      <c r="AQ193" s="15">
        <v>136.16999999999999</v>
      </c>
      <c r="AR193" s="15" t="s">
        <v>103</v>
      </c>
      <c r="AS193" s="15">
        <v>91.063500000000005</v>
      </c>
      <c r="AT193" s="15">
        <v>600</v>
      </c>
      <c r="AU193" s="15">
        <v>10</v>
      </c>
      <c r="AV193" s="19">
        <f t="shared" si="42"/>
        <v>1679.35</v>
      </c>
      <c r="AW193" s="15">
        <v>10</v>
      </c>
      <c r="AX193" s="15">
        <v>0</v>
      </c>
      <c r="AY193" s="14">
        <v>383.42529999999999</v>
      </c>
      <c r="AZ193" s="15">
        <v>0</v>
      </c>
      <c r="BA193" s="15" t="s">
        <v>103</v>
      </c>
      <c r="BB193" s="15">
        <v>0</v>
      </c>
      <c r="BC193" s="24">
        <f t="shared" si="34"/>
        <v>8019.62</v>
      </c>
      <c r="BD193" s="19">
        <f t="shared" si="43"/>
        <v>0</v>
      </c>
      <c r="BE193" s="19">
        <f t="shared" si="44"/>
        <v>8019.62</v>
      </c>
      <c r="BF193" s="22">
        <v>0</v>
      </c>
      <c r="BG193" s="22">
        <v>0</v>
      </c>
      <c r="BH193" s="22"/>
      <c r="BI193" s="22"/>
      <c r="BJ193" s="32">
        <v>760.682978515625</v>
      </c>
      <c r="BK193" s="32">
        <v>43.92</v>
      </c>
      <c r="BL193" s="28">
        <f t="shared" si="45"/>
        <v>0</v>
      </c>
      <c r="BM193" s="28">
        <f t="shared" si="46"/>
        <v>0</v>
      </c>
      <c r="BN19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3" s="28">
        <v>0</v>
      </c>
      <c r="BR193" s="28">
        <v>0</v>
      </c>
      <c r="BS193" s="28" t="s">
        <v>103</v>
      </c>
      <c r="BT193" s="28">
        <v>3</v>
      </c>
      <c r="BU193" s="28">
        <v>0</v>
      </c>
      <c r="BV193" s="28" t="s">
        <v>103</v>
      </c>
      <c r="BW193" s="28" t="s">
        <v>103</v>
      </c>
      <c r="BX193" s="28">
        <v>0</v>
      </c>
      <c r="BY193" s="28" t="s">
        <v>103</v>
      </c>
      <c r="BZ193" s="28" t="s">
        <v>103</v>
      </c>
      <c r="CA193" s="28" t="s">
        <v>103</v>
      </c>
      <c r="CB193" s="28" t="s">
        <v>103</v>
      </c>
      <c r="CC193" s="28">
        <v>0</v>
      </c>
      <c r="CD193" s="28" t="s">
        <v>103</v>
      </c>
      <c r="CE193" s="28">
        <v>0</v>
      </c>
      <c r="CF193" s="28" t="s">
        <v>103</v>
      </c>
      <c r="CG193" s="28">
        <v>3.38</v>
      </c>
      <c r="CH193" s="28">
        <v>5</v>
      </c>
      <c r="CI193" s="28">
        <v>0</v>
      </c>
      <c r="CJ193" s="28" t="s">
        <v>103</v>
      </c>
      <c r="CK193" s="28" t="s">
        <v>103</v>
      </c>
      <c r="CL193" s="28">
        <v>0</v>
      </c>
      <c r="CM193" s="28" t="s">
        <v>103</v>
      </c>
      <c r="CN193" s="28">
        <v>0</v>
      </c>
      <c r="CO193" s="28">
        <f t="shared" si="47"/>
        <v>0</v>
      </c>
      <c r="CP193" s="32">
        <f t="shared" si="35"/>
        <v>383.42529999999999</v>
      </c>
      <c r="CQ193" s="28">
        <v>0</v>
      </c>
      <c r="CR193" s="28" t="s">
        <v>103</v>
      </c>
      <c r="CS193" s="28">
        <f t="shared" si="48"/>
        <v>0</v>
      </c>
      <c r="CT193" s="28">
        <f t="shared" si="49"/>
        <v>0</v>
      </c>
      <c r="CU193" s="28">
        <f t="shared" si="36"/>
        <v>0</v>
      </c>
      <c r="CV193" s="28">
        <f t="shared" si="37"/>
        <v>1199.4100000000001</v>
      </c>
      <c r="CW193" s="29">
        <f t="shared" si="38"/>
        <v>6820.21</v>
      </c>
    </row>
    <row r="194" spans="2:101" x14ac:dyDescent="0.2">
      <c r="B194" s="7">
        <v>211066</v>
      </c>
      <c r="C194" s="8">
        <v>540125</v>
      </c>
      <c r="D194" s="8" t="s">
        <v>95</v>
      </c>
      <c r="E194" s="8" t="s">
        <v>879</v>
      </c>
      <c r="F194" s="8">
        <v>0</v>
      </c>
      <c r="G194" s="8" t="s">
        <v>942</v>
      </c>
      <c r="H194" s="8" t="s">
        <v>106</v>
      </c>
      <c r="I194" s="8" t="s">
        <v>107</v>
      </c>
      <c r="J194" s="8" t="s">
        <v>108</v>
      </c>
      <c r="K194" s="8" t="s">
        <v>383</v>
      </c>
      <c r="L194" s="8" t="s">
        <v>287</v>
      </c>
      <c r="M194" s="9">
        <v>28207080201698</v>
      </c>
      <c r="N194" s="8" t="s">
        <v>556</v>
      </c>
      <c r="O194" s="8" t="s">
        <v>102</v>
      </c>
      <c r="P194" s="8">
        <v>1357.68</v>
      </c>
      <c r="Q194" s="14">
        <v>1588.4856000000002</v>
      </c>
      <c r="R194" s="15">
        <v>0</v>
      </c>
      <c r="S194" s="15">
        <f t="shared" si="39"/>
        <v>2144.46</v>
      </c>
      <c r="T194" s="15">
        <f t="shared" si="40"/>
        <v>238.27</v>
      </c>
      <c r="U194" s="15">
        <v>0</v>
      </c>
      <c r="V194" s="15">
        <v>0</v>
      </c>
      <c r="W194" s="15">
        <v>0</v>
      </c>
      <c r="X194" s="15" t="s">
        <v>103</v>
      </c>
      <c r="Y194" s="14">
        <v>238.27284000000003</v>
      </c>
      <c r="Z194" s="15">
        <v>300</v>
      </c>
      <c r="AA194" s="15" t="s">
        <v>103</v>
      </c>
      <c r="AB194" s="15">
        <v>0</v>
      </c>
      <c r="AC194" s="15" t="s">
        <v>103</v>
      </c>
      <c r="AD194" s="15">
        <v>0</v>
      </c>
      <c r="AE194" s="15">
        <v>0</v>
      </c>
      <c r="AF194" s="19">
        <f t="shared" si="41"/>
        <v>538.27</v>
      </c>
      <c r="AG194" s="15">
        <v>0</v>
      </c>
      <c r="AH194" s="15">
        <v>0</v>
      </c>
      <c r="AI194" s="15">
        <v>0</v>
      </c>
      <c r="AJ194" s="15">
        <v>210.77</v>
      </c>
      <c r="AK194" s="15">
        <v>190</v>
      </c>
      <c r="AL194" s="15">
        <v>27.14</v>
      </c>
      <c r="AM194" s="15">
        <v>48.4</v>
      </c>
      <c r="AN194" s="15">
        <v>62.15</v>
      </c>
      <c r="AO194" s="15">
        <v>88.66</v>
      </c>
      <c r="AP194" s="15">
        <v>94.88</v>
      </c>
      <c r="AQ194" s="15">
        <v>101.51</v>
      </c>
      <c r="AR194" s="15" t="s">
        <v>103</v>
      </c>
      <c r="AS194" s="15">
        <v>67.884</v>
      </c>
      <c r="AT194" s="15">
        <v>600</v>
      </c>
      <c r="AU194" s="15">
        <v>6</v>
      </c>
      <c r="AV194" s="19">
        <f t="shared" si="42"/>
        <v>1497.39</v>
      </c>
      <c r="AW194" s="15">
        <v>10</v>
      </c>
      <c r="AX194" s="15">
        <v>0</v>
      </c>
      <c r="AY194" s="14">
        <v>285.82740000000001</v>
      </c>
      <c r="AZ194" s="15">
        <v>0</v>
      </c>
      <c r="BA194" s="15" t="s">
        <v>103</v>
      </c>
      <c r="BB194" s="15">
        <v>0</v>
      </c>
      <c r="BC194" s="24">
        <f t="shared" si="34"/>
        <v>6302.7</v>
      </c>
      <c r="BD194" s="19">
        <f t="shared" si="43"/>
        <v>697.30000000000018</v>
      </c>
      <c r="BE194" s="19">
        <f t="shared" si="44"/>
        <v>7000</v>
      </c>
      <c r="BF194" s="22">
        <v>0</v>
      </c>
      <c r="BG194" s="22">
        <v>0</v>
      </c>
      <c r="BH194" s="22"/>
      <c r="BI194" s="22"/>
      <c r="BJ194" s="32">
        <v>595.81279785156255</v>
      </c>
      <c r="BK194" s="32">
        <v>0</v>
      </c>
      <c r="BL194" s="28">
        <f t="shared" si="45"/>
        <v>0</v>
      </c>
      <c r="BM194" s="28">
        <f t="shared" si="46"/>
        <v>0</v>
      </c>
      <c r="BN19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4" s="28">
        <v>0</v>
      </c>
      <c r="BR194" s="28">
        <v>2.19</v>
      </c>
      <c r="BS194" s="28" t="s">
        <v>103</v>
      </c>
      <c r="BT194" s="28">
        <v>3</v>
      </c>
      <c r="BU194" s="28">
        <v>0</v>
      </c>
      <c r="BV194" s="28" t="s">
        <v>103</v>
      </c>
      <c r="BW194" s="28">
        <v>10</v>
      </c>
      <c r="BX194" s="28">
        <v>0</v>
      </c>
      <c r="BY194" s="28" t="s">
        <v>103</v>
      </c>
      <c r="BZ194" s="28" t="s">
        <v>103</v>
      </c>
      <c r="CA194" s="28" t="s">
        <v>103</v>
      </c>
      <c r="CB194" s="28" t="s">
        <v>103</v>
      </c>
      <c r="CC194" s="28">
        <v>0</v>
      </c>
      <c r="CD194" s="28" t="s">
        <v>103</v>
      </c>
      <c r="CE194" s="28">
        <v>0</v>
      </c>
      <c r="CF194" s="28" t="s">
        <v>103</v>
      </c>
      <c r="CG194" s="28">
        <v>2.89</v>
      </c>
      <c r="CH194" s="28">
        <v>5</v>
      </c>
      <c r="CI194" s="28">
        <v>0</v>
      </c>
      <c r="CJ194" s="28" t="s">
        <v>103</v>
      </c>
      <c r="CK194" s="28" t="s">
        <v>103</v>
      </c>
      <c r="CL194" s="28">
        <v>0</v>
      </c>
      <c r="CM194" s="28" t="s">
        <v>103</v>
      </c>
      <c r="CN194" s="28">
        <v>0</v>
      </c>
      <c r="CO194" s="28">
        <f t="shared" si="47"/>
        <v>0</v>
      </c>
      <c r="CP194" s="32">
        <f t="shared" si="35"/>
        <v>285.82740000000001</v>
      </c>
      <c r="CQ194" s="28">
        <v>0</v>
      </c>
      <c r="CR194" s="28" t="s">
        <v>103</v>
      </c>
      <c r="CS194" s="28">
        <f t="shared" si="48"/>
        <v>0</v>
      </c>
      <c r="CT194" s="28">
        <f t="shared" si="49"/>
        <v>0</v>
      </c>
      <c r="CU194" s="28">
        <f t="shared" si="36"/>
        <v>0</v>
      </c>
      <c r="CV194" s="28">
        <f t="shared" si="37"/>
        <v>904.72</v>
      </c>
      <c r="CW194" s="29">
        <f t="shared" si="38"/>
        <v>6095.28</v>
      </c>
    </row>
    <row r="195" spans="2:101" x14ac:dyDescent="0.2">
      <c r="B195" s="7">
        <v>211067</v>
      </c>
      <c r="C195" s="8">
        <v>540019</v>
      </c>
      <c r="D195" s="8" t="s">
        <v>95</v>
      </c>
      <c r="E195" s="8" t="s">
        <v>557</v>
      </c>
      <c r="F195" s="8">
        <v>0</v>
      </c>
      <c r="G195" s="8" t="s">
        <v>942</v>
      </c>
      <c r="H195" s="8" t="s">
        <v>106</v>
      </c>
      <c r="I195" s="8" t="s">
        <v>107</v>
      </c>
      <c r="J195" s="8" t="s">
        <v>108</v>
      </c>
      <c r="K195" s="8" t="s">
        <v>558</v>
      </c>
      <c r="L195" s="8" t="s">
        <v>287</v>
      </c>
      <c r="M195" s="9">
        <v>27403311801154</v>
      </c>
      <c r="N195" s="8" t="s">
        <v>559</v>
      </c>
      <c r="O195" s="8" t="s">
        <v>102</v>
      </c>
      <c r="P195" s="8">
        <v>1147.0899999999999</v>
      </c>
      <c r="Q195" s="14">
        <v>1342.0953</v>
      </c>
      <c r="R195" s="15">
        <v>0</v>
      </c>
      <c r="S195" s="15">
        <f t="shared" si="39"/>
        <v>1811.83</v>
      </c>
      <c r="T195" s="15">
        <f t="shared" si="40"/>
        <v>201.31</v>
      </c>
      <c r="U195" s="15">
        <v>0</v>
      </c>
      <c r="V195" s="15">
        <v>0</v>
      </c>
      <c r="W195" s="15">
        <v>0</v>
      </c>
      <c r="X195" s="15" t="s">
        <v>103</v>
      </c>
      <c r="Y195" s="14">
        <v>201.31429499999999</v>
      </c>
      <c r="Z195" s="15">
        <v>300</v>
      </c>
      <c r="AA195" s="15" t="s">
        <v>103</v>
      </c>
      <c r="AB195" s="15">
        <v>0</v>
      </c>
      <c r="AC195" s="15" t="s">
        <v>103</v>
      </c>
      <c r="AD195" s="15">
        <v>0</v>
      </c>
      <c r="AE195" s="15">
        <v>0</v>
      </c>
      <c r="AF195" s="19">
        <f t="shared" si="41"/>
        <v>501.31</v>
      </c>
      <c r="AG195" s="15">
        <v>0</v>
      </c>
      <c r="AH195" s="15">
        <v>0</v>
      </c>
      <c r="AI195" s="15">
        <v>0</v>
      </c>
      <c r="AJ195" s="15">
        <v>170.27</v>
      </c>
      <c r="AK195" s="15">
        <v>190</v>
      </c>
      <c r="AL195" s="15">
        <v>22.93</v>
      </c>
      <c r="AM195" s="15">
        <v>40.89</v>
      </c>
      <c r="AN195" s="15">
        <v>52.51</v>
      </c>
      <c r="AO195" s="15">
        <v>74.91</v>
      </c>
      <c r="AP195" s="15">
        <v>80.150000000000006</v>
      </c>
      <c r="AQ195" s="15">
        <v>85.76</v>
      </c>
      <c r="AR195" s="15" t="s">
        <v>103</v>
      </c>
      <c r="AS195" s="15">
        <v>57.354500000000002</v>
      </c>
      <c r="AT195" s="15">
        <v>600</v>
      </c>
      <c r="AU195" s="15">
        <v>10</v>
      </c>
      <c r="AV195" s="19">
        <f t="shared" si="42"/>
        <v>1384.77</v>
      </c>
      <c r="AW195" s="15">
        <v>10</v>
      </c>
      <c r="AX195" s="15">
        <v>0</v>
      </c>
      <c r="AY195" s="14">
        <v>241.49260000000001</v>
      </c>
      <c r="AZ195" s="15">
        <v>0</v>
      </c>
      <c r="BA195" s="15" t="s">
        <v>103</v>
      </c>
      <c r="BB195" s="15">
        <v>0</v>
      </c>
      <c r="BC195" s="24">
        <f t="shared" si="34"/>
        <v>5492.81</v>
      </c>
      <c r="BD195" s="19">
        <f t="shared" si="43"/>
        <v>1507.1899999999996</v>
      </c>
      <c r="BE195" s="19">
        <f t="shared" si="44"/>
        <v>7000</v>
      </c>
      <c r="BF195" s="22">
        <v>0</v>
      </c>
      <c r="BG195" s="22">
        <v>0</v>
      </c>
      <c r="BH195" s="22"/>
      <c r="BI195" s="22"/>
      <c r="BJ195" s="32">
        <v>577.77720214843748</v>
      </c>
      <c r="BK195" s="32">
        <v>0</v>
      </c>
      <c r="BL195" s="28">
        <f t="shared" si="45"/>
        <v>0</v>
      </c>
      <c r="BM195" s="28">
        <f t="shared" si="46"/>
        <v>0</v>
      </c>
      <c r="BN19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5" s="28">
        <v>0</v>
      </c>
      <c r="BR195" s="28">
        <v>15.84</v>
      </c>
      <c r="BS195" s="28" t="s">
        <v>103</v>
      </c>
      <c r="BT195" s="28">
        <v>3</v>
      </c>
      <c r="BU195" s="28">
        <v>0</v>
      </c>
      <c r="BV195" s="28" t="s">
        <v>103</v>
      </c>
      <c r="BW195" s="28" t="s">
        <v>103</v>
      </c>
      <c r="BX195" s="28">
        <v>0</v>
      </c>
      <c r="BY195" s="28" t="s">
        <v>103</v>
      </c>
      <c r="BZ195" s="28" t="s">
        <v>103</v>
      </c>
      <c r="CA195" s="28" t="s">
        <v>103</v>
      </c>
      <c r="CB195" s="28" t="s">
        <v>103</v>
      </c>
      <c r="CC195" s="28">
        <v>0</v>
      </c>
      <c r="CD195" s="28" t="s">
        <v>103</v>
      </c>
      <c r="CE195" s="28">
        <v>0</v>
      </c>
      <c r="CF195" s="28" t="s">
        <v>103</v>
      </c>
      <c r="CG195" s="28">
        <v>3.3</v>
      </c>
      <c r="CH195" s="28">
        <v>5</v>
      </c>
      <c r="CI195" s="28">
        <v>0</v>
      </c>
      <c r="CJ195" s="28" t="s">
        <v>103</v>
      </c>
      <c r="CK195" s="28" t="s">
        <v>103</v>
      </c>
      <c r="CL195" s="28">
        <v>0</v>
      </c>
      <c r="CM195" s="28" t="s">
        <v>103</v>
      </c>
      <c r="CN195" s="28">
        <v>0</v>
      </c>
      <c r="CO195" s="28">
        <f t="shared" si="47"/>
        <v>0</v>
      </c>
      <c r="CP195" s="32">
        <f t="shared" si="35"/>
        <v>241.49260000000001</v>
      </c>
      <c r="CQ195" s="28">
        <v>0</v>
      </c>
      <c r="CR195" s="28" t="s">
        <v>103</v>
      </c>
      <c r="CS195" s="28">
        <f t="shared" si="48"/>
        <v>0</v>
      </c>
      <c r="CT195" s="28">
        <f t="shared" si="49"/>
        <v>0</v>
      </c>
      <c r="CU195" s="28">
        <f t="shared" si="36"/>
        <v>0</v>
      </c>
      <c r="CV195" s="28">
        <f t="shared" si="37"/>
        <v>846.41</v>
      </c>
      <c r="CW195" s="29">
        <f t="shared" si="38"/>
        <v>6153.59</v>
      </c>
    </row>
    <row r="196" spans="2:101" x14ac:dyDescent="0.2">
      <c r="B196" s="7">
        <v>211068</v>
      </c>
      <c r="C196" s="8">
        <v>540210</v>
      </c>
      <c r="D196" s="8" t="s">
        <v>95</v>
      </c>
      <c r="E196" s="8" t="s">
        <v>880</v>
      </c>
      <c r="F196" s="8">
        <v>0</v>
      </c>
      <c r="G196" s="8" t="s">
        <v>942</v>
      </c>
      <c r="H196" s="8" t="s">
        <v>106</v>
      </c>
      <c r="I196" s="8" t="s">
        <v>107</v>
      </c>
      <c r="J196" s="8" t="s">
        <v>108</v>
      </c>
      <c r="K196" s="8" t="s">
        <v>238</v>
      </c>
      <c r="L196" s="8" t="s">
        <v>287</v>
      </c>
      <c r="M196" s="9">
        <v>27709230201791</v>
      </c>
      <c r="N196" s="8" t="s">
        <v>560</v>
      </c>
      <c r="O196" s="8" t="s">
        <v>102</v>
      </c>
      <c r="P196" s="8">
        <v>1147.0899999999999</v>
      </c>
      <c r="Q196" s="14">
        <v>1342.0953</v>
      </c>
      <c r="R196" s="15">
        <v>0</v>
      </c>
      <c r="S196" s="15">
        <f t="shared" si="39"/>
        <v>1811.83</v>
      </c>
      <c r="T196" s="15">
        <f t="shared" si="40"/>
        <v>201.31</v>
      </c>
      <c r="U196" s="15">
        <v>0</v>
      </c>
      <c r="V196" s="15">
        <v>0</v>
      </c>
      <c r="W196" s="15">
        <v>0</v>
      </c>
      <c r="X196" s="15" t="s">
        <v>103</v>
      </c>
      <c r="Y196" s="14">
        <v>201.31429499999999</v>
      </c>
      <c r="Z196" s="15">
        <v>300</v>
      </c>
      <c r="AA196" s="15" t="s">
        <v>103</v>
      </c>
      <c r="AB196" s="15">
        <v>0</v>
      </c>
      <c r="AC196" s="15" t="s">
        <v>103</v>
      </c>
      <c r="AD196" s="15">
        <v>0</v>
      </c>
      <c r="AE196" s="15">
        <v>0</v>
      </c>
      <c r="AF196" s="19">
        <f t="shared" si="41"/>
        <v>501.31</v>
      </c>
      <c r="AG196" s="15">
        <v>0</v>
      </c>
      <c r="AH196" s="15">
        <v>0</v>
      </c>
      <c r="AI196" s="15">
        <v>0</v>
      </c>
      <c r="AJ196" s="15">
        <v>170.27</v>
      </c>
      <c r="AK196" s="15">
        <v>190</v>
      </c>
      <c r="AL196" s="15">
        <v>22.93</v>
      </c>
      <c r="AM196" s="15">
        <v>40.89</v>
      </c>
      <c r="AN196" s="15">
        <v>52.51</v>
      </c>
      <c r="AO196" s="15">
        <v>74.91</v>
      </c>
      <c r="AP196" s="15">
        <v>80.150000000000006</v>
      </c>
      <c r="AQ196" s="15">
        <v>85.76</v>
      </c>
      <c r="AR196" s="15" t="s">
        <v>103</v>
      </c>
      <c r="AS196" s="15">
        <v>57.354500000000002</v>
      </c>
      <c r="AT196" s="15">
        <v>600</v>
      </c>
      <c r="AU196" s="15">
        <v>10</v>
      </c>
      <c r="AV196" s="19">
        <f t="shared" si="42"/>
        <v>1384.77</v>
      </c>
      <c r="AW196" s="15">
        <v>10</v>
      </c>
      <c r="AX196" s="15">
        <v>0</v>
      </c>
      <c r="AY196" s="14">
        <v>241.49260000000001</v>
      </c>
      <c r="AZ196" s="15">
        <v>0</v>
      </c>
      <c r="BA196" s="15" t="s">
        <v>103</v>
      </c>
      <c r="BB196" s="15">
        <v>0</v>
      </c>
      <c r="BC196" s="24">
        <f t="shared" ref="BC196:BC259" si="50">ROUND(SUM(Q196:W196,AF196,AV196,AW196:AY196),2)</f>
        <v>5492.81</v>
      </c>
      <c r="BD196" s="19">
        <f t="shared" si="43"/>
        <v>1507.1899999999996</v>
      </c>
      <c r="BE196" s="19">
        <f t="shared" si="44"/>
        <v>7000</v>
      </c>
      <c r="BF196" s="22">
        <v>0</v>
      </c>
      <c r="BG196" s="22">
        <v>0</v>
      </c>
      <c r="BH196" s="22"/>
      <c r="BI196" s="22"/>
      <c r="BJ196" s="32">
        <v>563.05589355468749</v>
      </c>
      <c r="BK196" s="32">
        <v>0</v>
      </c>
      <c r="BL196" s="28">
        <f t="shared" si="45"/>
        <v>0</v>
      </c>
      <c r="BM196" s="28">
        <f t="shared" si="46"/>
        <v>0</v>
      </c>
      <c r="BN19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6" s="28">
        <v>0</v>
      </c>
      <c r="BR196" s="28">
        <v>11.87</v>
      </c>
      <c r="BS196" s="28" t="s">
        <v>103</v>
      </c>
      <c r="BT196" s="28">
        <v>3</v>
      </c>
      <c r="BU196" s="28">
        <v>0</v>
      </c>
      <c r="BV196" s="28" t="s">
        <v>103</v>
      </c>
      <c r="BW196" s="28" t="s">
        <v>103</v>
      </c>
      <c r="BX196" s="28">
        <v>0</v>
      </c>
      <c r="BY196" s="28" t="s">
        <v>103</v>
      </c>
      <c r="BZ196" s="28" t="s">
        <v>103</v>
      </c>
      <c r="CA196" s="28" t="s">
        <v>103</v>
      </c>
      <c r="CB196" s="28" t="s">
        <v>103</v>
      </c>
      <c r="CC196" s="28">
        <v>0</v>
      </c>
      <c r="CD196" s="28" t="s">
        <v>103</v>
      </c>
      <c r="CE196" s="28">
        <v>0</v>
      </c>
      <c r="CF196" s="28" t="s">
        <v>103</v>
      </c>
      <c r="CG196" s="28">
        <v>3.31</v>
      </c>
      <c r="CH196" s="28">
        <v>5</v>
      </c>
      <c r="CI196" s="28">
        <v>0</v>
      </c>
      <c r="CJ196" s="28" t="s">
        <v>103</v>
      </c>
      <c r="CK196" s="28" t="s">
        <v>103</v>
      </c>
      <c r="CL196" s="28">
        <v>0</v>
      </c>
      <c r="CM196" s="28" t="s">
        <v>103</v>
      </c>
      <c r="CN196" s="28">
        <v>0</v>
      </c>
      <c r="CO196" s="28">
        <f t="shared" si="47"/>
        <v>0</v>
      </c>
      <c r="CP196" s="32">
        <f t="shared" ref="CP196:CP259" si="51">AY196</f>
        <v>241.49260000000001</v>
      </c>
      <c r="CQ196" s="28">
        <v>0</v>
      </c>
      <c r="CR196" s="28" t="s">
        <v>103</v>
      </c>
      <c r="CS196" s="28">
        <f t="shared" si="48"/>
        <v>0</v>
      </c>
      <c r="CT196" s="28">
        <f t="shared" si="49"/>
        <v>0</v>
      </c>
      <c r="CU196" s="28">
        <f t="shared" ref="CU196:CU259" si="52">ROUND(IF($G196=CU$3,$BE196-SUM(BK196:CR196,0),0),2)</f>
        <v>0</v>
      </c>
      <c r="CV196" s="28">
        <f t="shared" ref="CV196:CV259" si="53">ROUND(SUM(BJ196:CU196),2)</f>
        <v>827.73</v>
      </c>
      <c r="CW196" s="29">
        <f t="shared" ref="CW196:CW259" si="54">BE196-CV196</f>
        <v>6172.27</v>
      </c>
    </row>
    <row r="197" spans="2:101" x14ac:dyDescent="0.2">
      <c r="B197" s="7">
        <v>211069</v>
      </c>
      <c r="C197" s="8">
        <v>540602</v>
      </c>
      <c r="D197" s="8" t="s">
        <v>95</v>
      </c>
      <c r="E197" s="8" t="s">
        <v>561</v>
      </c>
      <c r="F197" s="8">
        <v>0</v>
      </c>
      <c r="G197" s="8" t="s">
        <v>942</v>
      </c>
      <c r="H197" s="8" t="s">
        <v>106</v>
      </c>
      <c r="I197" s="8" t="s">
        <v>114</v>
      </c>
      <c r="J197" s="8" t="s">
        <v>114</v>
      </c>
      <c r="K197" s="8" t="s">
        <v>562</v>
      </c>
      <c r="L197" s="8" t="s">
        <v>287</v>
      </c>
      <c r="M197" s="9">
        <v>27311230200537</v>
      </c>
      <c r="N197" s="8" t="s">
        <v>563</v>
      </c>
      <c r="O197" s="8" t="s">
        <v>102</v>
      </c>
      <c r="P197" s="8">
        <v>1110.04</v>
      </c>
      <c r="Q197" s="14">
        <v>1298.7468000000001</v>
      </c>
      <c r="R197" s="15">
        <v>0</v>
      </c>
      <c r="S197" s="15">
        <f t="shared" ref="S197:S260" si="55">ROUND(Q197*135%,2)</f>
        <v>1753.31</v>
      </c>
      <c r="T197" s="15">
        <f t="shared" ref="T197:T260" si="56">ROUND(Q197*15%,2)</f>
        <v>194.81</v>
      </c>
      <c r="U197" s="15">
        <v>194.81202697753906</v>
      </c>
      <c r="V197" s="15">
        <v>0</v>
      </c>
      <c r="W197" s="15">
        <v>0</v>
      </c>
      <c r="X197" s="15" t="s">
        <v>103</v>
      </c>
      <c r="Y197" s="14">
        <v>194.81202000000002</v>
      </c>
      <c r="Z197" s="15">
        <v>300</v>
      </c>
      <c r="AA197" s="15" t="s">
        <v>103</v>
      </c>
      <c r="AB197" s="15">
        <v>0</v>
      </c>
      <c r="AC197" s="15" t="s">
        <v>103</v>
      </c>
      <c r="AD197" s="15">
        <v>0</v>
      </c>
      <c r="AE197" s="15">
        <v>0</v>
      </c>
      <c r="AF197" s="19">
        <f t="shared" ref="AF197:AF260" si="57">ROUND(SUM(X197:AA197,AC197:AE197),2)</f>
        <v>494.81</v>
      </c>
      <c r="AG197" s="15">
        <v>0</v>
      </c>
      <c r="AH197" s="15">
        <v>0</v>
      </c>
      <c r="AI197" s="15">
        <v>0</v>
      </c>
      <c r="AJ197" s="15">
        <v>146.83000000000001</v>
      </c>
      <c r="AK197" s="15">
        <v>190</v>
      </c>
      <c r="AL197" s="15">
        <v>23.23</v>
      </c>
      <c r="AM197" s="15">
        <v>39.57</v>
      </c>
      <c r="AN197" s="15">
        <v>50.81</v>
      </c>
      <c r="AO197" s="15">
        <v>72.489999999999995</v>
      </c>
      <c r="AP197" s="15">
        <v>77.56</v>
      </c>
      <c r="AQ197" s="15">
        <v>82.99</v>
      </c>
      <c r="AR197" s="15" t="s">
        <v>103</v>
      </c>
      <c r="AS197" s="15">
        <v>55.502000000000002</v>
      </c>
      <c r="AT197" s="15">
        <v>600</v>
      </c>
      <c r="AU197" s="15">
        <v>10</v>
      </c>
      <c r="AV197" s="19">
        <f t="shared" ref="AV197:AV260" si="58">ROUND(SUM(AG197:AU197),2)</f>
        <v>1348.98</v>
      </c>
      <c r="AW197" s="15">
        <v>10</v>
      </c>
      <c r="AX197" s="15">
        <v>0</v>
      </c>
      <c r="AY197" s="14">
        <v>233.6926</v>
      </c>
      <c r="AZ197" s="15">
        <v>0</v>
      </c>
      <c r="BA197" s="15" t="s">
        <v>103</v>
      </c>
      <c r="BB197" s="15">
        <v>0</v>
      </c>
      <c r="BC197" s="24">
        <f t="shared" si="50"/>
        <v>5529.16</v>
      </c>
      <c r="BD197" s="19">
        <f t="shared" ref="BD197:BD260" si="59">IF(BC197&lt;7000,7000-BC197,0)</f>
        <v>1470.8400000000001</v>
      </c>
      <c r="BE197" s="19">
        <f t="shared" ref="BE197:BE260" si="60">ROUND(SUM(AB197,AZ197:BD197),2)</f>
        <v>7000</v>
      </c>
      <c r="BF197" s="22">
        <v>0</v>
      </c>
      <c r="BG197" s="22">
        <v>0</v>
      </c>
      <c r="BH197" s="22"/>
      <c r="BI197" s="22"/>
      <c r="BJ197" s="32">
        <v>546.22041503906246</v>
      </c>
      <c r="BK197" s="32">
        <v>0</v>
      </c>
      <c r="BL197" s="28">
        <f t="shared" ref="BL197:BL260" si="61">(BE197-SUM($S197,AY197:BB197))/30*BH197</f>
        <v>0</v>
      </c>
      <c r="BM197" s="28">
        <f t="shared" ref="BM197:BM260" si="62">(BE197-SUM($S197,AY197:BB197))/30*BI197</f>
        <v>0</v>
      </c>
      <c r="BN19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7" s="28">
        <v>0</v>
      </c>
      <c r="BR197" s="28">
        <v>5.14</v>
      </c>
      <c r="BS197" s="28" t="s">
        <v>103</v>
      </c>
      <c r="BT197" s="28">
        <v>3</v>
      </c>
      <c r="BU197" s="28">
        <v>0</v>
      </c>
      <c r="BV197" s="28" t="s">
        <v>103</v>
      </c>
      <c r="BW197" s="28" t="s">
        <v>103</v>
      </c>
      <c r="BX197" s="28">
        <v>0</v>
      </c>
      <c r="BY197" s="28" t="s">
        <v>103</v>
      </c>
      <c r="BZ197" s="28" t="s">
        <v>103</v>
      </c>
      <c r="CA197" s="28" t="s">
        <v>103</v>
      </c>
      <c r="CB197" s="28" t="s">
        <v>103</v>
      </c>
      <c r="CC197" s="28">
        <v>0</v>
      </c>
      <c r="CD197" s="28" t="s">
        <v>103</v>
      </c>
      <c r="CE197" s="28">
        <v>0</v>
      </c>
      <c r="CF197" s="28" t="s">
        <v>103</v>
      </c>
      <c r="CG197" s="28">
        <v>3.33</v>
      </c>
      <c r="CH197" s="28">
        <v>3</v>
      </c>
      <c r="CI197" s="28">
        <v>0</v>
      </c>
      <c r="CJ197" s="28" t="s">
        <v>103</v>
      </c>
      <c r="CK197" s="28" t="s">
        <v>103</v>
      </c>
      <c r="CL197" s="28">
        <v>0</v>
      </c>
      <c r="CM197" s="28" t="s">
        <v>103</v>
      </c>
      <c r="CN197" s="28">
        <v>0</v>
      </c>
      <c r="CO197" s="28">
        <f t="shared" ref="CO197:CO260" si="63">ROUND(IF(G197=$CO$3,(BE197-AY197)*40%,0),2)</f>
        <v>0</v>
      </c>
      <c r="CP197" s="32">
        <f t="shared" si="51"/>
        <v>233.6926</v>
      </c>
      <c r="CQ197" s="28">
        <v>0</v>
      </c>
      <c r="CR197" s="28" t="s">
        <v>103</v>
      </c>
      <c r="CS197" s="28">
        <f t="shared" ref="CS197:CS260" si="64">ROUND(IF($D197=CS$3,$BE197-SUM(BJ197:CQ197,0),0),2)</f>
        <v>0</v>
      </c>
      <c r="CT197" s="28">
        <f t="shared" ref="CT197:CT260" si="65">ROUND(IF($D197=CT$3,$BE197-SUM(BJ197:CQ197,0),0),2)</f>
        <v>0</v>
      </c>
      <c r="CU197" s="28">
        <f t="shared" si="52"/>
        <v>0</v>
      </c>
      <c r="CV197" s="28">
        <f t="shared" si="53"/>
        <v>794.38</v>
      </c>
      <c r="CW197" s="29">
        <f t="shared" si="54"/>
        <v>6205.62</v>
      </c>
    </row>
    <row r="198" spans="2:101" x14ac:dyDescent="0.2">
      <c r="B198" s="7">
        <v>211070</v>
      </c>
      <c r="C198" s="8">
        <v>541925</v>
      </c>
      <c r="D198" s="8" t="s">
        <v>95</v>
      </c>
      <c r="E198" s="8" t="s">
        <v>564</v>
      </c>
      <c r="F198" s="8">
        <v>0</v>
      </c>
      <c r="G198" s="8" t="s">
        <v>942</v>
      </c>
      <c r="H198" s="8" t="s">
        <v>106</v>
      </c>
      <c r="I198" s="8" t="s">
        <v>98</v>
      </c>
      <c r="J198" s="8" t="s">
        <v>103</v>
      </c>
      <c r="K198" s="8" t="s">
        <v>103</v>
      </c>
      <c r="L198" s="8" t="s">
        <v>103</v>
      </c>
      <c r="M198" s="9">
        <v>27905230201018</v>
      </c>
      <c r="N198" s="8" t="s">
        <v>565</v>
      </c>
      <c r="O198" s="8" t="s">
        <v>103</v>
      </c>
      <c r="P198" s="8">
        <v>1308.97</v>
      </c>
      <c r="Q198" s="14">
        <v>1439.8670000000002</v>
      </c>
      <c r="R198" s="15">
        <v>0</v>
      </c>
      <c r="S198" s="15">
        <f t="shared" si="55"/>
        <v>1943.82</v>
      </c>
      <c r="T198" s="15">
        <f t="shared" si="56"/>
        <v>215.98</v>
      </c>
      <c r="U198" s="15">
        <v>0</v>
      </c>
      <c r="V198" s="15">
        <v>0</v>
      </c>
      <c r="W198" s="15">
        <v>0</v>
      </c>
      <c r="X198" s="15" t="s">
        <v>103</v>
      </c>
      <c r="Y198" s="14">
        <v>215.98005000000003</v>
      </c>
      <c r="Z198" s="15">
        <v>300</v>
      </c>
      <c r="AA198" s="15" t="s">
        <v>103</v>
      </c>
      <c r="AB198" s="15">
        <v>0</v>
      </c>
      <c r="AC198" s="15" t="s">
        <v>103</v>
      </c>
      <c r="AD198" s="15">
        <v>0</v>
      </c>
      <c r="AE198" s="15">
        <v>0</v>
      </c>
      <c r="AF198" s="19">
        <f t="shared" si="57"/>
        <v>515.98</v>
      </c>
      <c r="AG198" s="15">
        <v>0</v>
      </c>
      <c r="AH198" s="15">
        <v>0</v>
      </c>
      <c r="AI198" s="15">
        <v>0</v>
      </c>
      <c r="AJ198" s="15">
        <v>162.19999999999999</v>
      </c>
      <c r="AK198" s="15">
        <v>200</v>
      </c>
      <c r="AL198" s="15">
        <v>26.17</v>
      </c>
      <c r="AM198" s="15">
        <v>46.66</v>
      </c>
      <c r="AN198" s="15">
        <v>59.92</v>
      </c>
      <c r="AO198" s="15">
        <v>85.48</v>
      </c>
      <c r="AP198" s="15">
        <v>91.46</v>
      </c>
      <c r="AQ198" s="15">
        <v>97.87</v>
      </c>
      <c r="AR198" s="15" t="s">
        <v>103</v>
      </c>
      <c r="AS198" s="15">
        <v>65.448499999999996</v>
      </c>
      <c r="AT198" s="15">
        <v>600</v>
      </c>
      <c r="AU198" s="15">
        <v>10</v>
      </c>
      <c r="AV198" s="19">
        <f t="shared" si="58"/>
        <v>1445.21</v>
      </c>
      <c r="AW198" s="15">
        <v>10</v>
      </c>
      <c r="AX198" s="15">
        <v>0</v>
      </c>
      <c r="AY198" s="14">
        <v>275.57260000000002</v>
      </c>
      <c r="AZ198" s="15">
        <v>0</v>
      </c>
      <c r="BA198" s="15" t="s">
        <v>103</v>
      </c>
      <c r="BB198" s="15">
        <v>0</v>
      </c>
      <c r="BC198" s="24">
        <f t="shared" si="50"/>
        <v>5846.43</v>
      </c>
      <c r="BD198" s="19">
        <f t="shared" si="59"/>
        <v>1153.5699999999997</v>
      </c>
      <c r="BE198" s="19">
        <f t="shared" si="60"/>
        <v>7000</v>
      </c>
      <c r="BF198" s="22">
        <v>0</v>
      </c>
      <c r="BG198" s="22">
        <v>0</v>
      </c>
      <c r="BH198" s="22"/>
      <c r="BI198" s="22"/>
      <c r="BJ198" s="32">
        <v>575.31208496093745</v>
      </c>
      <c r="BK198" s="32">
        <v>0</v>
      </c>
      <c r="BL198" s="28">
        <f t="shared" si="61"/>
        <v>0</v>
      </c>
      <c r="BM198" s="28">
        <f t="shared" si="62"/>
        <v>0</v>
      </c>
      <c r="BN19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8" s="28">
        <v>0</v>
      </c>
      <c r="BR198" s="28">
        <v>19.739999999999998</v>
      </c>
      <c r="BS198" s="28" t="s">
        <v>103</v>
      </c>
      <c r="BT198" s="28">
        <v>3</v>
      </c>
      <c r="BU198" s="28">
        <v>0</v>
      </c>
      <c r="BV198" s="28" t="s">
        <v>103</v>
      </c>
      <c r="BW198" s="28" t="s">
        <v>103</v>
      </c>
      <c r="BX198" s="28">
        <v>0</v>
      </c>
      <c r="BY198" s="28" t="s">
        <v>103</v>
      </c>
      <c r="BZ198" s="28" t="s">
        <v>103</v>
      </c>
      <c r="CA198" s="28" t="s">
        <v>103</v>
      </c>
      <c r="CB198" s="28" t="s">
        <v>103</v>
      </c>
      <c r="CC198" s="28">
        <v>0</v>
      </c>
      <c r="CD198" s="28" t="s">
        <v>103</v>
      </c>
      <c r="CE198" s="28">
        <v>0</v>
      </c>
      <c r="CF198" s="28" t="s">
        <v>103</v>
      </c>
      <c r="CG198" s="28">
        <v>3.32</v>
      </c>
      <c r="CH198" s="28">
        <v>3</v>
      </c>
      <c r="CI198" s="28">
        <v>0</v>
      </c>
      <c r="CJ198" s="28" t="s">
        <v>103</v>
      </c>
      <c r="CK198" s="28" t="s">
        <v>103</v>
      </c>
      <c r="CL198" s="28">
        <v>0</v>
      </c>
      <c r="CM198" s="28" t="s">
        <v>103</v>
      </c>
      <c r="CN198" s="28">
        <v>0</v>
      </c>
      <c r="CO198" s="28">
        <f t="shared" si="63"/>
        <v>0</v>
      </c>
      <c r="CP198" s="32">
        <f t="shared" si="51"/>
        <v>275.57260000000002</v>
      </c>
      <c r="CQ198" s="28">
        <v>0</v>
      </c>
      <c r="CR198" s="28" t="s">
        <v>103</v>
      </c>
      <c r="CS198" s="28">
        <f t="shared" si="64"/>
        <v>0</v>
      </c>
      <c r="CT198" s="28">
        <f t="shared" si="65"/>
        <v>0</v>
      </c>
      <c r="CU198" s="28">
        <f t="shared" si="52"/>
        <v>0</v>
      </c>
      <c r="CV198" s="28">
        <f t="shared" si="53"/>
        <v>879.94</v>
      </c>
      <c r="CW198" s="29">
        <f t="shared" si="54"/>
        <v>6120.0599999999995</v>
      </c>
    </row>
    <row r="199" spans="2:101" x14ac:dyDescent="0.2">
      <c r="B199" s="7">
        <v>211071</v>
      </c>
      <c r="C199" s="8">
        <v>541904</v>
      </c>
      <c r="D199" s="8" t="s">
        <v>95</v>
      </c>
      <c r="E199" s="8" t="s">
        <v>566</v>
      </c>
      <c r="F199" s="8">
        <v>0</v>
      </c>
      <c r="G199" s="8" t="s">
        <v>942</v>
      </c>
      <c r="H199" s="8" t="s">
        <v>106</v>
      </c>
      <c r="I199" s="8" t="s">
        <v>98</v>
      </c>
      <c r="J199" s="8" t="s">
        <v>98</v>
      </c>
      <c r="K199" s="8" t="s">
        <v>135</v>
      </c>
      <c r="L199" s="8" t="s">
        <v>262</v>
      </c>
      <c r="M199" s="9">
        <v>27708210201011</v>
      </c>
      <c r="N199" s="8" t="s">
        <v>567</v>
      </c>
      <c r="O199" s="8" t="s">
        <v>102</v>
      </c>
      <c r="P199" s="8">
        <v>1509.62</v>
      </c>
      <c r="Q199" s="14">
        <v>1766.2554</v>
      </c>
      <c r="R199" s="15">
        <v>0</v>
      </c>
      <c r="S199" s="15">
        <f t="shared" si="55"/>
        <v>2384.44</v>
      </c>
      <c r="T199" s="15">
        <f t="shared" si="56"/>
        <v>264.94</v>
      </c>
      <c r="U199" s="15">
        <v>0</v>
      </c>
      <c r="V199" s="15">
        <v>0</v>
      </c>
      <c r="W199" s="15">
        <v>0</v>
      </c>
      <c r="X199" s="15" t="s">
        <v>103</v>
      </c>
      <c r="Y199" s="14">
        <v>264.93831</v>
      </c>
      <c r="Z199" s="15">
        <v>300</v>
      </c>
      <c r="AA199" s="15" t="s">
        <v>103</v>
      </c>
      <c r="AB199" s="15">
        <v>0</v>
      </c>
      <c r="AC199" s="15" t="s">
        <v>103</v>
      </c>
      <c r="AD199" s="15">
        <v>0</v>
      </c>
      <c r="AE199" s="15">
        <v>0</v>
      </c>
      <c r="AF199" s="19">
        <f t="shared" si="57"/>
        <v>564.94000000000005</v>
      </c>
      <c r="AG199" s="15">
        <v>0</v>
      </c>
      <c r="AH199" s="15">
        <v>0</v>
      </c>
      <c r="AI199" s="15">
        <v>0</v>
      </c>
      <c r="AJ199" s="15">
        <v>193.46</v>
      </c>
      <c r="AK199" s="15">
        <v>190</v>
      </c>
      <c r="AL199" s="15">
        <v>30.18</v>
      </c>
      <c r="AM199" s="15">
        <v>53.82</v>
      </c>
      <c r="AN199" s="15">
        <v>69.099999999999994</v>
      </c>
      <c r="AO199" s="15">
        <v>98.58</v>
      </c>
      <c r="AP199" s="15">
        <v>105.48</v>
      </c>
      <c r="AQ199" s="15">
        <v>112.87</v>
      </c>
      <c r="AR199" s="15" t="s">
        <v>103</v>
      </c>
      <c r="AS199" s="15">
        <v>75.480999999999995</v>
      </c>
      <c r="AT199" s="15">
        <v>600</v>
      </c>
      <c r="AU199" s="15">
        <v>10</v>
      </c>
      <c r="AV199" s="19">
        <f t="shared" si="58"/>
        <v>1538.97</v>
      </c>
      <c r="AW199" s="15">
        <v>10</v>
      </c>
      <c r="AX199" s="15">
        <v>0</v>
      </c>
      <c r="AY199" s="14">
        <v>317.81470000000002</v>
      </c>
      <c r="AZ199" s="15">
        <v>0</v>
      </c>
      <c r="BA199" s="15" t="s">
        <v>103</v>
      </c>
      <c r="BB199" s="15">
        <v>0</v>
      </c>
      <c r="BC199" s="24">
        <f t="shared" si="50"/>
        <v>6847.36</v>
      </c>
      <c r="BD199" s="19">
        <f t="shared" si="59"/>
        <v>152.64000000000033</v>
      </c>
      <c r="BE199" s="19">
        <f t="shared" si="60"/>
        <v>7000</v>
      </c>
      <c r="BF199" s="22">
        <v>0</v>
      </c>
      <c r="BG199" s="22">
        <v>0</v>
      </c>
      <c r="BH199" s="22"/>
      <c r="BI199" s="22"/>
      <c r="BJ199" s="32">
        <v>647.86261718749995</v>
      </c>
      <c r="BK199" s="32">
        <v>0</v>
      </c>
      <c r="BL199" s="28">
        <f t="shared" si="61"/>
        <v>0</v>
      </c>
      <c r="BM199" s="28">
        <f t="shared" si="62"/>
        <v>0</v>
      </c>
      <c r="BN19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9" s="28">
        <v>0</v>
      </c>
      <c r="BR199" s="28">
        <v>0</v>
      </c>
      <c r="BS199" s="28" t="s">
        <v>103</v>
      </c>
      <c r="BT199" s="28">
        <v>3</v>
      </c>
      <c r="BU199" s="28">
        <v>0</v>
      </c>
      <c r="BV199" s="28" t="s">
        <v>103</v>
      </c>
      <c r="BW199" s="28" t="s">
        <v>103</v>
      </c>
      <c r="BX199" s="28">
        <v>0</v>
      </c>
      <c r="BY199" s="28" t="s">
        <v>103</v>
      </c>
      <c r="BZ199" s="28" t="s">
        <v>103</v>
      </c>
      <c r="CA199" s="28" t="s">
        <v>103</v>
      </c>
      <c r="CB199" s="28" t="s">
        <v>103</v>
      </c>
      <c r="CC199" s="28">
        <v>0</v>
      </c>
      <c r="CD199" s="28" t="s">
        <v>103</v>
      </c>
      <c r="CE199" s="28">
        <v>0</v>
      </c>
      <c r="CF199" s="28" t="s">
        <v>103</v>
      </c>
      <c r="CG199" s="28">
        <v>3.64</v>
      </c>
      <c r="CH199" s="28">
        <v>3</v>
      </c>
      <c r="CI199" s="28">
        <v>0</v>
      </c>
      <c r="CJ199" s="28" t="s">
        <v>103</v>
      </c>
      <c r="CK199" s="28" t="s">
        <v>103</v>
      </c>
      <c r="CL199" s="28">
        <v>0</v>
      </c>
      <c r="CM199" s="28" t="s">
        <v>103</v>
      </c>
      <c r="CN199" s="28">
        <v>0</v>
      </c>
      <c r="CO199" s="28">
        <f t="shared" si="63"/>
        <v>0</v>
      </c>
      <c r="CP199" s="32">
        <f t="shared" si="51"/>
        <v>317.81470000000002</v>
      </c>
      <c r="CQ199" s="28">
        <v>0</v>
      </c>
      <c r="CR199" s="28" t="s">
        <v>103</v>
      </c>
      <c r="CS199" s="28">
        <f t="shared" si="64"/>
        <v>0</v>
      </c>
      <c r="CT199" s="28">
        <f t="shared" si="65"/>
        <v>0</v>
      </c>
      <c r="CU199" s="28">
        <f t="shared" si="52"/>
        <v>0</v>
      </c>
      <c r="CV199" s="28">
        <f t="shared" si="53"/>
        <v>975.32</v>
      </c>
      <c r="CW199" s="29">
        <f t="shared" si="54"/>
        <v>6024.68</v>
      </c>
    </row>
    <row r="200" spans="2:101" x14ac:dyDescent="0.2">
      <c r="B200" s="7">
        <v>211073</v>
      </c>
      <c r="C200" s="8">
        <v>540220</v>
      </c>
      <c r="D200" s="8" t="s">
        <v>95</v>
      </c>
      <c r="E200" s="8" t="s">
        <v>881</v>
      </c>
      <c r="F200" s="8">
        <v>0</v>
      </c>
      <c r="G200" s="8" t="s">
        <v>942</v>
      </c>
      <c r="H200" s="8" t="s">
        <v>106</v>
      </c>
      <c r="I200" s="8" t="s">
        <v>98</v>
      </c>
      <c r="J200" s="8" t="s">
        <v>98</v>
      </c>
      <c r="K200" s="8" t="s">
        <v>181</v>
      </c>
      <c r="L200" s="8" t="s">
        <v>287</v>
      </c>
      <c r="M200" s="9">
        <v>26608160200754</v>
      </c>
      <c r="N200" s="8" t="s">
        <v>568</v>
      </c>
      <c r="O200" s="8" t="s">
        <v>102</v>
      </c>
      <c r="P200" s="8">
        <v>1022.81</v>
      </c>
      <c r="Q200" s="14">
        <v>1196.6877000000002</v>
      </c>
      <c r="R200" s="15">
        <v>0</v>
      </c>
      <c r="S200" s="15">
        <f t="shared" si="55"/>
        <v>1615.53</v>
      </c>
      <c r="T200" s="15">
        <f t="shared" si="56"/>
        <v>179.5</v>
      </c>
      <c r="U200" s="15">
        <v>0</v>
      </c>
      <c r="V200" s="15">
        <v>0</v>
      </c>
      <c r="W200" s="15">
        <v>0</v>
      </c>
      <c r="X200" s="15" t="s">
        <v>103</v>
      </c>
      <c r="Y200" s="14">
        <v>179.50315500000002</v>
      </c>
      <c r="Z200" s="15">
        <v>300</v>
      </c>
      <c r="AA200" s="15" t="s">
        <v>103</v>
      </c>
      <c r="AB200" s="15">
        <v>0</v>
      </c>
      <c r="AC200" s="15" t="s">
        <v>103</v>
      </c>
      <c r="AD200" s="15">
        <v>0</v>
      </c>
      <c r="AE200" s="15">
        <v>0</v>
      </c>
      <c r="AF200" s="19">
        <f t="shared" si="57"/>
        <v>479.5</v>
      </c>
      <c r="AG200" s="15">
        <v>0</v>
      </c>
      <c r="AH200" s="15">
        <v>0</v>
      </c>
      <c r="AI200" s="15">
        <v>0</v>
      </c>
      <c r="AJ200" s="15">
        <v>140.93</v>
      </c>
      <c r="AK200" s="15">
        <v>200</v>
      </c>
      <c r="AL200" s="15">
        <v>27.3</v>
      </c>
      <c r="AM200" s="15">
        <v>36.46</v>
      </c>
      <c r="AN200" s="15">
        <v>46.82</v>
      </c>
      <c r="AO200" s="15">
        <v>66.790000000000006</v>
      </c>
      <c r="AP200" s="15">
        <v>71.47</v>
      </c>
      <c r="AQ200" s="15">
        <v>83.09</v>
      </c>
      <c r="AR200" s="15" t="s">
        <v>103</v>
      </c>
      <c r="AS200" s="15">
        <v>51.140500000000003</v>
      </c>
      <c r="AT200" s="15">
        <v>600</v>
      </c>
      <c r="AU200" s="15">
        <v>10</v>
      </c>
      <c r="AV200" s="19">
        <f t="shared" si="58"/>
        <v>1334</v>
      </c>
      <c r="AW200" s="15">
        <v>10</v>
      </c>
      <c r="AX200" s="15">
        <v>0</v>
      </c>
      <c r="AY200" s="14">
        <v>215.32839999999999</v>
      </c>
      <c r="AZ200" s="15">
        <v>0</v>
      </c>
      <c r="BA200" s="15" t="s">
        <v>103</v>
      </c>
      <c r="BB200" s="15">
        <v>0</v>
      </c>
      <c r="BC200" s="24">
        <f t="shared" si="50"/>
        <v>5030.55</v>
      </c>
      <c r="BD200" s="19">
        <f t="shared" si="59"/>
        <v>1969.4499999999998</v>
      </c>
      <c r="BE200" s="19">
        <f t="shared" si="60"/>
        <v>7000</v>
      </c>
      <c r="BF200" s="22">
        <v>0</v>
      </c>
      <c r="BG200" s="22">
        <v>0</v>
      </c>
      <c r="BH200" s="22"/>
      <c r="BI200" s="22"/>
      <c r="BJ200" s="32">
        <v>593.37738281250006</v>
      </c>
      <c r="BK200" s="32">
        <v>0</v>
      </c>
      <c r="BL200" s="28">
        <f t="shared" si="61"/>
        <v>0</v>
      </c>
      <c r="BM200" s="28">
        <f t="shared" si="62"/>
        <v>0</v>
      </c>
      <c r="BN20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0" s="28">
        <v>0</v>
      </c>
      <c r="BR200" s="28">
        <v>18.28</v>
      </c>
      <c r="BS200" s="28" t="s">
        <v>103</v>
      </c>
      <c r="BT200" s="28">
        <v>3</v>
      </c>
      <c r="BU200" s="28">
        <v>0</v>
      </c>
      <c r="BV200" s="28" t="s">
        <v>103</v>
      </c>
      <c r="BW200" s="28" t="s">
        <v>103</v>
      </c>
      <c r="BX200" s="28">
        <v>0</v>
      </c>
      <c r="BY200" s="28" t="s">
        <v>103</v>
      </c>
      <c r="BZ200" s="28" t="s">
        <v>103</v>
      </c>
      <c r="CA200" s="28" t="s">
        <v>103</v>
      </c>
      <c r="CB200" s="28" t="s">
        <v>103</v>
      </c>
      <c r="CC200" s="28">
        <v>0</v>
      </c>
      <c r="CD200" s="28" t="s">
        <v>103</v>
      </c>
      <c r="CE200" s="28">
        <v>0</v>
      </c>
      <c r="CF200" s="28" t="s">
        <v>103</v>
      </c>
      <c r="CG200" s="28">
        <v>3.28</v>
      </c>
      <c r="CH200" s="28">
        <v>3</v>
      </c>
      <c r="CI200" s="28">
        <v>0</v>
      </c>
      <c r="CJ200" s="28" t="s">
        <v>103</v>
      </c>
      <c r="CK200" s="28" t="s">
        <v>103</v>
      </c>
      <c r="CL200" s="28">
        <v>0</v>
      </c>
      <c r="CM200" s="28" t="s">
        <v>103</v>
      </c>
      <c r="CN200" s="28">
        <v>0</v>
      </c>
      <c r="CO200" s="28">
        <f t="shared" si="63"/>
        <v>0</v>
      </c>
      <c r="CP200" s="32">
        <f t="shared" si="51"/>
        <v>215.32839999999999</v>
      </c>
      <c r="CQ200" s="28">
        <v>0</v>
      </c>
      <c r="CR200" s="28" t="s">
        <v>103</v>
      </c>
      <c r="CS200" s="28">
        <f t="shared" si="64"/>
        <v>0</v>
      </c>
      <c r="CT200" s="28">
        <f t="shared" si="65"/>
        <v>0</v>
      </c>
      <c r="CU200" s="28">
        <f t="shared" si="52"/>
        <v>0</v>
      </c>
      <c r="CV200" s="28">
        <f t="shared" si="53"/>
        <v>836.27</v>
      </c>
      <c r="CW200" s="29">
        <f t="shared" si="54"/>
        <v>6163.73</v>
      </c>
    </row>
    <row r="201" spans="2:101" x14ac:dyDescent="0.2">
      <c r="B201" s="7">
        <v>211074</v>
      </c>
      <c r="C201" s="8">
        <v>540298</v>
      </c>
      <c r="D201" s="8" t="s">
        <v>95</v>
      </c>
      <c r="E201" s="8" t="s">
        <v>882</v>
      </c>
      <c r="F201" s="8">
        <v>0</v>
      </c>
      <c r="G201" s="8" t="s">
        <v>942</v>
      </c>
      <c r="H201" s="8" t="s">
        <v>106</v>
      </c>
      <c r="I201" s="8" t="s">
        <v>98</v>
      </c>
      <c r="J201" s="8" t="s">
        <v>98</v>
      </c>
      <c r="K201" s="8" t="s">
        <v>181</v>
      </c>
      <c r="L201" s="8" t="s">
        <v>569</v>
      </c>
      <c r="M201" s="9">
        <v>27611011804579</v>
      </c>
      <c r="N201" s="8" t="s">
        <v>570</v>
      </c>
      <c r="O201" s="8" t="s">
        <v>102</v>
      </c>
      <c r="P201" s="8">
        <v>1022.81</v>
      </c>
      <c r="Q201" s="14">
        <v>1196.6877000000002</v>
      </c>
      <c r="R201" s="15">
        <v>0</v>
      </c>
      <c r="S201" s="15">
        <f t="shared" si="55"/>
        <v>1615.53</v>
      </c>
      <c r="T201" s="15">
        <f t="shared" si="56"/>
        <v>179.5</v>
      </c>
      <c r="U201" s="15">
        <v>0</v>
      </c>
      <c r="V201" s="15">
        <v>0</v>
      </c>
      <c r="W201" s="15">
        <v>0</v>
      </c>
      <c r="X201" s="15" t="s">
        <v>103</v>
      </c>
      <c r="Y201" s="14">
        <v>179.50315500000002</v>
      </c>
      <c r="Z201" s="15">
        <v>300</v>
      </c>
      <c r="AA201" s="15" t="s">
        <v>103</v>
      </c>
      <c r="AB201" s="15">
        <v>0</v>
      </c>
      <c r="AC201" s="15" t="s">
        <v>103</v>
      </c>
      <c r="AD201" s="15">
        <v>0</v>
      </c>
      <c r="AE201" s="15">
        <v>0</v>
      </c>
      <c r="AF201" s="19">
        <f t="shared" si="57"/>
        <v>479.5</v>
      </c>
      <c r="AG201" s="15">
        <v>0</v>
      </c>
      <c r="AH201" s="15">
        <v>0</v>
      </c>
      <c r="AI201" s="15">
        <v>0</v>
      </c>
      <c r="AJ201" s="15">
        <v>140.93</v>
      </c>
      <c r="AK201" s="15">
        <v>200</v>
      </c>
      <c r="AL201" s="15">
        <v>27.3</v>
      </c>
      <c r="AM201" s="15">
        <v>36.46</v>
      </c>
      <c r="AN201" s="15">
        <v>46.82</v>
      </c>
      <c r="AO201" s="15">
        <v>66.790000000000006</v>
      </c>
      <c r="AP201" s="15">
        <v>71.47</v>
      </c>
      <c r="AQ201" s="15">
        <v>83.09</v>
      </c>
      <c r="AR201" s="15" t="s">
        <v>103</v>
      </c>
      <c r="AS201" s="15">
        <v>51.140500000000003</v>
      </c>
      <c r="AT201" s="15">
        <v>600</v>
      </c>
      <c r="AU201" s="15">
        <v>8</v>
      </c>
      <c r="AV201" s="19">
        <f t="shared" si="58"/>
        <v>1332</v>
      </c>
      <c r="AW201" s="15">
        <v>10</v>
      </c>
      <c r="AX201" s="15">
        <v>0</v>
      </c>
      <c r="AY201" s="14">
        <v>215.32839999999999</v>
      </c>
      <c r="AZ201" s="15">
        <v>0</v>
      </c>
      <c r="BA201" s="15" t="s">
        <v>103</v>
      </c>
      <c r="BB201" s="15">
        <v>0</v>
      </c>
      <c r="BC201" s="24">
        <f t="shared" si="50"/>
        <v>5028.55</v>
      </c>
      <c r="BD201" s="19">
        <f t="shared" si="59"/>
        <v>1971.4499999999998</v>
      </c>
      <c r="BE201" s="19">
        <f t="shared" si="60"/>
        <v>7000</v>
      </c>
      <c r="BF201" s="22">
        <v>0</v>
      </c>
      <c r="BG201" s="22">
        <v>0</v>
      </c>
      <c r="BH201" s="22"/>
      <c r="BI201" s="22"/>
      <c r="BJ201" s="32">
        <v>575.05470214843751</v>
      </c>
      <c r="BK201" s="32">
        <v>0</v>
      </c>
      <c r="BL201" s="28">
        <f t="shared" si="61"/>
        <v>0</v>
      </c>
      <c r="BM201" s="28">
        <f t="shared" si="62"/>
        <v>0</v>
      </c>
      <c r="BN20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1" s="28">
        <v>0</v>
      </c>
      <c r="BR201" s="28">
        <v>9.7899999999999991</v>
      </c>
      <c r="BS201" s="28" t="s">
        <v>103</v>
      </c>
      <c r="BT201" s="28">
        <v>3</v>
      </c>
      <c r="BU201" s="28">
        <v>0</v>
      </c>
      <c r="BV201" s="28" t="s">
        <v>103</v>
      </c>
      <c r="BW201" s="28" t="s">
        <v>103</v>
      </c>
      <c r="BX201" s="28">
        <v>0</v>
      </c>
      <c r="BY201" s="28" t="s">
        <v>103</v>
      </c>
      <c r="BZ201" s="28" t="s">
        <v>103</v>
      </c>
      <c r="CA201" s="28" t="s">
        <v>103</v>
      </c>
      <c r="CB201" s="28" t="s">
        <v>103</v>
      </c>
      <c r="CC201" s="28">
        <v>0</v>
      </c>
      <c r="CD201" s="28" t="s">
        <v>103</v>
      </c>
      <c r="CE201" s="28">
        <v>0</v>
      </c>
      <c r="CF201" s="28" t="s">
        <v>103</v>
      </c>
      <c r="CG201" s="28">
        <v>3.3</v>
      </c>
      <c r="CH201" s="28">
        <v>3</v>
      </c>
      <c r="CI201" s="28">
        <v>0</v>
      </c>
      <c r="CJ201" s="28" t="s">
        <v>103</v>
      </c>
      <c r="CK201" s="28" t="s">
        <v>103</v>
      </c>
      <c r="CL201" s="28">
        <v>0</v>
      </c>
      <c r="CM201" s="28" t="s">
        <v>103</v>
      </c>
      <c r="CN201" s="28">
        <v>0</v>
      </c>
      <c r="CO201" s="28">
        <f t="shared" si="63"/>
        <v>0</v>
      </c>
      <c r="CP201" s="32">
        <f t="shared" si="51"/>
        <v>215.32839999999999</v>
      </c>
      <c r="CQ201" s="28">
        <v>0</v>
      </c>
      <c r="CR201" s="28" t="s">
        <v>103</v>
      </c>
      <c r="CS201" s="28">
        <f t="shared" si="64"/>
        <v>0</v>
      </c>
      <c r="CT201" s="28">
        <f t="shared" si="65"/>
        <v>0</v>
      </c>
      <c r="CU201" s="28">
        <f t="shared" si="52"/>
        <v>0</v>
      </c>
      <c r="CV201" s="28">
        <f t="shared" si="53"/>
        <v>809.47</v>
      </c>
      <c r="CW201" s="29">
        <f t="shared" si="54"/>
        <v>6190.53</v>
      </c>
    </row>
    <row r="202" spans="2:101" x14ac:dyDescent="0.2">
      <c r="B202" s="7">
        <v>211075</v>
      </c>
      <c r="C202" s="8">
        <v>540092</v>
      </c>
      <c r="D202" s="8" t="s">
        <v>95</v>
      </c>
      <c r="E202" s="8" t="s">
        <v>883</v>
      </c>
      <c r="F202" s="8">
        <v>0</v>
      </c>
      <c r="G202" s="8" t="s">
        <v>942</v>
      </c>
      <c r="H202" s="8" t="s">
        <v>106</v>
      </c>
      <c r="I202" s="8" t="s">
        <v>98</v>
      </c>
      <c r="J202" s="8" t="s">
        <v>98</v>
      </c>
      <c r="K202" s="8" t="s">
        <v>571</v>
      </c>
      <c r="L202" s="8" t="s">
        <v>287</v>
      </c>
      <c r="M202" s="9">
        <v>27805280201235</v>
      </c>
      <c r="N202" s="8" t="s">
        <v>572</v>
      </c>
      <c r="O202" s="8" t="s">
        <v>102</v>
      </c>
      <c r="P202" s="8">
        <v>984.43</v>
      </c>
      <c r="Q202" s="14">
        <v>1151.7831000000001</v>
      </c>
      <c r="R202" s="15">
        <v>0</v>
      </c>
      <c r="S202" s="15">
        <f t="shared" si="55"/>
        <v>1554.91</v>
      </c>
      <c r="T202" s="15">
        <f t="shared" si="56"/>
        <v>172.77</v>
      </c>
      <c r="U202" s="15">
        <v>0</v>
      </c>
      <c r="V202" s="15">
        <v>0</v>
      </c>
      <c r="W202" s="15">
        <v>0</v>
      </c>
      <c r="X202" s="15" t="s">
        <v>103</v>
      </c>
      <c r="Y202" s="14">
        <v>172.76746500000002</v>
      </c>
      <c r="Z202" s="15">
        <v>300</v>
      </c>
      <c r="AA202" s="15" t="s">
        <v>103</v>
      </c>
      <c r="AB202" s="15">
        <v>0</v>
      </c>
      <c r="AC202" s="15" t="s">
        <v>103</v>
      </c>
      <c r="AD202" s="15">
        <v>0</v>
      </c>
      <c r="AE202" s="15">
        <v>0</v>
      </c>
      <c r="AF202" s="19">
        <f t="shared" si="57"/>
        <v>472.77</v>
      </c>
      <c r="AG202" s="15">
        <v>0</v>
      </c>
      <c r="AH202" s="15">
        <v>0</v>
      </c>
      <c r="AI202" s="15">
        <v>0</v>
      </c>
      <c r="AJ202" s="15">
        <v>137.47999999999999</v>
      </c>
      <c r="AK202" s="15">
        <v>200</v>
      </c>
      <c r="AL202" s="15">
        <v>29.08</v>
      </c>
      <c r="AM202" s="15">
        <v>35.090000000000003</v>
      </c>
      <c r="AN202" s="15">
        <v>45.06</v>
      </c>
      <c r="AO202" s="15">
        <v>64.290000000000006</v>
      </c>
      <c r="AP202" s="15">
        <v>68.790000000000006</v>
      </c>
      <c r="AQ202" s="15">
        <v>85.6</v>
      </c>
      <c r="AR202" s="15" t="s">
        <v>103</v>
      </c>
      <c r="AS202" s="15">
        <v>51.557000000000002</v>
      </c>
      <c r="AT202" s="15">
        <v>600</v>
      </c>
      <c r="AU202" s="15">
        <v>10</v>
      </c>
      <c r="AV202" s="19">
        <f t="shared" si="58"/>
        <v>1326.95</v>
      </c>
      <c r="AW202" s="15">
        <v>10</v>
      </c>
      <c r="AX202" s="15">
        <v>0</v>
      </c>
      <c r="AY202" s="14">
        <v>207.2484</v>
      </c>
      <c r="AZ202" s="15">
        <v>0</v>
      </c>
      <c r="BA202" s="15" t="s">
        <v>103</v>
      </c>
      <c r="BB202" s="15">
        <v>0</v>
      </c>
      <c r="BC202" s="24">
        <f t="shared" si="50"/>
        <v>4896.43</v>
      </c>
      <c r="BD202" s="19">
        <f t="shared" si="59"/>
        <v>2103.5699999999997</v>
      </c>
      <c r="BE202" s="19">
        <f t="shared" si="60"/>
        <v>7000</v>
      </c>
      <c r="BF202" s="22">
        <v>0</v>
      </c>
      <c r="BG202" s="22">
        <v>0</v>
      </c>
      <c r="BH202" s="22"/>
      <c r="BI202" s="22"/>
      <c r="BJ202" s="32">
        <v>600.39101074218752</v>
      </c>
      <c r="BK202" s="32">
        <v>0</v>
      </c>
      <c r="BL202" s="28">
        <f t="shared" si="61"/>
        <v>0</v>
      </c>
      <c r="BM202" s="28">
        <f t="shared" si="62"/>
        <v>0</v>
      </c>
      <c r="BN20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2" s="28">
        <v>0</v>
      </c>
      <c r="BR202" s="28">
        <v>7.73</v>
      </c>
      <c r="BS202" s="28" t="s">
        <v>103</v>
      </c>
      <c r="BT202" s="28">
        <v>3</v>
      </c>
      <c r="BU202" s="28">
        <v>0</v>
      </c>
      <c r="BV202" s="28" t="s">
        <v>103</v>
      </c>
      <c r="BW202" s="28" t="s">
        <v>103</v>
      </c>
      <c r="BX202" s="28">
        <v>0</v>
      </c>
      <c r="BY202" s="28" t="s">
        <v>103</v>
      </c>
      <c r="BZ202" s="28" t="s">
        <v>103</v>
      </c>
      <c r="CA202" s="28" t="s">
        <v>103</v>
      </c>
      <c r="CB202" s="28" t="s">
        <v>103</v>
      </c>
      <c r="CC202" s="28">
        <v>0</v>
      </c>
      <c r="CD202" s="28" t="s">
        <v>103</v>
      </c>
      <c r="CE202" s="28">
        <v>0</v>
      </c>
      <c r="CF202" s="28" t="s">
        <v>103</v>
      </c>
      <c r="CG202" s="28">
        <v>3.27</v>
      </c>
      <c r="CH202" s="28">
        <v>3</v>
      </c>
      <c r="CI202" s="28">
        <v>0</v>
      </c>
      <c r="CJ202" s="28" t="s">
        <v>103</v>
      </c>
      <c r="CK202" s="28" t="s">
        <v>103</v>
      </c>
      <c r="CL202" s="28">
        <v>0</v>
      </c>
      <c r="CM202" s="28" t="s">
        <v>103</v>
      </c>
      <c r="CN202" s="28">
        <v>0</v>
      </c>
      <c r="CO202" s="28">
        <f t="shared" si="63"/>
        <v>0</v>
      </c>
      <c r="CP202" s="32">
        <f t="shared" si="51"/>
        <v>207.2484</v>
      </c>
      <c r="CQ202" s="28">
        <v>0</v>
      </c>
      <c r="CR202" s="28" t="s">
        <v>103</v>
      </c>
      <c r="CS202" s="28">
        <f t="shared" si="64"/>
        <v>0</v>
      </c>
      <c r="CT202" s="28">
        <f t="shared" si="65"/>
        <v>0</v>
      </c>
      <c r="CU202" s="28">
        <f t="shared" si="52"/>
        <v>0</v>
      </c>
      <c r="CV202" s="28">
        <f t="shared" si="53"/>
        <v>824.64</v>
      </c>
      <c r="CW202" s="29">
        <f t="shared" si="54"/>
        <v>6175.36</v>
      </c>
    </row>
    <row r="203" spans="2:101" x14ac:dyDescent="0.2">
      <c r="B203" s="7">
        <v>211076</v>
      </c>
      <c r="C203" s="8">
        <v>540272</v>
      </c>
      <c r="D203" s="8" t="s">
        <v>95</v>
      </c>
      <c r="E203" s="8" t="s">
        <v>884</v>
      </c>
      <c r="F203" s="8">
        <v>0</v>
      </c>
      <c r="G203" s="8" t="s">
        <v>942</v>
      </c>
      <c r="H203" s="8" t="s">
        <v>106</v>
      </c>
      <c r="I203" s="8" t="s">
        <v>98</v>
      </c>
      <c r="J203" s="8" t="s">
        <v>98</v>
      </c>
      <c r="K203" s="8" t="s">
        <v>181</v>
      </c>
      <c r="L203" s="8" t="s">
        <v>262</v>
      </c>
      <c r="M203" s="9">
        <v>27510250202059</v>
      </c>
      <c r="N203" s="8" t="s">
        <v>573</v>
      </c>
      <c r="O203" s="8" t="s">
        <v>102</v>
      </c>
      <c r="P203" s="8">
        <v>955.95</v>
      </c>
      <c r="Q203" s="14">
        <v>1118.4615000000001</v>
      </c>
      <c r="R203" s="15">
        <v>0</v>
      </c>
      <c r="S203" s="15">
        <f t="shared" si="55"/>
        <v>1509.92</v>
      </c>
      <c r="T203" s="15">
        <f t="shared" si="56"/>
        <v>167.77</v>
      </c>
      <c r="U203" s="15">
        <v>0</v>
      </c>
      <c r="V203" s="15">
        <v>0</v>
      </c>
      <c r="W203" s="15">
        <v>0</v>
      </c>
      <c r="X203" s="15" t="s">
        <v>103</v>
      </c>
      <c r="Y203" s="14">
        <v>167.76922500000001</v>
      </c>
      <c r="Z203" s="15">
        <v>300</v>
      </c>
      <c r="AA203" s="15" t="s">
        <v>103</v>
      </c>
      <c r="AB203" s="15">
        <v>0</v>
      </c>
      <c r="AC203" s="15" t="s">
        <v>103</v>
      </c>
      <c r="AD203" s="15">
        <v>0</v>
      </c>
      <c r="AE203" s="15">
        <v>0</v>
      </c>
      <c r="AF203" s="19">
        <f t="shared" si="57"/>
        <v>467.77</v>
      </c>
      <c r="AG203" s="15">
        <v>0</v>
      </c>
      <c r="AH203" s="15">
        <v>0</v>
      </c>
      <c r="AI203" s="15">
        <v>0</v>
      </c>
      <c r="AJ203" s="15">
        <v>135.4</v>
      </c>
      <c r="AK203" s="15">
        <v>200</v>
      </c>
      <c r="AL203" s="15">
        <v>30.41</v>
      </c>
      <c r="AM203" s="15">
        <v>34.08</v>
      </c>
      <c r="AN203" s="15">
        <v>43.76</v>
      </c>
      <c r="AO203" s="15">
        <v>62.43</v>
      </c>
      <c r="AP203" s="15">
        <v>66.8</v>
      </c>
      <c r="AQ203" s="15">
        <v>87.46</v>
      </c>
      <c r="AR203" s="15" t="s">
        <v>103</v>
      </c>
      <c r="AS203" s="15">
        <v>54.405000000000001</v>
      </c>
      <c r="AT203" s="15">
        <v>600</v>
      </c>
      <c r="AU203" s="15">
        <v>10</v>
      </c>
      <c r="AV203" s="19">
        <f t="shared" si="58"/>
        <v>1324.75</v>
      </c>
      <c r="AW203" s="15">
        <v>10</v>
      </c>
      <c r="AX203" s="15">
        <v>0</v>
      </c>
      <c r="AY203" s="14">
        <v>201.2526</v>
      </c>
      <c r="AZ203" s="15">
        <v>0</v>
      </c>
      <c r="BA203" s="15" t="s">
        <v>103</v>
      </c>
      <c r="BB203" s="15">
        <v>0</v>
      </c>
      <c r="BC203" s="24">
        <f t="shared" si="50"/>
        <v>4799.92</v>
      </c>
      <c r="BD203" s="19">
        <f t="shared" si="59"/>
        <v>2200.08</v>
      </c>
      <c r="BE203" s="19">
        <f t="shared" si="60"/>
        <v>7000</v>
      </c>
      <c r="BF203" s="22">
        <v>0</v>
      </c>
      <c r="BG203" s="22">
        <v>0</v>
      </c>
      <c r="BH203" s="22"/>
      <c r="BI203" s="22"/>
      <c r="BJ203" s="32">
        <v>590.12470214843745</v>
      </c>
      <c r="BK203" s="32">
        <v>0</v>
      </c>
      <c r="BL203" s="28">
        <f t="shared" si="61"/>
        <v>0</v>
      </c>
      <c r="BM203" s="28">
        <f t="shared" si="62"/>
        <v>0</v>
      </c>
      <c r="BN20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3" s="28">
        <v>0</v>
      </c>
      <c r="BR203" s="28">
        <v>10.76</v>
      </c>
      <c r="BS203" s="28" t="s">
        <v>103</v>
      </c>
      <c r="BT203" s="28">
        <v>3</v>
      </c>
      <c r="BU203" s="28">
        <v>0</v>
      </c>
      <c r="BV203" s="28" t="s">
        <v>103</v>
      </c>
      <c r="BW203" s="28" t="s">
        <v>103</v>
      </c>
      <c r="BX203" s="28">
        <v>0</v>
      </c>
      <c r="BY203" s="28" t="s">
        <v>103</v>
      </c>
      <c r="BZ203" s="28" t="s">
        <v>103</v>
      </c>
      <c r="CA203" s="28" t="s">
        <v>103</v>
      </c>
      <c r="CB203" s="28" t="s">
        <v>103</v>
      </c>
      <c r="CC203" s="28">
        <v>0</v>
      </c>
      <c r="CD203" s="28" t="s">
        <v>103</v>
      </c>
      <c r="CE203" s="28">
        <v>0</v>
      </c>
      <c r="CF203" s="28" t="s">
        <v>103</v>
      </c>
      <c r="CG203" s="28">
        <v>3.28</v>
      </c>
      <c r="CH203" s="28">
        <v>3</v>
      </c>
      <c r="CI203" s="28">
        <v>0</v>
      </c>
      <c r="CJ203" s="28" t="s">
        <v>103</v>
      </c>
      <c r="CK203" s="28" t="s">
        <v>103</v>
      </c>
      <c r="CL203" s="28">
        <v>0</v>
      </c>
      <c r="CM203" s="28" t="s">
        <v>103</v>
      </c>
      <c r="CN203" s="28">
        <v>0</v>
      </c>
      <c r="CO203" s="28">
        <f t="shared" si="63"/>
        <v>0</v>
      </c>
      <c r="CP203" s="32">
        <f t="shared" si="51"/>
        <v>201.2526</v>
      </c>
      <c r="CQ203" s="28">
        <v>0</v>
      </c>
      <c r="CR203" s="28" t="s">
        <v>103</v>
      </c>
      <c r="CS203" s="28">
        <f t="shared" si="64"/>
        <v>0</v>
      </c>
      <c r="CT203" s="28">
        <f t="shared" si="65"/>
        <v>0</v>
      </c>
      <c r="CU203" s="28">
        <f t="shared" si="52"/>
        <v>0</v>
      </c>
      <c r="CV203" s="28">
        <f t="shared" si="53"/>
        <v>811.42</v>
      </c>
      <c r="CW203" s="29">
        <f t="shared" si="54"/>
        <v>6188.58</v>
      </c>
    </row>
    <row r="204" spans="2:101" x14ac:dyDescent="0.2">
      <c r="B204" s="7">
        <v>211077</v>
      </c>
      <c r="C204" s="8">
        <v>541046</v>
      </c>
      <c r="D204" s="8" t="s">
        <v>95</v>
      </c>
      <c r="E204" s="8" t="s">
        <v>574</v>
      </c>
      <c r="F204" s="8">
        <v>0</v>
      </c>
      <c r="G204" s="8" t="s">
        <v>942</v>
      </c>
      <c r="H204" s="8" t="s">
        <v>106</v>
      </c>
      <c r="I204" s="8" t="s">
        <v>98</v>
      </c>
      <c r="J204" s="8" t="s">
        <v>98</v>
      </c>
      <c r="K204" s="8" t="s">
        <v>575</v>
      </c>
      <c r="L204" s="8" t="s">
        <v>411</v>
      </c>
      <c r="M204" s="9">
        <v>28709150200819</v>
      </c>
      <c r="N204" s="8" t="s">
        <v>576</v>
      </c>
      <c r="O204" s="8" t="s">
        <v>102</v>
      </c>
      <c r="P204" s="8">
        <v>691.79</v>
      </c>
      <c r="Q204" s="14">
        <v>809.39430000000004</v>
      </c>
      <c r="R204" s="15">
        <v>0</v>
      </c>
      <c r="S204" s="15">
        <f t="shared" si="55"/>
        <v>1092.68</v>
      </c>
      <c r="T204" s="15">
        <f t="shared" si="56"/>
        <v>121.41</v>
      </c>
      <c r="U204" s="15">
        <v>0</v>
      </c>
      <c r="V204" s="15">
        <v>0</v>
      </c>
      <c r="W204" s="15">
        <v>0</v>
      </c>
      <c r="X204" s="15" t="s">
        <v>103</v>
      </c>
      <c r="Y204" s="14">
        <v>121.409145</v>
      </c>
      <c r="Z204" s="15">
        <v>300</v>
      </c>
      <c r="AA204" s="15" t="s">
        <v>103</v>
      </c>
      <c r="AB204" s="15">
        <v>0</v>
      </c>
      <c r="AC204" s="15" t="s">
        <v>103</v>
      </c>
      <c r="AD204" s="15">
        <v>0</v>
      </c>
      <c r="AE204" s="15">
        <v>0</v>
      </c>
      <c r="AF204" s="19">
        <f t="shared" si="57"/>
        <v>421.41</v>
      </c>
      <c r="AG204" s="15">
        <v>0</v>
      </c>
      <c r="AH204" s="15">
        <v>0</v>
      </c>
      <c r="AI204" s="15">
        <v>0</v>
      </c>
      <c r="AJ204" s="15">
        <v>126.64</v>
      </c>
      <c r="AK204" s="15">
        <v>200</v>
      </c>
      <c r="AL204" s="15">
        <v>40.47</v>
      </c>
      <c r="AM204" s="15">
        <v>38.06</v>
      </c>
      <c r="AN204" s="15">
        <v>35.47</v>
      </c>
      <c r="AO204" s="15">
        <v>57.7</v>
      </c>
      <c r="AP204" s="15">
        <v>0</v>
      </c>
      <c r="AQ204" s="15">
        <v>104.74</v>
      </c>
      <c r="AR204" s="15" t="s">
        <v>103</v>
      </c>
      <c r="AS204" s="15">
        <v>80.820999999999998</v>
      </c>
      <c r="AT204" s="15">
        <v>600</v>
      </c>
      <c r="AU204" s="15">
        <v>10</v>
      </c>
      <c r="AV204" s="19">
        <f t="shared" si="58"/>
        <v>1293.9000000000001</v>
      </c>
      <c r="AW204" s="15">
        <v>10</v>
      </c>
      <c r="AX204" s="15">
        <v>0</v>
      </c>
      <c r="AY204" s="14">
        <v>145.63999999999999</v>
      </c>
      <c r="AZ204" s="15">
        <v>0</v>
      </c>
      <c r="BA204" s="15" t="s">
        <v>103</v>
      </c>
      <c r="BB204" s="15">
        <v>0</v>
      </c>
      <c r="BC204" s="24">
        <f t="shared" si="50"/>
        <v>3894.43</v>
      </c>
      <c r="BD204" s="19">
        <f t="shared" si="59"/>
        <v>3105.57</v>
      </c>
      <c r="BE204" s="19">
        <f t="shared" si="60"/>
        <v>7000</v>
      </c>
      <c r="BF204" s="22">
        <v>0</v>
      </c>
      <c r="BG204" s="22">
        <v>0</v>
      </c>
      <c r="BH204" s="22"/>
      <c r="BI204" s="22"/>
      <c r="BJ204" s="32">
        <v>611.98172363281253</v>
      </c>
      <c r="BK204" s="32">
        <v>0</v>
      </c>
      <c r="BL204" s="28">
        <f t="shared" si="61"/>
        <v>0</v>
      </c>
      <c r="BM204" s="28">
        <f t="shared" si="62"/>
        <v>0</v>
      </c>
      <c r="BN20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4" s="28">
        <v>0</v>
      </c>
      <c r="BR204" s="28">
        <v>0</v>
      </c>
      <c r="BS204" s="28" t="s">
        <v>103</v>
      </c>
      <c r="BT204" s="28">
        <v>3</v>
      </c>
      <c r="BU204" s="28">
        <v>0</v>
      </c>
      <c r="BV204" s="28" t="s">
        <v>103</v>
      </c>
      <c r="BW204" s="28" t="s">
        <v>103</v>
      </c>
      <c r="BX204" s="28">
        <v>0</v>
      </c>
      <c r="BY204" s="28" t="s">
        <v>103</v>
      </c>
      <c r="BZ204" s="28" t="s">
        <v>103</v>
      </c>
      <c r="CA204" s="28" t="s">
        <v>103</v>
      </c>
      <c r="CB204" s="28" t="s">
        <v>103</v>
      </c>
      <c r="CC204" s="28">
        <v>0</v>
      </c>
      <c r="CD204" s="28" t="s">
        <v>103</v>
      </c>
      <c r="CE204" s="28">
        <v>0</v>
      </c>
      <c r="CF204" s="28" t="s">
        <v>103</v>
      </c>
      <c r="CG204" s="28">
        <v>3.25</v>
      </c>
      <c r="CH204" s="28">
        <v>3</v>
      </c>
      <c r="CI204" s="28">
        <v>0</v>
      </c>
      <c r="CJ204" s="28" t="s">
        <v>103</v>
      </c>
      <c r="CK204" s="28" t="s">
        <v>103</v>
      </c>
      <c r="CL204" s="28">
        <v>0</v>
      </c>
      <c r="CM204" s="28" t="s">
        <v>103</v>
      </c>
      <c r="CN204" s="28">
        <v>0</v>
      </c>
      <c r="CO204" s="28">
        <f t="shared" si="63"/>
        <v>0</v>
      </c>
      <c r="CP204" s="32">
        <f t="shared" si="51"/>
        <v>145.63999999999999</v>
      </c>
      <c r="CQ204" s="28">
        <v>0</v>
      </c>
      <c r="CR204" s="28" t="s">
        <v>103</v>
      </c>
      <c r="CS204" s="28">
        <f t="shared" si="64"/>
        <v>0</v>
      </c>
      <c r="CT204" s="28">
        <f t="shared" si="65"/>
        <v>0</v>
      </c>
      <c r="CU204" s="28">
        <f t="shared" si="52"/>
        <v>0</v>
      </c>
      <c r="CV204" s="28">
        <f t="shared" si="53"/>
        <v>766.87</v>
      </c>
      <c r="CW204" s="29">
        <f t="shared" si="54"/>
        <v>6233.13</v>
      </c>
    </row>
    <row r="205" spans="2:101" x14ac:dyDescent="0.2">
      <c r="B205" s="7">
        <v>211078</v>
      </c>
      <c r="C205" s="8">
        <v>541160</v>
      </c>
      <c r="D205" s="8" t="s">
        <v>95</v>
      </c>
      <c r="E205" s="8" t="s">
        <v>885</v>
      </c>
      <c r="F205" s="8">
        <v>0</v>
      </c>
      <c r="G205" s="8" t="s">
        <v>942</v>
      </c>
      <c r="H205" s="8" t="s">
        <v>106</v>
      </c>
      <c r="I205" s="8" t="s">
        <v>98</v>
      </c>
      <c r="J205" s="8" t="s">
        <v>98</v>
      </c>
      <c r="K205" s="8" t="s">
        <v>577</v>
      </c>
      <c r="L205" s="8" t="s">
        <v>116</v>
      </c>
      <c r="M205" s="9">
        <v>27802100200679</v>
      </c>
      <c r="N205" s="8" t="s">
        <v>578</v>
      </c>
      <c r="O205" s="8" t="s">
        <v>102</v>
      </c>
      <c r="P205" s="8">
        <v>642.65</v>
      </c>
      <c r="Q205" s="14">
        <v>751.90050000000008</v>
      </c>
      <c r="R205" s="15">
        <v>0</v>
      </c>
      <c r="S205" s="15">
        <f t="shared" si="55"/>
        <v>1015.07</v>
      </c>
      <c r="T205" s="15">
        <f t="shared" si="56"/>
        <v>112.79</v>
      </c>
      <c r="U205" s="15">
        <v>0</v>
      </c>
      <c r="V205" s="15">
        <v>0</v>
      </c>
      <c r="W205" s="15">
        <v>0</v>
      </c>
      <c r="X205" s="15" t="s">
        <v>103</v>
      </c>
      <c r="Y205" s="14">
        <v>112.78507500000001</v>
      </c>
      <c r="Z205" s="15">
        <v>300</v>
      </c>
      <c r="AA205" s="15" t="s">
        <v>103</v>
      </c>
      <c r="AB205" s="15">
        <v>0</v>
      </c>
      <c r="AC205" s="15" t="s">
        <v>103</v>
      </c>
      <c r="AD205" s="15">
        <v>0</v>
      </c>
      <c r="AE205" s="15">
        <v>0</v>
      </c>
      <c r="AF205" s="19">
        <f t="shared" si="57"/>
        <v>412.79</v>
      </c>
      <c r="AG205" s="15">
        <v>0</v>
      </c>
      <c r="AH205" s="15">
        <v>0</v>
      </c>
      <c r="AI205" s="15">
        <v>0</v>
      </c>
      <c r="AJ205" s="15">
        <v>126.64</v>
      </c>
      <c r="AK205" s="15">
        <v>200</v>
      </c>
      <c r="AL205" s="15">
        <v>45.02</v>
      </c>
      <c r="AM205" s="15">
        <v>42.93</v>
      </c>
      <c r="AN205" s="15">
        <v>40.68</v>
      </c>
      <c r="AO205" s="15">
        <v>63.28</v>
      </c>
      <c r="AP205" s="15">
        <v>85.71</v>
      </c>
      <c r="AQ205" s="15">
        <v>107.96</v>
      </c>
      <c r="AR205" s="15" t="s">
        <v>103</v>
      </c>
      <c r="AS205" s="15">
        <v>85.734989999999996</v>
      </c>
      <c r="AT205" s="15">
        <v>600</v>
      </c>
      <c r="AU205" s="15">
        <v>10</v>
      </c>
      <c r="AV205" s="19">
        <f t="shared" si="58"/>
        <v>1407.95</v>
      </c>
      <c r="AW205" s="15">
        <v>10</v>
      </c>
      <c r="AX205" s="15">
        <v>0</v>
      </c>
      <c r="AY205" s="14">
        <v>135.29470000000001</v>
      </c>
      <c r="AZ205" s="15">
        <v>0</v>
      </c>
      <c r="BA205" s="15" t="s">
        <v>103</v>
      </c>
      <c r="BB205" s="15">
        <v>0</v>
      </c>
      <c r="BC205" s="24">
        <f t="shared" si="50"/>
        <v>3845.8</v>
      </c>
      <c r="BD205" s="19">
        <f t="shared" si="59"/>
        <v>3154.2</v>
      </c>
      <c r="BE205" s="19">
        <f t="shared" si="60"/>
        <v>7000</v>
      </c>
      <c r="BF205" s="22">
        <v>0</v>
      </c>
      <c r="BG205" s="22">
        <v>0</v>
      </c>
      <c r="BH205" s="22"/>
      <c r="BI205" s="22"/>
      <c r="BJ205" s="32">
        <v>633.01481933593755</v>
      </c>
      <c r="BK205" s="32">
        <v>0</v>
      </c>
      <c r="BL205" s="28">
        <f t="shared" si="61"/>
        <v>0</v>
      </c>
      <c r="BM205" s="28">
        <f t="shared" si="62"/>
        <v>0</v>
      </c>
      <c r="BN20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5" s="28">
        <v>0</v>
      </c>
      <c r="BR205" s="28">
        <v>0</v>
      </c>
      <c r="BS205" s="28" t="s">
        <v>103</v>
      </c>
      <c r="BT205" s="28">
        <v>3</v>
      </c>
      <c r="BU205" s="28">
        <v>0</v>
      </c>
      <c r="BV205" s="28" t="s">
        <v>103</v>
      </c>
      <c r="BW205" s="28" t="s">
        <v>103</v>
      </c>
      <c r="BX205" s="28">
        <v>0</v>
      </c>
      <c r="BY205" s="28" t="s">
        <v>103</v>
      </c>
      <c r="BZ205" s="28" t="s">
        <v>103</v>
      </c>
      <c r="CA205" s="28" t="s">
        <v>103</v>
      </c>
      <c r="CB205" s="28" t="s">
        <v>103</v>
      </c>
      <c r="CC205" s="28">
        <v>0</v>
      </c>
      <c r="CD205" s="28" t="s">
        <v>103</v>
      </c>
      <c r="CE205" s="28">
        <v>0</v>
      </c>
      <c r="CF205" s="28" t="s">
        <v>103</v>
      </c>
      <c r="CG205" s="28">
        <v>3.48</v>
      </c>
      <c r="CH205" s="28">
        <v>3</v>
      </c>
      <c r="CI205" s="28">
        <v>0</v>
      </c>
      <c r="CJ205" s="28" t="s">
        <v>103</v>
      </c>
      <c r="CK205" s="28" t="s">
        <v>103</v>
      </c>
      <c r="CL205" s="28">
        <v>0</v>
      </c>
      <c r="CM205" s="28" t="s">
        <v>103</v>
      </c>
      <c r="CN205" s="28">
        <v>0</v>
      </c>
      <c r="CO205" s="28">
        <f t="shared" si="63"/>
        <v>0</v>
      </c>
      <c r="CP205" s="32">
        <f t="shared" si="51"/>
        <v>135.29470000000001</v>
      </c>
      <c r="CQ205" s="28">
        <v>0</v>
      </c>
      <c r="CR205" s="28" t="s">
        <v>103</v>
      </c>
      <c r="CS205" s="28">
        <f t="shared" si="64"/>
        <v>0</v>
      </c>
      <c r="CT205" s="28">
        <f t="shared" si="65"/>
        <v>0</v>
      </c>
      <c r="CU205" s="28">
        <f t="shared" si="52"/>
        <v>0</v>
      </c>
      <c r="CV205" s="28">
        <f t="shared" si="53"/>
        <v>777.79</v>
      </c>
      <c r="CW205" s="29">
        <f t="shared" si="54"/>
        <v>6222.21</v>
      </c>
    </row>
    <row r="206" spans="2:101" x14ac:dyDescent="0.2">
      <c r="B206" s="7">
        <v>211079</v>
      </c>
      <c r="C206" s="8">
        <v>540945</v>
      </c>
      <c r="D206" s="8" t="s">
        <v>95</v>
      </c>
      <c r="E206" s="8" t="s">
        <v>579</v>
      </c>
      <c r="F206" s="8">
        <v>0</v>
      </c>
      <c r="G206" s="8" t="s">
        <v>942</v>
      </c>
      <c r="H206" s="8" t="s">
        <v>106</v>
      </c>
      <c r="I206" s="8" t="s">
        <v>122</v>
      </c>
      <c r="J206" s="8" t="s">
        <v>122</v>
      </c>
      <c r="K206" s="8" t="s">
        <v>230</v>
      </c>
      <c r="L206" s="8" t="s">
        <v>362</v>
      </c>
      <c r="M206" s="9">
        <v>28611030201072</v>
      </c>
      <c r="N206" s="8" t="s">
        <v>580</v>
      </c>
      <c r="O206" s="8" t="s">
        <v>102</v>
      </c>
      <c r="P206" s="8">
        <v>809.37</v>
      </c>
      <c r="Q206" s="14">
        <v>946.9629000000001</v>
      </c>
      <c r="R206" s="15">
        <v>0</v>
      </c>
      <c r="S206" s="15">
        <f t="shared" si="55"/>
        <v>1278.4000000000001</v>
      </c>
      <c r="T206" s="15">
        <f t="shared" si="56"/>
        <v>142.04</v>
      </c>
      <c r="U206" s="15">
        <v>0</v>
      </c>
      <c r="V206" s="15">
        <v>0</v>
      </c>
      <c r="W206" s="15">
        <v>0</v>
      </c>
      <c r="X206" s="15" t="s">
        <v>103</v>
      </c>
      <c r="Y206" s="14">
        <v>142.04443500000002</v>
      </c>
      <c r="Z206" s="15">
        <v>300</v>
      </c>
      <c r="AA206" s="15" t="s">
        <v>103</v>
      </c>
      <c r="AB206" s="15">
        <v>0</v>
      </c>
      <c r="AC206" s="15" t="s">
        <v>103</v>
      </c>
      <c r="AD206" s="15">
        <v>0</v>
      </c>
      <c r="AE206" s="15">
        <v>0</v>
      </c>
      <c r="AF206" s="19">
        <f t="shared" si="57"/>
        <v>442.04</v>
      </c>
      <c r="AG206" s="15">
        <v>0</v>
      </c>
      <c r="AH206" s="15">
        <v>0</v>
      </c>
      <c r="AI206" s="15">
        <v>0</v>
      </c>
      <c r="AJ206" s="15">
        <v>122.82</v>
      </c>
      <c r="AK206" s="15">
        <v>200</v>
      </c>
      <c r="AL206" s="15">
        <v>37.25</v>
      </c>
      <c r="AM206" s="15">
        <v>34.61</v>
      </c>
      <c r="AN206" s="15">
        <v>37.049999999999997</v>
      </c>
      <c r="AO206" s="15">
        <v>53.75</v>
      </c>
      <c r="AP206" s="15">
        <v>75.510000000000005</v>
      </c>
      <c r="AQ206" s="15">
        <v>97.05</v>
      </c>
      <c r="AR206" s="15" t="s">
        <v>103</v>
      </c>
      <c r="AS206" s="15">
        <v>69.063000000000002</v>
      </c>
      <c r="AT206" s="15">
        <v>600</v>
      </c>
      <c r="AU206" s="15">
        <v>10</v>
      </c>
      <c r="AV206" s="19">
        <f t="shared" si="58"/>
        <v>1337.1</v>
      </c>
      <c r="AW206" s="15">
        <v>10</v>
      </c>
      <c r="AX206" s="15">
        <v>0</v>
      </c>
      <c r="AY206" s="14">
        <v>170.3937</v>
      </c>
      <c r="AZ206" s="15">
        <v>0</v>
      </c>
      <c r="BA206" s="15" t="s">
        <v>103</v>
      </c>
      <c r="BB206" s="15">
        <v>0</v>
      </c>
      <c r="BC206" s="24">
        <f t="shared" si="50"/>
        <v>4326.9399999999996</v>
      </c>
      <c r="BD206" s="19">
        <f t="shared" si="59"/>
        <v>2673.0600000000004</v>
      </c>
      <c r="BE206" s="19">
        <f t="shared" si="60"/>
        <v>7000</v>
      </c>
      <c r="BF206" s="22">
        <v>0</v>
      </c>
      <c r="BG206" s="22">
        <v>0</v>
      </c>
      <c r="BH206" s="22"/>
      <c r="BI206" s="22"/>
      <c r="BJ206" s="32">
        <v>616.45761718749998</v>
      </c>
      <c r="BK206" s="32">
        <v>0</v>
      </c>
      <c r="BL206" s="28">
        <f t="shared" si="61"/>
        <v>0</v>
      </c>
      <c r="BM206" s="28">
        <f t="shared" si="62"/>
        <v>0</v>
      </c>
      <c r="BN20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6" s="28">
        <v>0</v>
      </c>
      <c r="BR206" s="28">
        <v>0</v>
      </c>
      <c r="BS206" s="28" t="s">
        <v>103</v>
      </c>
      <c r="BT206" s="28">
        <v>3</v>
      </c>
      <c r="BU206" s="28">
        <v>0</v>
      </c>
      <c r="BV206" s="28" t="s">
        <v>103</v>
      </c>
      <c r="BW206" s="28" t="s">
        <v>103</v>
      </c>
      <c r="BX206" s="28">
        <v>0</v>
      </c>
      <c r="BY206" s="28" t="s">
        <v>103</v>
      </c>
      <c r="BZ206" s="28" t="s">
        <v>103</v>
      </c>
      <c r="CA206" s="28" t="s">
        <v>103</v>
      </c>
      <c r="CB206" s="28" t="s">
        <v>103</v>
      </c>
      <c r="CC206" s="28">
        <v>0</v>
      </c>
      <c r="CD206" s="28" t="s">
        <v>103</v>
      </c>
      <c r="CE206" s="28">
        <v>0</v>
      </c>
      <c r="CF206" s="28" t="s">
        <v>103</v>
      </c>
      <c r="CG206" s="28">
        <v>3.5</v>
      </c>
      <c r="CH206" s="28">
        <v>3</v>
      </c>
      <c r="CI206" s="28">
        <v>0</v>
      </c>
      <c r="CJ206" s="28" t="s">
        <v>103</v>
      </c>
      <c r="CK206" s="28" t="s">
        <v>103</v>
      </c>
      <c r="CL206" s="28">
        <v>0</v>
      </c>
      <c r="CM206" s="28" t="s">
        <v>103</v>
      </c>
      <c r="CN206" s="28">
        <v>0</v>
      </c>
      <c r="CO206" s="28">
        <f t="shared" si="63"/>
        <v>0</v>
      </c>
      <c r="CP206" s="32">
        <f t="shared" si="51"/>
        <v>170.3937</v>
      </c>
      <c r="CQ206" s="28">
        <v>0</v>
      </c>
      <c r="CR206" s="28" t="s">
        <v>103</v>
      </c>
      <c r="CS206" s="28">
        <f t="shared" si="64"/>
        <v>0</v>
      </c>
      <c r="CT206" s="28">
        <f t="shared" si="65"/>
        <v>0</v>
      </c>
      <c r="CU206" s="28">
        <f t="shared" si="52"/>
        <v>0</v>
      </c>
      <c r="CV206" s="28">
        <f t="shared" si="53"/>
        <v>796.35</v>
      </c>
      <c r="CW206" s="29">
        <f t="shared" si="54"/>
        <v>6203.65</v>
      </c>
    </row>
    <row r="207" spans="2:101" x14ac:dyDescent="0.2">
      <c r="B207" s="7">
        <v>211080</v>
      </c>
      <c r="C207" s="8">
        <v>540975</v>
      </c>
      <c r="D207" s="8" t="s">
        <v>95</v>
      </c>
      <c r="E207" s="8" t="s">
        <v>581</v>
      </c>
      <c r="F207" s="8">
        <v>0</v>
      </c>
      <c r="G207" s="8" t="s">
        <v>942</v>
      </c>
      <c r="H207" s="8" t="s">
        <v>106</v>
      </c>
      <c r="I207" s="8" t="s">
        <v>122</v>
      </c>
      <c r="J207" s="8" t="s">
        <v>122</v>
      </c>
      <c r="K207" s="8" t="s">
        <v>582</v>
      </c>
      <c r="L207" s="8" t="s">
        <v>362</v>
      </c>
      <c r="M207" s="9">
        <v>27908021802071</v>
      </c>
      <c r="N207" s="8" t="s">
        <v>583</v>
      </c>
      <c r="O207" s="8" t="s">
        <v>102</v>
      </c>
      <c r="P207" s="8">
        <v>809.37</v>
      </c>
      <c r="Q207" s="14">
        <v>946.9629000000001</v>
      </c>
      <c r="R207" s="15">
        <v>0</v>
      </c>
      <c r="S207" s="15">
        <f t="shared" si="55"/>
        <v>1278.4000000000001</v>
      </c>
      <c r="T207" s="15">
        <f t="shared" si="56"/>
        <v>142.04</v>
      </c>
      <c r="U207" s="15">
        <v>0</v>
      </c>
      <c r="V207" s="15">
        <v>0</v>
      </c>
      <c r="W207" s="15">
        <v>0</v>
      </c>
      <c r="X207" s="15" t="s">
        <v>103</v>
      </c>
      <c r="Y207" s="14">
        <v>142.04443500000002</v>
      </c>
      <c r="Z207" s="15">
        <v>300</v>
      </c>
      <c r="AA207" s="15" t="s">
        <v>103</v>
      </c>
      <c r="AB207" s="15">
        <v>0</v>
      </c>
      <c r="AC207" s="15" t="s">
        <v>103</v>
      </c>
      <c r="AD207" s="15">
        <v>0</v>
      </c>
      <c r="AE207" s="15">
        <v>0</v>
      </c>
      <c r="AF207" s="19">
        <f t="shared" si="57"/>
        <v>442.04</v>
      </c>
      <c r="AG207" s="15">
        <v>0</v>
      </c>
      <c r="AH207" s="15">
        <v>0</v>
      </c>
      <c r="AI207" s="15">
        <v>0</v>
      </c>
      <c r="AJ207" s="15">
        <v>122.82</v>
      </c>
      <c r="AK207" s="15">
        <v>200</v>
      </c>
      <c r="AL207" s="15">
        <v>37.25</v>
      </c>
      <c r="AM207" s="15">
        <v>34.61</v>
      </c>
      <c r="AN207" s="15">
        <v>37.049999999999997</v>
      </c>
      <c r="AO207" s="15">
        <v>53.75</v>
      </c>
      <c r="AP207" s="15">
        <v>75.510000000000005</v>
      </c>
      <c r="AQ207" s="15">
        <v>97.05</v>
      </c>
      <c r="AR207" s="15" t="s">
        <v>103</v>
      </c>
      <c r="AS207" s="15">
        <v>69.063000000000002</v>
      </c>
      <c r="AT207" s="15">
        <v>600</v>
      </c>
      <c r="AU207" s="15">
        <v>10</v>
      </c>
      <c r="AV207" s="19">
        <f t="shared" si="58"/>
        <v>1337.1</v>
      </c>
      <c r="AW207" s="15">
        <v>10</v>
      </c>
      <c r="AX207" s="15">
        <v>0</v>
      </c>
      <c r="AY207" s="14">
        <v>170.3937</v>
      </c>
      <c r="AZ207" s="15">
        <v>0</v>
      </c>
      <c r="BA207" s="15" t="s">
        <v>103</v>
      </c>
      <c r="BB207" s="15">
        <v>0</v>
      </c>
      <c r="BC207" s="24">
        <f t="shared" si="50"/>
        <v>4326.9399999999996</v>
      </c>
      <c r="BD207" s="19">
        <f t="shared" si="59"/>
        <v>2673.0600000000004</v>
      </c>
      <c r="BE207" s="19">
        <f t="shared" si="60"/>
        <v>7000</v>
      </c>
      <c r="BF207" s="22">
        <v>0</v>
      </c>
      <c r="BG207" s="22">
        <v>0</v>
      </c>
      <c r="BH207" s="22"/>
      <c r="BI207" s="22"/>
      <c r="BJ207" s="32">
        <v>617.88761718750004</v>
      </c>
      <c r="BK207" s="32">
        <v>0</v>
      </c>
      <c r="BL207" s="28">
        <f t="shared" si="61"/>
        <v>0</v>
      </c>
      <c r="BM207" s="28">
        <f t="shared" si="62"/>
        <v>0</v>
      </c>
      <c r="BN20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7" s="28">
        <v>0</v>
      </c>
      <c r="BR207" s="28">
        <v>0</v>
      </c>
      <c r="BS207" s="28" t="s">
        <v>103</v>
      </c>
      <c r="BT207" s="28">
        <v>3</v>
      </c>
      <c r="BU207" s="28">
        <v>0</v>
      </c>
      <c r="BV207" s="28" t="s">
        <v>103</v>
      </c>
      <c r="BW207" s="28" t="s">
        <v>103</v>
      </c>
      <c r="BX207" s="28">
        <v>0</v>
      </c>
      <c r="BY207" s="28" t="s">
        <v>103</v>
      </c>
      <c r="BZ207" s="28" t="s">
        <v>103</v>
      </c>
      <c r="CA207" s="28" t="s">
        <v>103</v>
      </c>
      <c r="CB207" s="28" t="s">
        <v>103</v>
      </c>
      <c r="CC207" s="28">
        <v>0</v>
      </c>
      <c r="CD207" s="28" t="s">
        <v>103</v>
      </c>
      <c r="CE207" s="28">
        <v>0</v>
      </c>
      <c r="CF207" s="28" t="s">
        <v>103</v>
      </c>
      <c r="CG207" s="28">
        <v>3.5</v>
      </c>
      <c r="CH207" s="28">
        <v>3</v>
      </c>
      <c r="CI207" s="28">
        <v>0</v>
      </c>
      <c r="CJ207" s="28" t="s">
        <v>103</v>
      </c>
      <c r="CK207" s="28" t="s">
        <v>103</v>
      </c>
      <c r="CL207" s="28">
        <v>0</v>
      </c>
      <c r="CM207" s="28" t="s">
        <v>103</v>
      </c>
      <c r="CN207" s="28">
        <v>0</v>
      </c>
      <c r="CO207" s="28">
        <f t="shared" si="63"/>
        <v>0</v>
      </c>
      <c r="CP207" s="32">
        <f t="shared" si="51"/>
        <v>170.3937</v>
      </c>
      <c r="CQ207" s="28">
        <v>0</v>
      </c>
      <c r="CR207" s="28" t="s">
        <v>103</v>
      </c>
      <c r="CS207" s="28">
        <f t="shared" si="64"/>
        <v>0</v>
      </c>
      <c r="CT207" s="28">
        <f t="shared" si="65"/>
        <v>0</v>
      </c>
      <c r="CU207" s="28">
        <f t="shared" si="52"/>
        <v>0</v>
      </c>
      <c r="CV207" s="28">
        <f t="shared" si="53"/>
        <v>797.78</v>
      </c>
      <c r="CW207" s="29">
        <f t="shared" si="54"/>
        <v>6202.22</v>
      </c>
    </row>
    <row r="208" spans="2:101" x14ac:dyDescent="0.2">
      <c r="B208" s="7">
        <v>211081</v>
      </c>
      <c r="C208" s="8">
        <v>541903</v>
      </c>
      <c r="D208" s="8" t="s">
        <v>95</v>
      </c>
      <c r="E208" s="8" t="s">
        <v>584</v>
      </c>
      <c r="F208" s="8">
        <v>0</v>
      </c>
      <c r="G208" s="8" t="s">
        <v>942</v>
      </c>
      <c r="H208" s="8" t="s">
        <v>106</v>
      </c>
      <c r="I208" s="8" t="s">
        <v>114</v>
      </c>
      <c r="J208" s="8" t="s">
        <v>114</v>
      </c>
      <c r="K208" s="8" t="s">
        <v>585</v>
      </c>
      <c r="L208" s="8" t="s">
        <v>287</v>
      </c>
      <c r="M208" s="9">
        <v>27811270200699</v>
      </c>
      <c r="N208" s="8" t="s">
        <v>586</v>
      </c>
      <c r="O208" s="8" t="s">
        <v>102</v>
      </c>
      <c r="P208" s="8">
        <v>1509.62</v>
      </c>
      <c r="Q208" s="14">
        <v>1766.2554</v>
      </c>
      <c r="R208" s="15">
        <v>0</v>
      </c>
      <c r="S208" s="15">
        <f t="shared" si="55"/>
        <v>2384.44</v>
      </c>
      <c r="T208" s="15">
        <f t="shared" si="56"/>
        <v>264.94</v>
      </c>
      <c r="U208" s="15">
        <v>0</v>
      </c>
      <c r="V208" s="15">
        <v>0</v>
      </c>
      <c r="W208" s="15">
        <v>0</v>
      </c>
      <c r="X208" s="15" t="s">
        <v>103</v>
      </c>
      <c r="Y208" s="14">
        <v>264.93831</v>
      </c>
      <c r="Z208" s="15">
        <v>300</v>
      </c>
      <c r="AA208" s="15" t="s">
        <v>103</v>
      </c>
      <c r="AB208" s="15">
        <v>0</v>
      </c>
      <c r="AC208" s="15" t="s">
        <v>103</v>
      </c>
      <c r="AD208" s="15">
        <v>0</v>
      </c>
      <c r="AE208" s="15">
        <v>0</v>
      </c>
      <c r="AF208" s="19">
        <f t="shared" si="57"/>
        <v>564.94000000000005</v>
      </c>
      <c r="AG208" s="15">
        <v>0</v>
      </c>
      <c r="AH208" s="15">
        <v>0</v>
      </c>
      <c r="AI208" s="15">
        <v>0</v>
      </c>
      <c r="AJ208" s="15">
        <v>183.46</v>
      </c>
      <c r="AK208" s="15">
        <v>190</v>
      </c>
      <c r="AL208" s="15">
        <v>30.18</v>
      </c>
      <c r="AM208" s="15">
        <v>53.82</v>
      </c>
      <c r="AN208" s="15">
        <v>69.099999999999994</v>
      </c>
      <c r="AO208" s="15">
        <v>98.59</v>
      </c>
      <c r="AP208" s="15">
        <v>105.48</v>
      </c>
      <c r="AQ208" s="15">
        <v>112.87</v>
      </c>
      <c r="AR208" s="15" t="s">
        <v>103</v>
      </c>
      <c r="AS208" s="15">
        <v>75.480999999999995</v>
      </c>
      <c r="AT208" s="15">
        <v>600</v>
      </c>
      <c r="AU208" s="15">
        <v>10</v>
      </c>
      <c r="AV208" s="19">
        <f t="shared" si="58"/>
        <v>1528.98</v>
      </c>
      <c r="AW208" s="15">
        <v>10</v>
      </c>
      <c r="AX208" s="15">
        <v>0</v>
      </c>
      <c r="AY208" s="14">
        <v>317.81470000000002</v>
      </c>
      <c r="AZ208" s="15">
        <v>0</v>
      </c>
      <c r="BA208" s="15" t="s">
        <v>103</v>
      </c>
      <c r="BB208" s="15">
        <v>0</v>
      </c>
      <c r="BC208" s="24">
        <f t="shared" si="50"/>
        <v>6837.37</v>
      </c>
      <c r="BD208" s="19">
        <f t="shared" si="59"/>
        <v>162.63000000000011</v>
      </c>
      <c r="BE208" s="19">
        <f t="shared" si="60"/>
        <v>7000</v>
      </c>
      <c r="BF208" s="22">
        <v>0</v>
      </c>
      <c r="BG208" s="22">
        <v>0</v>
      </c>
      <c r="BH208" s="22"/>
      <c r="BI208" s="22"/>
      <c r="BJ208" s="32">
        <v>646.76369140625002</v>
      </c>
      <c r="BK208" s="32">
        <v>0</v>
      </c>
      <c r="BL208" s="28">
        <f t="shared" si="61"/>
        <v>0</v>
      </c>
      <c r="BM208" s="28">
        <f t="shared" si="62"/>
        <v>0</v>
      </c>
      <c r="BN20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8" s="28">
        <v>0</v>
      </c>
      <c r="BR208" s="28">
        <v>0</v>
      </c>
      <c r="BS208" s="28" t="s">
        <v>103</v>
      </c>
      <c r="BT208" s="28">
        <v>3</v>
      </c>
      <c r="BU208" s="28">
        <v>0</v>
      </c>
      <c r="BV208" s="28" t="s">
        <v>103</v>
      </c>
      <c r="BW208" s="28">
        <v>10</v>
      </c>
      <c r="BX208" s="28">
        <v>0</v>
      </c>
      <c r="BY208" s="28" t="s">
        <v>103</v>
      </c>
      <c r="BZ208" s="28" t="s">
        <v>103</v>
      </c>
      <c r="CA208" s="28" t="s">
        <v>103</v>
      </c>
      <c r="CB208" s="28" t="s">
        <v>103</v>
      </c>
      <c r="CC208" s="28">
        <v>0</v>
      </c>
      <c r="CD208" s="28" t="s">
        <v>103</v>
      </c>
      <c r="CE208" s="28">
        <v>0</v>
      </c>
      <c r="CF208" s="28" t="s">
        <v>103</v>
      </c>
      <c r="CG208" s="28">
        <v>3.53</v>
      </c>
      <c r="CH208" s="28">
        <v>3</v>
      </c>
      <c r="CI208" s="28">
        <v>0</v>
      </c>
      <c r="CJ208" s="28" t="s">
        <v>103</v>
      </c>
      <c r="CK208" s="28" t="s">
        <v>103</v>
      </c>
      <c r="CL208" s="28">
        <v>0</v>
      </c>
      <c r="CM208" s="28" t="s">
        <v>103</v>
      </c>
      <c r="CN208" s="28">
        <v>0</v>
      </c>
      <c r="CO208" s="28">
        <f t="shared" si="63"/>
        <v>0</v>
      </c>
      <c r="CP208" s="32">
        <f t="shared" si="51"/>
        <v>317.81470000000002</v>
      </c>
      <c r="CQ208" s="28">
        <v>0</v>
      </c>
      <c r="CR208" s="28" t="s">
        <v>103</v>
      </c>
      <c r="CS208" s="28">
        <f t="shared" si="64"/>
        <v>0</v>
      </c>
      <c r="CT208" s="28">
        <f t="shared" si="65"/>
        <v>0</v>
      </c>
      <c r="CU208" s="28">
        <f t="shared" si="52"/>
        <v>0</v>
      </c>
      <c r="CV208" s="28">
        <f t="shared" si="53"/>
        <v>984.11</v>
      </c>
      <c r="CW208" s="29">
        <f t="shared" si="54"/>
        <v>6015.89</v>
      </c>
    </row>
    <row r="209" spans="2:101" x14ac:dyDescent="0.2">
      <c r="B209" s="7">
        <v>211082</v>
      </c>
      <c r="C209" s="8">
        <v>540192</v>
      </c>
      <c r="D209" s="8" t="s">
        <v>95</v>
      </c>
      <c r="E209" s="8" t="s">
        <v>886</v>
      </c>
      <c r="F209" s="8">
        <v>0</v>
      </c>
      <c r="G209" s="8" t="s">
        <v>942</v>
      </c>
      <c r="H209" s="8" t="s">
        <v>106</v>
      </c>
      <c r="I209" s="8" t="s">
        <v>114</v>
      </c>
      <c r="J209" s="8" t="s">
        <v>114</v>
      </c>
      <c r="K209" s="8" t="s">
        <v>587</v>
      </c>
      <c r="L209" s="8" t="s">
        <v>287</v>
      </c>
      <c r="M209" s="9">
        <v>27606080200274</v>
      </c>
      <c r="N209" s="8" t="s">
        <v>588</v>
      </c>
      <c r="O209" s="8" t="s">
        <v>102</v>
      </c>
      <c r="P209" s="8">
        <v>1367.14</v>
      </c>
      <c r="Q209" s="14">
        <v>1599.5538000000004</v>
      </c>
      <c r="R209" s="15">
        <v>0</v>
      </c>
      <c r="S209" s="15">
        <f t="shared" si="55"/>
        <v>2159.4</v>
      </c>
      <c r="T209" s="15">
        <f t="shared" si="56"/>
        <v>239.93</v>
      </c>
      <c r="U209" s="15">
        <v>0</v>
      </c>
      <c r="V209" s="15">
        <v>0</v>
      </c>
      <c r="W209" s="15">
        <v>0</v>
      </c>
      <c r="X209" s="15" t="s">
        <v>103</v>
      </c>
      <c r="Y209" s="14">
        <v>239.93307000000004</v>
      </c>
      <c r="Z209" s="15">
        <v>300</v>
      </c>
      <c r="AA209" s="15" t="s">
        <v>103</v>
      </c>
      <c r="AB209" s="15">
        <v>0</v>
      </c>
      <c r="AC209" s="15" t="s">
        <v>103</v>
      </c>
      <c r="AD209" s="15">
        <v>0</v>
      </c>
      <c r="AE209" s="15">
        <v>0</v>
      </c>
      <c r="AF209" s="19">
        <f t="shared" si="57"/>
        <v>539.92999999999995</v>
      </c>
      <c r="AG209" s="15">
        <v>0</v>
      </c>
      <c r="AH209" s="15">
        <v>0</v>
      </c>
      <c r="AI209" s="15">
        <v>0</v>
      </c>
      <c r="AJ209" s="15">
        <v>166.97</v>
      </c>
      <c r="AK209" s="15">
        <v>190</v>
      </c>
      <c r="AL209" s="15">
        <v>27.33</v>
      </c>
      <c r="AM209" s="15">
        <v>48.74</v>
      </c>
      <c r="AN209" s="15">
        <v>62.58</v>
      </c>
      <c r="AO209" s="15">
        <v>89.28</v>
      </c>
      <c r="AP209" s="15">
        <v>95.93</v>
      </c>
      <c r="AQ209" s="15">
        <v>102.22</v>
      </c>
      <c r="AR209" s="15" t="s">
        <v>103</v>
      </c>
      <c r="AS209" s="15">
        <v>68.356999999999999</v>
      </c>
      <c r="AT209" s="15">
        <v>600</v>
      </c>
      <c r="AU209" s="15">
        <v>8</v>
      </c>
      <c r="AV209" s="19">
        <f t="shared" si="58"/>
        <v>1459.41</v>
      </c>
      <c r="AW209" s="15">
        <v>10</v>
      </c>
      <c r="AX209" s="15">
        <v>0</v>
      </c>
      <c r="AY209" s="14">
        <v>287.81889999999999</v>
      </c>
      <c r="AZ209" s="15">
        <v>0</v>
      </c>
      <c r="BA209" s="15" t="s">
        <v>103</v>
      </c>
      <c r="BB209" s="15">
        <v>0</v>
      </c>
      <c r="BC209" s="24">
        <f t="shared" si="50"/>
        <v>6296.04</v>
      </c>
      <c r="BD209" s="19">
        <f t="shared" si="59"/>
        <v>703.96</v>
      </c>
      <c r="BE209" s="19">
        <f t="shared" si="60"/>
        <v>7000</v>
      </c>
      <c r="BF209" s="22">
        <v>0</v>
      </c>
      <c r="BG209" s="22">
        <v>0</v>
      </c>
      <c r="BH209" s="22"/>
      <c r="BI209" s="22"/>
      <c r="BJ209" s="32">
        <v>594.54672363281247</v>
      </c>
      <c r="BK209" s="32">
        <v>0</v>
      </c>
      <c r="BL209" s="28">
        <f t="shared" si="61"/>
        <v>0</v>
      </c>
      <c r="BM209" s="28">
        <f t="shared" si="62"/>
        <v>0</v>
      </c>
      <c r="BN20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9" s="28">
        <v>0</v>
      </c>
      <c r="BR209" s="28">
        <v>0</v>
      </c>
      <c r="BS209" s="28" t="s">
        <v>103</v>
      </c>
      <c r="BT209" s="28">
        <v>3</v>
      </c>
      <c r="BU209" s="28">
        <v>0</v>
      </c>
      <c r="BV209" s="28" t="s">
        <v>103</v>
      </c>
      <c r="BW209" s="28" t="s">
        <v>103</v>
      </c>
      <c r="BX209" s="28">
        <v>0</v>
      </c>
      <c r="BY209" s="28" t="s">
        <v>103</v>
      </c>
      <c r="BZ209" s="28" t="s">
        <v>103</v>
      </c>
      <c r="CA209" s="28" t="s">
        <v>103</v>
      </c>
      <c r="CB209" s="28" t="s">
        <v>103</v>
      </c>
      <c r="CC209" s="28">
        <v>0</v>
      </c>
      <c r="CD209" s="28" t="s">
        <v>103</v>
      </c>
      <c r="CE209" s="28">
        <v>0</v>
      </c>
      <c r="CF209" s="28" t="s">
        <v>103</v>
      </c>
      <c r="CG209" s="28">
        <v>3.4</v>
      </c>
      <c r="CH209" s="28">
        <v>3</v>
      </c>
      <c r="CI209" s="28">
        <v>0</v>
      </c>
      <c r="CJ209" s="28" t="s">
        <v>103</v>
      </c>
      <c r="CK209" s="28" t="s">
        <v>103</v>
      </c>
      <c r="CL209" s="28">
        <v>0</v>
      </c>
      <c r="CM209" s="28" t="s">
        <v>103</v>
      </c>
      <c r="CN209" s="28">
        <v>0</v>
      </c>
      <c r="CO209" s="28">
        <f t="shared" si="63"/>
        <v>0</v>
      </c>
      <c r="CP209" s="32">
        <f t="shared" si="51"/>
        <v>287.81889999999999</v>
      </c>
      <c r="CQ209" s="28">
        <v>0</v>
      </c>
      <c r="CR209" s="28" t="s">
        <v>103</v>
      </c>
      <c r="CS209" s="28">
        <f t="shared" si="64"/>
        <v>0</v>
      </c>
      <c r="CT209" s="28">
        <f t="shared" si="65"/>
        <v>0</v>
      </c>
      <c r="CU209" s="28">
        <f t="shared" si="52"/>
        <v>0</v>
      </c>
      <c r="CV209" s="28">
        <f t="shared" si="53"/>
        <v>891.77</v>
      </c>
      <c r="CW209" s="29">
        <f t="shared" si="54"/>
        <v>6108.23</v>
      </c>
    </row>
    <row r="210" spans="2:101" x14ac:dyDescent="0.2">
      <c r="B210" s="7">
        <v>211083</v>
      </c>
      <c r="C210" s="8">
        <v>541897</v>
      </c>
      <c r="D210" s="8" t="s">
        <v>95</v>
      </c>
      <c r="E210" s="8" t="s">
        <v>887</v>
      </c>
      <c r="F210" s="8">
        <v>0</v>
      </c>
      <c r="G210" s="8" t="s">
        <v>942</v>
      </c>
      <c r="H210" s="8" t="s">
        <v>106</v>
      </c>
      <c r="I210" s="8" t="s">
        <v>114</v>
      </c>
      <c r="J210" s="8" t="s">
        <v>114</v>
      </c>
      <c r="K210" s="8" t="s">
        <v>585</v>
      </c>
      <c r="L210" s="8" t="s">
        <v>287</v>
      </c>
      <c r="M210" s="9">
        <v>27603240200595</v>
      </c>
      <c r="N210" s="8" t="s">
        <v>589</v>
      </c>
      <c r="O210" s="8" t="s">
        <v>102</v>
      </c>
      <c r="P210" s="8">
        <v>1509.61</v>
      </c>
      <c r="Q210" s="14">
        <v>1766.2437</v>
      </c>
      <c r="R210" s="15">
        <v>0</v>
      </c>
      <c r="S210" s="15">
        <f t="shared" si="55"/>
        <v>2384.4299999999998</v>
      </c>
      <c r="T210" s="15">
        <f t="shared" si="56"/>
        <v>264.94</v>
      </c>
      <c r="U210" s="15">
        <v>0</v>
      </c>
      <c r="V210" s="15">
        <v>0</v>
      </c>
      <c r="W210" s="15">
        <v>0</v>
      </c>
      <c r="X210" s="15" t="s">
        <v>103</v>
      </c>
      <c r="Y210" s="14">
        <v>264.936555</v>
      </c>
      <c r="Z210" s="15">
        <v>300</v>
      </c>
      <c r="AA210" s="15" t="s">
        <v>103</v>
      </c>
      <c r="AB210" s="15">
        <v>0</v>
      </c>
      <c r="AC210" s="15" t="s">
        <v>103</v>
      </c>
      <c r="AD210" s="15">
        <v>0</v>
      </c>
      <c r="AE210" s="15">
        <v>0</v>
      </c>
      <c r="AF210" s="19">
        <f t="shared" si="57"/>
        <v>564.94000000000005</v>
      </c>
      <c r="AG210" s="15">
        <v>0</v>
      </c>
      <c r="AH210" s="15">
        <v>0</v>
      </c>
      <c r="AI210" s="15">
        <v>0</v>
      </c>
      <c r="AJ210" s="15">
        <v>183.46</v>
      </c>
      <c r="AK210" s="15">
        <v>190</v>
      </c>
      <c r="AL210" s="15">
        <v>30.18</v>
      </c>
      <c r="AM210" s="15">
        <v>53.82</v>
      </c>
      <c r="AN210" s="15">
        <v>69.099999999999994</v>
      </c>
      <c r="AO210" s="15">
        <v>98.58</v>
      </c>
      <c r="AP210" s="15">
        <v>105.48</v>
      </c>
      <c r="AQ210" s="15">
        <v>112.87</v>
      </c>
      <c r="AR210" s="15" t="s">
        <v>103</v>
      </c>
      <c r="AS210" s="15">
        <v>75.480500000000006</v>
      </c>
      <c r="AT210" s="15">
        <v>600</v>
      </c>
      <c r="AU210" s="15">
        <v>10</v>
      </c>
      <c r="AV210" s="19">
        <f t="shared" si="58"/>
        <v>1528.97</v>
      </c>
      <c r="AW210" s="15">
        <v>10</v>
      </c>
      <c r="AX210" s="15">
        <v>0</v>
      </c>
      <c r="AY210" s="14">
        <v>317.81259999999997</v>
      </c>
      <c r="AZ210" s="15">
        <v>0</v>
      </c>
      <c r="BA210" s="15" t="s">
        <v>103</v>
      </c>
      <c r="BB210" s="15">
        <v>0</v>
      </c>
      <c r="BC210" s="24">
        <f t="shared" si="50"/>
        <v>6837.34</v>
      </c>
      <c r="BD210" s="19">
        <f t="shared" si="59"/>
        <v>162.65999999999985</v>
      </c>
      <c r="BE210" s="19">
        <f t="shared" si="60"/>
        <v>7000</v>
      </c>
      <c r="BF210" s="22">
        <v>0</v>
      </c>
      <c r="BG210" s="22">
        <v>0</v>
      </c>
      <c r="BH210" s="22"/>
      <c r="BI210" s="22"/>
      <c r="BJ210" s="32">
        <v>646.75928710937501</v>
      </c>
      <c r="BK210" s="32">
        <v>0</v>
      </c>
      <c r="BL210" s="28">
        <f t="shared" si="61"/>
        <v>0</v>
      </c>
      <c r="BM210" s="28">
        <f t="shared" si="62"/>
        <v>0</v>
      </c>
      <c r="BN2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0" s="28">
        <v>0</v>
      </c>
      <c r="BR210" s="28">
        <v>0</v>
      </c>
      <c r="BS210" s="28" t="s">
        <v>103</v>
      </c>
      <c r="BT210" s="28">
        <v>3</v>
      </c>
      <c r="BU210" s="28">
        <v>0</v>
      </c>
      <c r="BV210" s="28" t="s">
        <v>103</v>
      </c>
      <c r="BW210" s="28" t="s">
        <v>103</v>
      </c>
      <c r="BX210" s="28">
        <v>0</v>
      </c>
      <c r="BY210" s="28" t="s">
        <v>103</v>
      </c>
      <c r="BZ210" s="28" t="s">
        <v>103</v>
      </c>
      <c r="CA210" s="28" t="s">
        <v>103</v>
      </c>
      <c r="CB210" s="28" t="s">
        <v>103</v>
      </c>
      <c r="CC210" s="28">
        <v>0</v>
      </c>
      <c r="CD210" s="28" t="s">
        <v>103</v>
      </c>
      <c r="CE210" s="28">
        <v>0</v>
      </c>
      <c r="CF210" s="28" t="s">
        <v>103</v>
      </c>
      <c r="CG210" s="28">
        <v>3.46</v>
      </c>
      <c r="CH210" s="28">
        <v>3</v>
      </c>
      <c r="CI210" s="28">
        <v>0</v>
      </c>
      <c r="CJ210" s="28" t="s">
        <v>103</v>
      </c>
      <c r="CK210" s="28" t="s">
        <v>103</v>
      </c>
      <c r="CL210" s="28">
        <v>0</v>
      </c>
      <c r="CM210" s="28" t="s">
        <v>103</v>
      </c>
      <c r="CN210" s="28">
        <v>0</v>
      </c>
      <c r="CO210" s="28">
        <f t="shared" si="63"/>
        <v>0</v>
      </c>
      <c r="CP210" s="32">
        <f t="shared" si="51"/>
        <v>317.81259999999997</v>
      </c>
      <c r="CQ210" s="28">
        <v>0</v>
      </c>
      <c r="CR210" s="28" t="s">
        <v>103</v>
      </c>
      <c r="CS210" s="28">
        <f t="shared" si="64"/>
        <v>0</v>
      </c>
      <c r="CT210" s="28">
        <f t="shared" si="65"/>
        <v>0</v>
      </c>
      <c r="CU210" s="28">
        <f t="shared" si="52"/>
        <v>0</v>
      </c>
      <c r="CV210" s="28">
        <f t="shared" si="53"/>
        <v>974.03</v>
      </c>
      <c r="CW210" s="29">
        <f t="shared" si="54"/>
        <v>6025.97</v>
      </c>
    </row>
    <row r="211" spans="2:101" x14ac:dyDescent="0.2">
      <c r="B211" s="7">
        <v>211084</v>
      </c>
      <c r="C211" s="8">
        <v>540800</v>
      </c>
      <c r="D211" s="8" t="s">
        <v>95</v>
      </c>
      <c r="E211" s="8" t="s">
        <v>590</v>
      </c>
      <c r="F211" s="8">
        <v>0</v>
      </c>
      <c r="G211" s="8" t="s">
        <v>942</v>
      </c>
      <c r="H211" s="8" t="s">
        <v>106</v>
      </c>
      <c r="I211" s="8" t="s">
        <v>98</v>
      </c>
      <c r="J211" s="8" t="s">
        <v>103</v>
      </c>
      <c r="K211" s="8" t="s">
        <v>103</v>
      </c>
      <c r="L211" s="8" t="s">
        <v>103</v>
      </c>
      <c r="M211" s="9">
        <v>27706061802837</v>
      </c>
      <c r="N211" s="8" t="s">
        <v>591</v>
      </c>
      <c r="O211" s="8" t="s">
        <v>103</v>
      </c>
      <c r="P211" s="8">
        <v>937.15</v>
      </c>
      <c r="Q211" s="14">
        <v>1030.865</v>
      </c>
      <c r="R211" s="15">
        <v>0</v>
      </c>
      <c r="S211" s="15">
        <f t="shared" si="55"/>
        <v>1391.67</v>
      </c>
      <c r="T211" s="15">
        <f t="shared" si="56"/>
        <v>154.63</v>
      </c>
      <c r="U211" s="15">
        <v>0</v>
      </c>
      <c r="V211" s="15">
        <v>0</v>
      </c>
      <c r="W211" s="15">
        <v>0</v>
      </c>
      <c r="X211" s="15" t="s">
        <v>103</v>
      </c>
      <c r="Y211" s="14">
        <v>154.62975</v>
      </c>
      <c r="Z211" s="15">
        <v>300</v>
      </c>
      <c r="AA211" s="15" t="s">
        <v>103</v>
      </c>
      <c r="AB211" s="15">
        <v>0</v>
      </c>
      <c r="AC211" s="15" t="s">
        <v>103</v>
      </c>
      <c r="AD211" s="15">
        <v>0</v>
      </c>
      <c r="AE211" s="15">
        <v>0</v>
      </c>
      <c r="AF211" s="19">
        <f t="shared" si="57"/>
        <v>454.63</v>
      </c>
      <c r="AG211" s="15">
        <v>0</v>
      </c>
      <c r="AH211" s="15">
        <v>0</v>
      </c>
      <c r="AI211" s="15">
        <v>0</v>
      </c>
      <c r="AJ211" s="15">
        <v>133.09</v>
      </c>
      <c r="AK211" s="15">
        <v>200</v>
      </c>
      <c r="AL211" s="15">
        <v>31.29</v>
      </c>
      <c r="AM211" s="15">
        <v>33.409999999999997</v>
      </c>
      <c r="AN211" s="15">
        <v>42.9</v>
      </c>
      <c r="AO211" s="15">
        <v>61.2</v>
      </c>
      <c r="AP211" s="15">
        <v>67.7</v>
      </c>
      <c r="AQ211" s="15">
        <v>88.69</v>
      </c>
      <c r="AR211" s="15" t="s">
        <v>103</v>
      </c>
      <c r="AS211" s="15">
        <v>56.284999999999997</v>
      </c>
      <c r="AT211" s="15">
        <v>600</v>
      </c>
      <c r="AU211" s="15">
        <v>10</v>
      </c>
      <c r="AV211" s="19">
        <f t="shared" si="58"/>
        <v>1324.57</v>
      </c>
      <c r="AW211" s="15">
        <v>10</v>
      </c>
      <c r="AX211" s="15">
        <v>0</v>
      </c>
      <c r="AY211" s="14">
        <v>197.29470000000001</v>
      </c>
      <c r="AZ211" s="15">
        <v>0</v>
      </c>
      <c r="BA211" s="15" t="s">
        <v>103</v>
      </c>
      <c r="BB211" s="15">
        <v>0</v>
      </c>
      <c r="BC211" s="24">
        <f t="shared" si="50"/>
        <v>4563.66</v>
      </c>
      <c r="BD211" s="19">
        <f t="shared" si="59"/>
        <v>2436.34</v>
      </c>
      <c r="BE211" s="19">
        <f t="shared" si="60"/>
        <v>7000</v>
      </c>
      <c r="BF211" s="22">
        <v>0</v>
      </c>
      <c r="BG211" s="22">
        <v>0</v>
      </c>
      <c r="BH211" s="22"/>
      <c r="BI211" s="22"/>
      <c r="BJ211" s="32">
        <v>606.1923828125</v>
      </c>
      <c r="BK211" s="32">
        <v>0</v>
      </c>
      <c r="BL211" s="28">
        <f t="shared" si="61"/>
        <v>0</v>
      </c>
      <c r="BM211" s="28">
        <f t="shared" si="62"/>
        <v>0</v>
      </c>
      <c r="BN2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1" s="28">
        <v>0</v>
      </c>
      <c r="BR211" s="28">
        <v>12.08</v>
      </c>
      <c r="BS211" s="28" t="s">
        <v>103</v>
      </c>
      <c r="BT211" s="28">
        <v>3</v>
      </c>
      <c r="BU211" s="28">
        <v>0</v>
      </c>
      <c r="BV211" s="28" t="s">
        <v>103</v>
      </c>
      <c r="BW211" s="28">
        <v>10</v>
      </c>
      <c r="BX211" s="28">
        <v>0</v>
      </c>
      <c r="BY211" s="28" t="s">
        <v>103</v>
      </c>
      <c r="BZ211" s="28" t="s">
        <v>103</v>
      </c>
      <c r="CA211" s="28" t="s">
        <v>103</v>
      </c>
      <c r="CB211" s="28" t="s">
        <v>103</v>
      </c>
      <c r="CC211" s="28">
        <v>0</v>
      </c>
      <c r="CD211" s="28" t="s">
        <v>103</v>
      </c>
      <c r="CE211" s="28">
        <v>0</v>
      </c>
      <c r="CF211" s="28" t="s">
        <v>103</v>
      </c>
      <c r="CG211" s="28">
        <v>3.27</v>
      </c>
      <c r="CH211" s="28">
        <v>3</v>
      </c>
      <c r="CI211" s="28">
        <v>0</v>
      </c>
      <c r="CJ211" s="28" t="s">
        <v>103</v>
      </c>
      <c r="CK211" s="28" t="s">
        <v>103</v>
      </c>
      <c r="CL211" s="28">
        <v>0</v>
      </c>
      <c r="CM211" s="28" t="s">
        <v>103</v>
      </c>
      <c r="CN211" s="28">
        <v>0</v>
      </c>
      <c r="CO211" s="28">
        <f t="shared" si="63"/>
        <v>0</v>
      </c>
      <c r="CP211" s="32">
        <f t="shared" si="51"/>
        <v>197.29470000000001</v>
      </c>
      <c r="CQ211" s="28">
        <v>0</v>
      </c>
      <c r="CR211" s="28" t="s">
        <v>103</v>
      </c>
      <c r="CS211" s="28">
        <f t="shared" si="64"/>
        <v>0</v>
      </c>
      <c r="CT211" s="28">
        <f t="shared" si="65"/>
        <v>0</v>
      </c>
      <c r="CU211" s="28">
        <f t="shared" si="52"/>
        <v>0</v>
      </c>
      <c r="CV211" s="28">
        <f t="shared" si="53"/>
        <v>834.84</v>
      </c>
      <c r="CW211" s="29">
        <f t="shared" si="54"/>
        <v>6165.16</v>
      </c>
    </row>
    <row r="212" spans="2:101" x14ac:dyDescent="0.2">
      <c r="B212" s="7">
        <v>211085</v>
      </c>
      <c r="C212" s="8">
        <v>541466</v>
      </c>
      <c r="D212" s="8" t="s">
        <v>95</v>
      </c>
      <c r="E212" s="8" t="s">
        <v>888</v>
      </c>
      <c r="F212" s="8">
        <v>0</v>
      </c>
      <c r="G212" s="8" t="s">
        <v>942</v>
      </c>
      <c r="H212" s="8" t="s">
        <v>106</v>
      </c>
      <c r="I212" s="8" t="s">
        <v>114</v>
      </c>
      <c r="J212" s="8" t="s">
        <v>114</v>
      </c>
      <c r="K212" s="8" t="s">
        <v>592</v>
      </c>
      <c r="L212" s="8" t="s">
        <v>287</v>
      </c>
      <c r="M212" s="9">
        <v>2701011020355</v>
      </c>
      <c r="N212" s="8" t="s">
        <v>593</v>
      </c>
      <c r="O212" s="8" t="s">
        <v>102</v>
      </c>
      <c r="P212" s="8">
        <v>763.11</v>
      </c>
      <c r="Q212" s="14">
        <v>892.83870000000002</v>
      </c>
      <c r="R212" s="15">
        <v>0</v>
      </c>
      <c r="S212" s="15">
        <f t="shared" si="55"/>
        <v>1205.33</v>
      </c>
      <c r="T212" s="15">
        <f t="shared" si="56"/>
        <v>133.93</v>
      </c>
      <c r="U212" s="15">
        <v>0</v>
      </c>
      <c r="V212" s="15">
        <v>0</v>
      </c>
      <c r="W212" s="15">
        <v>0</v>
      </c>
      <c r="X212" s="15" t="s">
        <v>103</v>
      </c>
      <c r="Y212" s="14">
        <v>133.925805</v>
      </c>
      <c r="Z212" s="15">
        <v>300</v>
      </c>
      <c r="AA212" s="15" t="s">
        <v>103</v>
      </c>
      <c r="AB212" s="15">
        <v>0</v>
      </c>
      <c r="AC212" s="15" t="s">
        <v>103</v>
      </c>
      <c r="AD212" s="15">
        <v>0</v>
      </c>
      <c r="AE212" s="15">
        <v>0</v>
      </c>
      <c r="AF212" s="19">
        <f t="shared" si="57"/>
        <v>433.93</v>
      </c>
      <c r="AG212" s="15">
        <v>0</v>
      </c>
      <c r="AH212" s="15">
        <v>0</v>
      </c>
      <c r="AI212" s="15">
        <v>0</v>
      </c>
      <c r="AJ212" s="15">
        <v>287.54000000000002</v>
      </c>
      <c r="AK212" s="15">
        <v>0</v>
      </c>
      <c r="AL212" s="15">
        <v>34.25</v>
      </c>
      <c r="AM212" s="15">
        <v>0</v>
      </c>
      <c r="AN212" s="15">
        <v>0</v>
      </c>
      <c r="AO212" s="15">
        <v>0</v>
      </c>
      <c r="AP212" s="15">
        <v>78.34</v>
      </c>
      <c r="AQ212" s="15">
        <v>100.08</v>
      </c>
      <c r="AR212" s="15" t="s">
        <v>103</v>
      </c>
      <c r="AS212" s="15">
        <v>73.688999999999993</v>
      </c>
      <c r="AT212" s="15">
        <v>600</v>
      </c>
      <c r="AU212" s="15">
        <v>10</v>
      </c>
      <c r="AV212" s="19">
        <f t="shared" si="58"/>
        <v>1183.9000000000001</v>
      </c>
      <c r="AW212" s="15">
        <v>10</v>
      </c>
      <c r="AX212" s="15">
        <v>0</v>
      </c>
      <c r="AY212" s="14">
        <v>160.65469999999999</v>
      </c>
      <c r="AZ212" s="15">
        <v>0</v>
      </c>
      <c r="BA212" s="15" t="s">
        <v>103</v>
      </c>
      <c r="BB212" s="15">
        <v>0</v>
      </c>
      <c r="BC212" s="24">
        <f t="shared" si="50"/>
        <v>4020.58</v>
      </c>
      <c r="BD212" s="19">
        <f t="shared" si="59"/>
        <v>2979.42</v>
      </c>
      <c r="BE212" s="19">
        <f t="shared" si="60"/>
        <v>7000</v>
      </c>
      <c r="BF212" s="22">
        <v>0</v>
      </c>
      <c r="BG212" s="22">
        <v>0</v>
      </c>
      <c r="BH212" s="22"/>
      <c r="BI212" s="22"/>
      <c r="BJ212" s="32">
        <v>624.91660644531248</v>
      </c>
      <c r="BK212" s="32">
        <v>0</v>
      </c>
      <c r="BL212" s="28">
        <f t="shared" si="61"/>
        <v>0</v>
      </c>
      <c r="BM212" s="28">
        <f t="shared" si="62"/>
        <v>0</v>
      </c>
      <c r="BN2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2" s="28">
        <v>0</v>
      </c>
      <c r="BR212" s="28">
        <v>0</v>
      </c>
      <c r="BS212" s="28" t="s">
        <v>103</v>
      </c>
      <c r="BT212" s="28">
        <v>3</v>
      </c>
      <c r="BU212" s="28">
        <v>0</v>
      </c>
      <c r="BV212" s="28" t="s">
        <v>103</v>
      </c>
      <c r="BW212" s="28">
        <v>10</v>
      </c>
      <c r="BX212" s="28">
        <v>0</v>
      </c>
      <c r="BY212" s="28" t="s">
        <v>103</v>
      </c>
      <c r="BZ212" s="28" t="s">
        <v>103</v>
      </c>
      <c r="CA212" s="28" t="s">
        <v>103</v>
      </c>
      <c r="CB212" s="28" t="s">
        <v>103</v>
      </c>
      <c r="CC212" s="28">
        <v>0</v>
      </c>
      <c r="CD212" s="28" t="s">
        <v>103</v>
      </c>
      <c r="CE212" s="28">
        <v>0</v>
      </c>
      <c r="CF212" s="28" t="s">
        <v>103</v>
      </c>
      <c r="CG212" s="28">
        <v>3.25</v>
      </c>
      <c r="CH212" s="28">
        <v>3</v>
      </c>
      <c r="CI212" s="28">
        <v>0</v>
      </c>
      <c r="CJ212" s="28" t="s">
        <v>103</v>
      </c>
      <c r="CK212" s="28" t="s">
        <v>103</v>
      </c>
      <c r="CL212" s="28">
        <v>0</v>
      </c>
      <c r="CM212" s="28" t="s">
        <v>103</v>
      </c>
      <c r="CN212" s="28">
        <v>0</v>
      </c>
      <c r="CO212" s="28">
        <f t="shared" si="63"/>
        <v>0</v>
      </c>
      <c r="CP212" s="32">
        <f t="shared" si="51"/>
        <v>160.65469999999999</v>
      </c>
      <c r="CQ212" s="28">
        <v>0</v>
      </c>
      <c r="CR212" s="28" t="s">
        <v>103</v>
      </c>
      <c r="CS212" s="28">
        <f t="shared" si="64"/>
        <v>0</v>
      </c>
      <c r="CT212" s="28">
        <f t="shared" si="65"/>
        <v>0</v>
      </c>
      <c r="CU212" s="28">
        <f t="shared" si="52"/>
        <v>0</v>
      </c>
      <c r="CV212" s="28">
        <f t="shared" si="53"/>
        <v>804.82</v>
      </c>
      <c r="CW212" s="29">
        <f t="shared" si="54"/>
        <v>6195.18</v>
      </c>
    </row>
    <row r="213" spans="2:101" x14ac:dyDescent="0.2">
      <c r="B213" s="7">
        <v>211086</v>
      </c>
      <c r="C213" s="8">
        <v>24211</v>
      </c>
      <c r="D213" s="8" t="s">
        <v>95</v>
      </c>
      <c r="E213" s="8" t="s">
        <v>594</v>
      </c>
      <c r="F213" s="8">
        <v>0</v>
      </c>
      <c r="G213" s="8" t="s">
        <v>942</v>
      </c>
      <c r="H213" s="8" t="s">
        <v>106</v>
      </c>
      <c r="I213" s="8" t="s">
        <v>107</v>
      </c>
      <c r="J213" s="8" t="s">
        <v>103</v>
      </c>
      <c r="K213" s="8" t="s">
        <v>103</v>
      </c>
      <c r="L213" s="8" t="s">
        <v>103</v>
      </c>
      <c r="M213" s="9">
        <v>26707280200993</v>
      </c>
      <c r="N213" s="8" t="s">
        <v>595</v>
      </c>
      <c r="O213" s="8" t="s">
        <v>103</v>
      </c>
      <c r="P213" s="8">
        <v>1688.97</v>
      </c>
      <c r="Q213" s="14">
        <v>1857.8670000000002</v>
      </c>
      <c r="R213" s="15">
        <v>0</v>
      </c>
      <c r="S213" s="15">
        <f t="shared" si="55"/>
        <v>2508.12</v>
      </c>
      <c r="T213" s="15">
        <f t="shared" si="56"/>
        <v>278.68</v>
      </c>
      <c r="U213" s="15">
        <v>0</v>
      </c>
      <c r="V213" s="15">
        <v>0</v>
      </c>
      <c r="W213" s="15">
        <v>0</v>
      </c>
      <c r="X213" s="15" t="s">
        <v>103</v>
      </c>
      <c r="Y213" s="14">
        <v>278.68004999999999</v>
      </c>
      <c r="Z213" s="15">
        <v>300</v>
      </c>
      <c r="AA213" s="15" t="s">
        <v>103</v>
      </c>
      <c r="AB213" s="15">
        <v>0</v>
      </c>
      <c r="AC213" s="15" t="s">
        <v>103</v>
      </c>
      <c r="AD213" s="15">
        <v>0</v>
      </c>
      <c r="AE213" s="15">
        <v>0</v>
      </c>
      <c r="AF213" s="19">
        <f t="shared" si="57"/>
        <v>578.67999999999995</v>
      </c>
      <c r="AG213" s="15">
        <v>58.73</v>
      </c>
      <c r="AH213" s="15">
        <v>65.66</v>
      </c>
      <c r="AI213" s="15">
        <v>78.73</v>
      </c>
      <c r="AJ213" s="15">
        <v>0</v>
      </c>
      <c r="AK213" s="15">
        <v>190</v>
      </c>
      <c r="AL213" s="15">
        <v>33.76</v>
      </c>
      <c r="AM213" s="15">
        <v>60.21</v>
      </c>
      <c r="AN213" s="15">
        <v>77.31</v>
      </c>
      <c r="AO213" s="15">
        <v>110.3</v>
      </c>
      <c r="AP213" s="15">
        <v>118.02</v>
      </c>
      <c r="AQ213" s="15">
        <v>126.28</v>
      </c>
      <c r="AR213" s="15" t="s">
        <v>103</v>
      </c>
      <c r="AS213" s="15">
        <v>84.448499999999996</v>
      </c>
      <c r="AT213" s="15">
        <v>600</v>
      </c>
      <c r="AU213" s="15">
        <v>10</v>
      </c>
      <c r="AV213" s="19">
        <f t="shared" si="58"/>
        <v>1613.45</v>
      </c>
      <c r="AW213" s="15">
        <v>10</v>
      </c>
      <c r="AX213" s="15">
        <v>0</v>
      </c>
      <c r="AY213" s="14">
        <v>355.57260000000002</v>
      </c>
      <c r="AZ213" s="15">
        <v>0</v>
      </c>
      <c r="BA213" s="15" t="s">
        <v>103</v>
      </c>
      <c r="BB213" s="15">
        <v>0</v>
      </c>
      <c r="BC213" s="24">
        <f t="shared" si="50"/>
        <v>7202.37</v>
      </c>
      <c r="BD213" s="19">
        <f t="shared" si="59"/>
        <v>0</v>
      </c>
      <c r="BE213" s="19">
        <f t="shared" si="60"/>
        <v>7202.37</v>
      </c>
      <c r="BF213" s="22">
        <v>0</v>
      </c>
      <c r="BG213" s="22">
        <v>0</v>
      </c>
      <c r="BH213" s="22"/>
      <c r="BI213" s="22"/>
      <c r="BJ213" s="32">
        <v>637.52702148437504</v>
      </c>
      <c r="BK213" s="32" t="s">
        <v>103</v>
      </c>
      <c r="BL213" s="28">
        <f t="shared" si="61"/>
        <v>0</v>
      </c>
      <c r="BM213" s="28">
        <f t="shared" si="62"/>
        <v>0</v>
      </c>
      <c r="BN2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3" s="28">
        <v>0</v>
      </c>
      <c r="BR213" s="28">
        <v>0</v>
      </c>
      <c r="BS213" s="28" t="s">
        <v>103</v>
      </c>
      <c r="BT213" s="28">
        <v>3</v>
      </c>
      <c r="BU213" s="28">
        <v>0</v>
      </c>
      <c r="BV213" s="28" t="s">
        <v>103</v>
      </c>
      <c r="BW213" s="28">
        <v>0</v>
      </c>
      <c r="BX213" s="28">
        <v>0</v>
      </c>
      <c r="BY213" s="28" t="s">
        <v>103</v>
      </c>
      <c r="BZ213" s="28" t="s">
        <v>103</v>
      </c>
      <c r="CA213" s="28" t="s">
        <v>103</v>
      </c>
      <c r="CB213" s="28" t="s">
        <v>103</v>
      </c>
      <c r="CC213" s="28">
        <v>0</v>
      </c>
      <c r="CD213" s="28" t="s">
        <v>103</v>
      </c>
      <c r="CE213" s="28">
        <v>0</v>
      </c>
      <c r="CF213" s="28" t="s">
        <v>103</v>
      </c>
      <c r="CG213" s="28">
        <v>2.81</v>
      </c>
      <c r="CH213" s="28">
        <v>5</v>
      </c>
      <c r="CI213" s="28">
        <v>0</v>
      </c>
      <c r="CJ213" s="28" t="s">
        <v>103</v>
      </c>
      <c r="CK213" s="28" t="s">
        <v>103</v>
      </c>
      <c r="CL213" s="28">
        <v>0</v>
      </c>
      <c r="CM213" s="28" t="s">
        <v>103</v>
      </c>
      <c r="CN213" s="28">
        <v>0</v>
      </c>
      <c r="CO213" s="28">
        <f t="shared" si="63"/>
        <v>0</v>
      </c>
      <c r="CP213" s="32">
        <f t="shared" si="51"/>
        <v>355.57260000000002</v>
      </c>
      <c r="CQ213" s="28">
        <v>0</v>
      </c>
      <c r="CR213" s="28" t="s">
        <v>103</v>
      </c>
      <c r="CS213" s="28">
        <f t="shared" si="64"/>
        <v>0</v>
      </c>
      <c r="CT213" s="28">
        <f t="shared" si="65"/>
        <v>0</v>
      </c>
      <c r="CU213" s="28">
        <f t="shared" si="52"/>
        <v>0</v>
      </c>
      <c r="CV213" s="28">
        <f t="shared" si="53"/>
        <v>1003.91</v>
      </c>
      <c r="CW213" s="29">
        <f t="shared" si="54"/>
        <v>6198.46</v>
      </c>
    </row>
    <row r="214" spans="2:101" x14ac:dyDescent="0.2">
      <c r="B214" s="7">
        <v>211087</v>
      </c>
      <c r="C214" s="8">
        <v>24318</v>
      </c>
      <c r="D214" s="8" t="s">
        <v>95</v>
      </c>
      <c r="E214" s="8" t="s">
        <v>596</v>
      </c>
      <c r="F214" s="8">
        <v>0</v>
      </c>
      <c r="G214" s="8" t="s">
        <v>942</v>
      </c>
      <c r="H214" s="8" t="s">
        <v>106</v>
      </c>
      <c r="I214" s="8" t="s">
        <v>98</v>
      </c>
      <c r="J214" s="8" t="s">
        <v>98</v>
      </c>
      <c r="K214" s="8" t="s">
        <v>410</v>
      </c>
      <c r="L214" s="8" t="s">
        <v>192</v>
      </c>
      <c r="M214" s="9">
        <v>27509270202391</v>
      </c>
      <c r="N214" s="8" t="s">
        <v>597</v>
      </c>
      <c r="O214" s="8" t="s">
        <v>102</v>
      </c>
      <c r="P214" s="8">
        <v>1365.7190000000001</v>
      </c>
      <c r="Q214" s="14">
        <v>1597.8912300000002</v>
      </c>
      <c r="R214" s="15">
        <v>0</v>
      </c>
      <c r="S214" s="15">
        <f t="shared" si="55"/>
        <v>2157.15</v>
      </c>
      <c r="T214" s="15">
        <f t="shared" si="56"/>
        <v>239.68</v>
      </c>
      <c r="U214" s="15">
        <v>0</v>
      </c>
      <c r="V214" s="15">
        <v>0</v>
      </c>
      <c r="W214" s="15">
        <v>0</v>
      </c>
      <c r="X214" s="15" t="s">
        <v>103</v>
      </c>
      <c r="Y214" s="14">
        <v>239.68368450000003</v>
      </c>
      <c r="Z214" s="15">
        <v>300</v>
      </c>
      <c r="AA214" s="15" t="s">
        <v>103</v>
      </c>
      <c r="AB214" s="15">
        <v>0</v>
      </c>
      <c r="AC214" s="15" t="s">
        <v>103</v>
      </c>
      <c r="AD214" s="15">
        <v>0</v>
      </c>
      <c r="AE214" s="15">
        <v>0</v>
      </c>
      <c r="AF214" s="19">
        <f t="shared" si="57"/>
        <v>539.67999999999995</v>
      </c>
      <c r="AG214" s="15">
        <v>47.593670000000003</v>
      </c>
      <c r="AH214" s="15">
        <v>53.027769999999997</v>
      </c>
      <c r="AI214" s="15">
        <v>65</v>
      </c>
      <c r="AJ214" s="15">
        <v>0</v>
      </c>
      <c r="AK214" s="15">
        <v>200</v>
      </c>
      <c r="AL214" s="15">
        <v>27.301079999999999</v>
      </c>
      <c r="AM214" s="15">
        <v>48.686929999999997</v>
      </c>
      <c r="AN214" s="15">
        <v>62.514020000000002</v>
      </c>
      <c r="AO214" s="15">
        <v>89.186660000000003</v>
      </c>
      <c r="AP214" s="15">
        <v>95.429730000000006</v>
      </c>
      <c r="AQ214" s="15">
        <v>102.10980000000001</v>
      </c>
      <c r="AR214" s="15" t="s">
        <v>103</v>
      </c>
      <c r="AS214" s="15">
        <v>68.285929999999993</v>
      </c>
      <c r="AT214" s="15">
        <v>600</v>
      </c>
      <c r="AU214" s="15">
        <v>10</v>
      </c>
      <c r="AV214" s="19">
        <f t="shared" si="58"/>
        <v>1469.14</v>
      </c>
      <c r="AW214" s="15">
        <v>10</v>
      </c>
      <c r="AX214" s="15">
        <v>0</v>
      </c>
      <c r="AY214" s="14">
        <v>287.5197</v>
      </c>
      <c r="AZ214" s="15">
        <v>0</v>
      </c>
      <c r="BA214" s="15" t="s">
        <v>103</v>
      </c>
      <c r="BB214" s="15">
        <v>0</v>
      </c>
      <c r="BC214" s="24">
        <f t="shared" si="50"/>
        <v>6301.06</v>
      </c>
      <c r="BD214" s="19">
        <f t="shared" si="59"/>
        <v>698.9399999999996</v>
      </c>
      <c r="BE214" s="19">
        <f t="shared" si="60"/>
        <v>7000</v>
      </c>
      <c r="BF214" s="22">
        <v>0</v>
      </c>
      <c r="BG214" s="22">
        <v>0</v>
      </c>
      <c r="BH214" s="22"/>
      <c r="BI214" s="22"/>
      <c r="BJ214" s="32">
        <v>546.16648925781249</v>
      </c>
      <c r="BK214" s="32">
        <v>0</v>
      </c>
      <c r="BL214" s="28">
        <f t="shared" si="61"/>
        <v>0</v>
      </c>
      <c r="BM214" s="28">
        <f t="shared" si="62"/>
        <v>0</v>
      </c>
      <c r="BN2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4" s="28">
        <v>0</v>
      </c>
      <c r="BR214" s="28">
        <v>0</v>
      </c>
      <c r="BS214" s="28" t="s">
        <v>103</v>
      </c>
      <c r="BT214" s="28">
        <v>3</v>
      </c>
      <c r="BU214" s="28">
        <v>0</v>
      </c>
      <c r="BV214" s="28" t="s">
        <v>103</v>
      </c>
      <c r="BW214" s="28" t="s">
        <v>103</v>
      </c>
      <c r="BX214" s="28">
        <v>0</v>
      </c>
      <c r="BY214" s="28" t="s">
        <v>103</v>
      </c>
      <c r="BZ214" s="28" t="s">
        <v>103</v>
      </c>
      <c r="CA214" s="28" t="s">
        <v>103</v>
      </c>
      <c r="CB214" s="28" t="s">
        <v>103</v>
      </c>
      <c r="CC214" s="28">
        <v>0</v>
      </c>
      <c r="CD214" s="28" t="s">
        <v>103</v>
      </c>
      <c r="CE214" s="28">
        <v>0</v>
      </c>
      <c r="CF214" s="28" t="s">
        <v>103</v>
      </c>
      <c r="CG214" s="28">
        <v>3.15</v>
      </c>
      <c r="CH214" s="28">
        <v>5</v>
      </c>
      <c r="CI214" s="28">
        <v>0</v>
      </c>
      <c r="CJ214" s="28" t="s">
        <v>103</v>
      </c>
      <c r="CK214" s="28" t="s">
        <v>103</v>
      </c>
      <c r="CL214" s="28">
        <v>0</v>
      </c>
      <c r="CM214" s="28" t="s">
        <v>103</v>
      </c>
      <c r="CN214" s="28">
        <v>0</v>
      </c>
      <c r="CO214" s="28">
        <f t="shared" si="63"/>
        <v>0</v>
      </c>
      <c r="CP214" s="32">
        <f t="shared" si="51"/>
        <v>287.5197</v>
      </c>
      <c r="CQ214" s="28">
        <v>0</v>
      </c>
      <c r="CR214" s="28" t="s">
        <v>103</v>
      </c>
      <c r="CS214" s="28">
        <f t="shared" si="64"/>
        <v>0</v>
      </c>
      <c r="CT214" s="28">
        <f t="shared" si="65"/>
        <v>0</v>
      </c>
      <c r="CU214" s="28">
        <f t="shared" si="52"/>
        <v>0</v>
      </c>
      <c r="CV214" s="28">
        <f t="shared" si="53"/>
        <v>844.84</v>
      </c>
      <c r="CW214" s="29">
        <f t="shared" si="54"/>
        <v>6155.16</v>
      </c>
    </row>
    <row r="215" spans="2:101" x14ac:dyDescent="0.2">
      <c r="B215" s="7">
        <v>211088</v>
      </c>
      <c r="C215" s="8">
        <v>541894</v>
      </c>
      <c r="D215" s="8" t="s">
        <v>95</v>
      </c>
      <c r="E215" s="8" t="s">
        <v>598</v>
      </c>
      <c r="F215" s="8">
        <v>0</v>
      </c>
      <c r="G215" s="8" t="s">
        <v>942</v>
      </c>
      <c r="H215" s="8" t="s">
        <v>106</v>
      </c>
      <c r="I215" s="8" t="s">
        <v>107</v>
      </c>
      <c r="J215" s="8" t="s">
        <v>103</v>
      </c>
      <c r="K215" s="8" t="s">
        <v>103</v>
      </c>
      <c r="L215" s="8" t="s">
        <v>103</v>
      </c>
      <c r="M215" s="9">
        <v>26912060200812</v>
      </c>
      <c r="N215" s="8" t="s">
        <v>599</v>
      </c>
      <c r="O215" s="8" t="s">
        <v>103</v>
      </c>
      <c r="P215" s="8">
        <v>1905.65</v>
      </c>
      <c r="Q215" s="14">
        <v>2096.2150000000001</v>
      </c>
      <c r="R215" s="15">
        <v>0</v>
      </c>
      <c r="S215" s="15">
        <f t="shared" si="55"/>
        <v>2829.89</v>
      </c>
      <c r="T215" s="15">
        <f t="shared" si="56"/>
        <v>314.43</v>
      </c>
      <c r="U215" s="15">
        <v>314.43</v>
      </c>
      <c r="V215" s="15">
        <v>0</v>
      </c>
      <c r="W215" s="15">
        <v>0</v>
      </c>
      <c r="X215" s="15">
        <v>314.43</v>
      </c>
      <c r="Y215" s="14">
        <v>314.43225000000001</v>
      </c>
      <c r="Z215" s="15">
        <v>300</v>
      </c>
      <c r="AA215" s="15" t="s">
        <v>103</v>
      </c>
      <c r="AB215" s="15">
        <v>0</v>
      </c>
      <c r="AC215" s="15" t="s">
        <v>103</v>
      </c>
      <c r="AD215" s="15">
        <v>0</v>
      </c>
      <c r="AE215" s="15">
        <v>0</v>
      </c>
      <c r="AF215" s="19">
        <f t="shared" si="57"/>
        <v>928.86</v>
      </c>
      <c r="AG215" s="15">
        <v>0</v>
      </c>
      <c r="AH215" s="15">
        <v>0</v>
      </c>
      <c r="AI215" s="15">
        <v>0</v>
      </c>
      <c r="AJ215" s="15">
        <v>263.57</v>
      </c>
      <c r="AK215" s="15">
        <v>190</v>
      </c>
      <c r="AL215" s="15">
        <v>38.090000000000003</v>
      </c>
      <c r="AM215" s="15">
        <v>67.94</v>
      </c>
      <c r="AN215" s="15">
        <v>87.23</v>
      </c>
      <c r="AO215" s="15">
        <v>124.45</v>
      </c>
      <c r="AP215" s="15">
        <v>133.16</v>
      </c>
      <c r="AQ215" s="15">
        <v>142.47999999999999</v>
      </c>
      <c r="AR215" s="15" t="s">
        <v>103</v>
      </c>
      <c r="AS215" s="15">
        <v>95.282499999999999</v>
      </c>
      <c r="AT215" s="15">
        <v>600</v>
      </c>
      <c r="AU215" s="15">
        <v>10</v>
      </c>
      <c r="AV215" s="19">
        <f t="shared" si="58"/>
        <v>1752.2</v>
      </c>
      <c r="AW215" s="15">
        <v>10</v>
      </c>
      <c r="AX215" s="15">
        <v>0</v>
      </c>
      <c r="AY215" s="14">
        <v>401.18950000000001</v>
      </c>
      <c r="AZ215" s="15">
        <v>0</v>
      </c>
      <c r="BA215" s="15" t="s">
        <v>103</v>
      </c>
      <c r="BB215" s="15">
        <v>0</v>
      </c>
      <c r="BC215" s="24">
        <f t="shared" si="50"/>
        <v>8647.2099999999991</v>
      </c>
      <c r="BD215" s="19">
        <f t="shared" si="59"/>
        <v>0</v>
      </c>
      <c r="BE215" s="19">
        <f t="shared" si="60"/>
        <v>8647.2099999999991</v>
      </c>
      <c r="BF215" s="22">
        <v>0</v>
      </c>
      <c r="BG215" s="22">
        <v>0</v>
      </c>
      <c r="BH215" s="22"/>
      <c r="BI215" s="22"/>
      <c r="BJ215" s="32">
        <v>888.87922363281245</v>
      </c>
      <c r="BK215" s="32">
        <v>145.16999999999999</v>
      </c>
      <c r="BL215" s="28">
        <f t="shared" si="61"/>
        <v>0</v>
      </c>
      <c r="BM215" s="28">
        <f t="shared" si="62"/>
        <v>0</v>
      </c>
      <c r="BN2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5" s="28">
        <v>0</v>
      </c>
      <c r="BR215" s="28">
        <v>28.81</v>
      </c>
      <c r="BS215" s="28" t="s">
        <v>103</v>
      </c>
      <c r="BT215" s="28">
        <v>3</v>
      </c>
      <c r="BU215" s="28">
        <v>0</v>
      </c>
      <c r="BV215" s="28" t="s">
        <v>103</v>
      </c>
      <c r="BW215" s="28" t="s">
        <v>103</v>
      </c>
      <c r="BX215" s="28">
        <v>0</v>
      </c>
      <c r="BY215" s="28" t="s">
        <v>103</v>
      </c>
      <c r="BZ215" s="28" t="s">
        <v>103</v>
      </c>
      <c r="CA215" s="28" t="s">
        <v>103</v>
      </c>
      <c r="CB215" s="28" t="s">
        <v>103</v>
      </c>
      <c r="CC215" s="28">
        <v>0</v>
      </c>
      <c r="CD215" s="28" t="s">
        <v>103</v>
      </c>
      <c r="CE215" s="28">
        <v>0</v>
      </c>
      <c r="CF215" s="28" t="s">
        <v>103</v>
      </c>
      <c r="CG215" s="28">
        <v>4</v>
      </c>
      <c r="CH215" s="28">
        <v>5</v>
      </c>
      <c r="CI215" s="28">
        <v>0</v>
      </c>
      <c r="CJ215" s="28" t="s">
        <v>103</v>
      </c>
      <c r="CK215" s="28" t="s">
        <v>103</v>
      </c>
      <c r="CL215" s="28">
        <v>0</v>
      </c>
      <c r="CM215" s="28" t="s">
        <v>103</v>
      </c>
      <c r="CN215" s="28">
        <v>0</v>
      </c>
      <c r="CO215" s="28">
        <f t="shared" si="63"/>
        <v>0</v>
      </c>
      <c r="CP215" s="32">
        <f t="shared" si="51"/>
        <v>401.18950000000001</v>
      </c>
      <c r="CQ215" s="28">
        <v>0</v>
      </c>
      <c r="CR215" s="28" t="s">
        <v>103</v>
      </c>
      <c r="CS215" s="28">
        <f t="shared" si="64"/>
        <v>0</v>
      </c>
      <c r="CT215" s="28">
        <f t="shared" si="65"/>
        <v>0</v>
      </c>
      <c r="CU215" s="28">
        <f t="shared" si="52"/>
        <v>0</v>
      </c>
      <c r="CV215" s="28">
        <f t="shared" si="53"/>
        <v>1476.05</v>
      </c>
      <c r="CW215" s="29">
        <f t="shared" si="54"/>
        <v>7171.1599999999989</v>
      </c>
    </row>
    <row r="216" spans="2:101" x14ac:dyDescent="0.2">
      <c r="B216" s="7">
        <v>211089</v>
      </c>
      <c r="C216" s="8">
        <v>1191</v>
      </c>
      <c r="D216" s="8" t="s">
        <v>834</v>
      </c>
      <c r="E216" s="8" t="s">
        <v>889</v>
      </c>
      <c r="F216" s="8">
        <v>0</v>
      </c>
      <c r="G216" s="8" t="s">
        <v>942</v>
      </c>
      <c r="H216" s="8" t="s">
        <v>106</v>
      </c>
      <c r="I216" s="8" t="s">
        <v>114</v>
      </c>
      <c r="J216" s="8" t="s">
        <v>114</v>
      </c>
      <c r="K216" s="8" t="s">
        <v>600</v>
      </c>
      <c r="L216" s="8" t="s">
        <v>287</v>
      </c>
      <c r="M216" s="9">
        <v>26802190200211</v>
      </c>
      <c r="N216" s="8" t="s">
        <v>601</v>
      </c>
      <c r="O216" s="8" t="s">
        <v>102</v>
      </c>
      <c r="P216" s="8">
        <v>1137.3599999999999</v>
      </c>
      <c r="Q216" s="14">
        <v>1330.7112</v>
      </c>
      <c r="R216" s="15">
        <v>0</v>
      </c>
      <c r="S216" s="15">
        <f t="shared" si="55"/>
        <v>1796.46</v>
      </c>
      <c r="T216" s="15">
        <f t="shared" si="56"/>
        <v>199.61</v>
      </c>
      <c r="U216" s="15">
        <v>0</v>
      </c>
      <c r="V216" s="15">
        <v>0</v>
      </c>
      <c r="W216" s="15">
        <v>0</v>
      </c>
      <c r="X216" s="15" t="s">
        <v>103</v>
      </c>
      <c r="Y216" s="14">
        <v>199.60667999999998</v>
      </c>
      <c r="Z216" s="15">
        <v>300</v>
      </c>
      <c r="AA216" s="15" t="s">
        <v>103</v>
      </c>
      <c r="AB216" s="15">
        <v>0</v>
      </c>
      <c r="AC216" s="15" t="s">
        <v>103</v>
      </c>
      <c r="AD216" s="15">
        <v>0</v>
      </c>
      <c r="AE216" s="15">
        <v>0</v>
      </c>
      <c r="AF216" s="19">
        <f t="shared" si="57"/>
        <v>499.61</v>
      </c>
      <c r="AG216" s="15">
        <v>40.590000000000003</v>
      </c>
      <c r="AH216" s="15">
        <v>45.02</v>
      </c>
      <c r="AI216" s="15">
        <v>65</v>
      </c>
      <c r="AJ216" s="15">
        <v>0</v>
      </c>
      <c r="AK216" s="15">
        <v>190</v>
      </c>
      <c r="AL216" s="15">
        <v>22.7</v>
      </c>
      <c r="AM216" s="15">
        <v>40.549999999999997</v>
      </c>
      <c r="AN216" s="15">
        <v>52.06</v>
      </c>
      <c r="AO216" s="15">
        <v>74.27</v>
      </c>
      <c r="AP216" s="15">
        <v>79.47</v>
      </c>
      <c r="AQ216" s="15">
        <v>85.04</v>
      </c>
      <c r="AR216" s="15" t="s">
        <v>103</v>
      </c>
      <c r="AS216" s="15">
        <v>56.868000000000002</v>
      </c>
      <c r="AT216" s="15">
        <v>600</v>
      </c>
      <c r="AU216" s="15">
        <v>10</v>
      </c>
      <c r="AV216" s="19">
        <f t="shared" si="58"/>
        <v>1361.57</v>
      </c>
      <c r="AW216" s="15">
        <v>10</v>
      </c>
      <c r="AX216" s="15">
        <v>0</v>
      </c>
      <c r="AY216" s="14">
        <v>239.4442</v>
      </c>
      <c r="AZ216" s="15">
        <v>0</v>
      </c>
      <c r="BA216" s="15" t="s">
        <v>103</v>
      </c>
      <c r="BB216" s="15">
        <v>0</v>
      </c>
      <c r="BC216" s="24">
        <f t="shared" si="50"/>
        <v>5437.41</v>
      </c>
      <c r="BD216" s="19">
        <f t="shared" si="59"/>
        <v>1562.5900000000001</v>
      </c>
      <c r="BE216" s="19">
        <f t="shared" si="60"/>
        <v>7000</v>
      </c>
      <c r="BF216" s="22">
        <v>0</v>
      </c>
      <c r="BG216" s="22">
        <v>0</v>
      </c>
      <c r="BH216" s="22"/>
      <c r="BI216" s="22"/>
      <c r="BJ216" s="32">
        <v>567.93220214843745</v>
      </c>
      <c r="BK216" s="32">
        <v>0</v>
      </c>
      <c r="BL216" s="28">
        <f t="shared" si="61"/>
        <v>0</v>
      </c>
      <c r="BM216" s="28">
        <f t="shared" si="62"/>
        <v>0</v>
      </c>
      <c r="BN2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6" s="28">
        <v>0</v>
      </c>
      <c r="BR216" s="28">
        <v>0</v>
      </c>
      <c r="BS216" s="28" t="s">
        <v>103</v>
      </c>
      <c r="BT216" s="28">
        <v>3</v>
      </c>
      <c r="BU216" s="28">
        <v>0</v>
      </c>
      <c r="BV216" s="28" t="s">
        <v>103</v>
      </c>
      <c r="BW216" s="28" t="s">
        <v>103</v>
      </c>
      <c r="BX216" s="28">
        <v>0</v>
      </c>
      <c r="BY216" s="28" t="s">
        <v>103</v>
      </c>
      <c r="BZ216" s="28" t="s">
        <v>103</v>
      </c>
      <c r="CA216" s="28" t="s">
        <v>103</v>
      </c>
      <c r="CB216" s="28" t="s">
        <v>103</v>
      </c>
      <c r="CC216" s="28">
        <v>0</v>
      </c>
      <c r="CD216" s="28" t="s">
        <v>103</v>
      </c>
      <c r="CE216" s="28">
        <v>0</v>
      </c>
      <c r="CF216" s="28" t="s">
        <v>103</v>
      </c>
      <c r="CG216" s="28">
        <v>2.61</v>
      </c>
      <c r="CH216" s="28">
        <v>3</v>
      </c>
      <c r="CI216" s="28">
        <v>0</v>
      </c>
      <c r="CJ216" s="28" t="s">
        <v>103</v>
      </c>
      <c r="CK216" s="28" t="s">
        <v>103</v>
      </c>
      <c r="CL216" s="28">
        <v>0</v>
      </c>
      <c r="CM216" s="28" t="s">
        <v>103</v>
      </c>
      <c r="CN216" s="28">
        <v>0</v>
      </c>
      <c r="CO216" s="28">
        <f t="shared" si="63"/>
        <v>0</v>
      </c>
      <c r="CP216" s="32">
        <f t="shared" si="51"/>
        <v>239.4442</v>
      </c>
      <c r="CQ216" s="28">
        <v>0</v>
      </c>
      <c r="CR216" s="28" t="s">
        <v>103</v>
      </c>
      <c r="CS216" s="28">
        <f t="shared" si="64"/>
        <v>0</v>
      </c>
      <c r="CT216" s="28">
        <f t="shared" si="65"/>
        <v>0</v>
      </c>
      <c r="CU216" s="28">
        <f t="shared" si="52"/>
        <v>0</v>
      </c>
      <c r="CV216" s="28">
        <f t="shared" si="53"/>
        <v>815.99</v>
      </c>
      <c r="CW216" s="29">
        <f t="shared" si="54"/>
        <v>6184.01</v>
      </c>
    </row>
    <row r="217" spans="2:101" x14ac:dyDescent="0.2">
      <c r="B217" s="7">
        <v>212001</v>
      </c>
      <c r="C217" s="8">
        <v>540648</v>
      </c>
      <c r="D217" s="8" t="s">
        <v>95</v>
      </c>
      <c r="E217" s="8" t="s">
        <v>890</v>
      </c>
      <c r="F217" s="8">
        <v>0</v>
      </c>
      <c r="G217" s="8" t="s">
        <v>942</v>
      </c>
      <c r="H217" s="8" t="s">
        <v>106</v>
      </c>
      <c r="I217" s="8" t="s">
        <v>129</v>
      </c>
      <c r="J217" s="8" t="s">
        <v>129</v>
      </c>
      <c r="K217" s="8" t="s">
        <v>230</v>
      </c>
      <c r="L217" s="8" t="s">
        <v>262</v>
      </c>
      <c r="M217" s="9">
        <v>27801011610697</v>
      </c>
      <c r="N217" s="8" t="s">
        <v>602</v>
      </c>
      <c r="O217" s="8" t="s">
        <v>102</v>
      </c>
      <c r="P217" s="8">
        <v>919.47</v>
      </c>
      <c r="Q217" s="14">
        <v>1075.7799000000002</v>
      </c>
      <c r="R217" s="15">
        <v>0</v>
      </c>
      <c r="S217" s="15">
        <f t="shared" si="55"/>
        <v>1452.3</v>
      </c>
      <c r="T217" s="15">
        <f t="shared" si="56"/>
        <v>161.37</v>
      </c>
      <c r="U217" s="15">
        <v>0</v>
      </c>
      <c r="V217" s="15">
        <v>0</v>
      </c>
      <c r="W217" s="15">
        <v>0</v>
      </c>
      <c r="X217" s="15" t="s">
        <v>103</v>
      </c>
      <c r="Y217" s="14">
        <v>161.36698500000003</v>
      </c>
      <c r="Z217" s="15">
        <v>300</v>
      </c>
      <c r="AA217" s="15" t="s">
        <v>103</v>
      </c>
      <c r="AB217" s="15">
        <v>0</v>
      </c>
      <c r="AC217" s="15" t="s">
        <v>103</v>
      </c>
      <c r="AD217" s="15">
        <v>0</v>
      </c>
      <c r="AE217" s="15">
        <v>0</v>
      </c>
      <c r="AF217" s="19">
        <f t="shared" si="57"/>
        <v>461.37</v>
      </c>
      <c r="AG217" s="15">
        <v>0</v>
      </c>
      <c r="AH217" s="15">
        <v>0</v>
      </c>
      <c r="AI217" s="15">
        <v>0</v>
      </c>
      <c r="AJ217" s="15">
        <v>133.33000000000001</v>
      </c>
      <c r="AK217" s="15">
        <v>200</v>
      </c>
      <c r="AL217" s="15">
        <v>32.11</v>
      </c>
      <c r="AM217" s="15">
        <v>32.770000000000003</v>
      </c>
      <c r="AN217" s="15">
        <v>42.08</v>
      </c>
      <c r="AO217" s="15">
        <v>60.04</v>
      </c>
      <c r="AP217" s="15">
        <v>68.78</v>
      </c>
      <c r="AQ217" s="15">
        <v>89.85</v>
      </c>
      <c r="AR217" s="15" t="s">
        <v>103</v>
      </c>
      <c r="AS217" s="15">
        <v>58.052999999999997</v>
      </c>
      <c r="AT217" s="15">
        <v>600</v>
      </c>
      <c r="AU217" s="15">
        <v>10</v>
      </c>
      <c r="AV217" s="19">
        <f t="shared" si="58"/>
        <v>1327.01</v>
      </c>
      <c r="AW217" s="15">
        <v>10</v>
      </c>
      <c r="AX217" s="15">
        <v>0</v>
      </c>
      <c r="AY217" s="14">
        <v>193.57259999999999</v>
      </c>
      <c r="AZ217" s="15">
        <v>0</v>
      </c>
      <c r="BA217" s="15" t="s">
        <v>103</v>
      </c>
      <c r="BB217" s="15">
        <v>0</v>
      </c>
      <c r="BC217" s="24">
        <f t="shared" si="50"/>
        <v>4681.3999999999996</v>
      </c>
      <c r="BD217" s="19">
        <f t="shared" si="59"/>
        <v>2318.6000000000004</v>
      </c>
      <c r="BE217" s="19">
        <f t="shared" si="60"/>
        <v>7000</v>
      </c>
      <c r="BF217" s="22">
        <v>0</v>
      </c>
      <c r="BG217" s="22">
        <v>0</v>
      </c>
      <c r="BH217" s="22"/>
      <c r="BI217" s="22"/>
      <c r="BJ217" s="32">
        <v>628.55208496093746</v>
      </c>
      <c r="BK217" s="32">
        <v>0</v>
      </c>
      <c r="BL217" s="28">
        <f t="shared" si="61"/>
        <v>0</v>
      </c>
      <c r="BM217" s="28">
        <f t="shared" si="62"/>
        <v>0</v>
      </c>
      <c r="BN2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7" s="28">
        <v>0</v>
      </c>
      <c r="BR217" s="28">
        <v>0</v>
      </c>
      <c r="BS217" s="28" t="s">
        <v>103</v>
      </c>
      <c r="BT217" s="28">
        <v>3</v>
      </c>
      <c r="BU217" s="28">
        <v>0</v>
      </c>
      <c r="BV217" s="28" t="s">
        <v>103</v>
      </c>
      <c r="BW217" s="28" t="s">
        <v>103</v>
      </c>
      <c r="BX217" s="28">
        <v>0</v>
      </c>
      <c r="BY217" s="28" t="s">
        <v>103</v>
      </c>
      <c r="BZ217" s="28" t="s">
        <v>103</v>
      </c>
      <c r="CA217" s="28" t="s">
        <v>103</v>
      </c>
      <c r="CB217" s="28" t="s">
        <v>103</v>
      </c>
      <c r="CC217" s="28">
        <v>0</v>
      </c>
      <c r="CD217" s="28" t="s">
        <v>103</v>
      </c>
      <c r="CE217" s="28">
        <v>0</v>
      </c>
      <c r="CF217" s="28" t="s">
        <v>103</v>
      </c>
      <c r="CG217" s="28">
        <v>3.25</v>
      </c>
      <c r="CH217" s="28">
        <v>3</v>
      </c>
      <c r="CI217" s="28">
        <v>0</v>
      </c>
      <c r="CJ217" s="28" t="s">
        <v>103</v>
      </c>
      <c r="CK217" s="28" t="s">
        <v>103</v>
      </c>
      <c r="CL217" s="28">
        <v>0</v>
      </c>
      <c r="CM217" s="28" t="s">
        <v>103</v>
      </c>
      <c r="CN217" s="28">
        <v>0</v>
      </c>
      <c r="CO217" s="28">
        <f t="shared" si="63"/>
        <v>0</v>
      </c>
      <c r="CP217" s="32">
        <f t="shared" si="51"/>
        <v>193.57259999999999</v>
      </c>
      <c r="CQ217" s="28">
        <v>0</v>
      </c>
      <c r="CR217" s="28" t="s">
        <v>103</v>
      </c>
      <c r="CS217" s="28">
        <f t="shared" si="64"/>
        <v>0</v>
      </c>
      <c r="CT217" s="28">
        <f t="shared" si="65"/>
        <v>0</v>
      </c>
      <c r="CU217" s="28">
        <f t="shared" si="52"/>
        <v>0</v>
      </c>
      <c r="CV217" s="28">
        <f t="shared" si="53"/>
        <v>831.37</v>
      </c>
      <c r="CW217" s="29">
        <f t="shared" si="54"/>
        <v>6168.63</v>
      </c>
    </row>
    <row r="218" spans="2:101" x14ac:dyDescent="0.2">
      <c r="B218" s="7">
        <v>212002</v>
      </c>
      <c r="C218" s="8">
        <v>540654</v>
      </c>
      <c r="D218" s="8" t="s">
        <v>95</v>
      </c>
      <c r="E218" s="8" t="s">
        <v>603</v>
      </c>
      <c r="F218" s="8">
        <v>0</v>
      </c>
      <c r="G218" s="8" t="s">
        <v>942</v>
      </c>
      <c r="H218" s="8" t="s">
        <v>106</v>
      </c>
      <c r="I218" s="8" t="s">
        <v>129</v>
      </c>
      <c r="J218" s="8" t="s">
        <v>129</v>
      </c>
      <c r="K218" s="8" t="s">
        <v>188</v>
      </c>
      <c r="L218" s="8" t="s">
        <v>262</v>
      </c>
      <c r="M218" s="9">
        <v>27909241601439</v>
      </c>
      <c r="N218" s="8" t="s">
        <v>604</v>
      </c>
      <c r="O218" s="8" t="s">
        <v>102</v>
      </c>
      <c r="P218" s="8">
        <v>919.47</v>
      </c>
      <c r="Q218" s="14">
        <v>1075.7799000000002</v>
      </c>
      <c r="R218" s="15">
        <v>0</v>
      </c>
      <c r="S218" s="15">
        <f t="shared" si="55"/>
        <v>1452.3</v>
      </c>
      <c r="T218" s="15">
        <f t="shared" si="56"/>
        <v>161.37</v>
      </c>
      <c r="U218" s="15">
        <v>0</v>
      </c>
      <c r="V218" s="15">
        <v>0</v>
      </c>
      <c r="W218" s="15">
        <v>0</v>
      </c>
      <c r="X218" s="15" t="s">
        <v>103</v>
      </c>
      <c r="Y218" s="14">
        <v>161.36698500000003</v>
      </c>
      <c r="Z218" s="15">
        <v>300</v>
      </c>
      <c r="AA218" s="15" t="s">
        <v>103</v>
      </c>
      <c r="AB218" s="15">
        <v>0</v>
      </c>
      <c r="AC218" s="15" t="s">
        <v>103</v>
      </c>
      <c r="AD218" s="15">
        <v>0</v>
      </c>
      <c r="AE218" s="15">
        <v>0</v>
      </c>
      <c r="AF218" s="19">
        <f t="shared" si="57"/>
        <v>461.37</v>
      </c>
      <c r="AG218" s="15">
        <v>0</v>
      </c>
      <c r="AH218" s="15">
        <v>0</v>
      </c>
      <c r="AI218" s="15">
        <v>0</v>
      </c>
      <c r="AJ218" s="15">
        <v>133.33000000000001</v>
      </c>
      <c r="AK218" s="15">
        <v>200</v>
      </c>
      <c r="AL218" s="15">
        <v>32.11</v>
      </c>
      <c r="AM218" s="15">
        <v>32.770000000000003</v>
      </c>
      <c r="AN218" s="15">
        <v>42.09</v>
      </c>
      <c r="AO218" s="15">
        <v>60.04</v>
      </c>
      <c r="AP218" s="15">
        <v>68.78</v>
      </c>
      <c r="AQ218" s="15">
        <v>89.85</v>
      </c>
      <c r="AR218" s="15" t="s">
        <v>103</v>
      </c>
      <c r="AS218" s="15">
        <v>58.052999999999997</v>
      </c>
      <c r="AT218" s="15">
        <v>600</v>
      </c>
      <c r="AU218" s="15">
        <v>6</v>
      </c>
      <c r="AV218" s="19">
        <f t="shared" si="58"/>
        <v>1323.02</v>
      </c>
      <c r="AW218" s="15">
        <v>10</v>
      </c>
      <c r="AX218" s="15">
        <v>0</v>
      </c>
      <c r="AY218" s="14">
        <v>193.57259999999999</v>
      </c>
      <c r="AZ218" s="15">
        <v>0</v>
      </c>
      <c r="BA218" s="15" t="s">
        <v>103</v>
      </c>
      <c r="BB218" s="15">
        <v>0</v>
      </c>
      <c r="BC218" s="24">
        <f t="shared" si="50"/>
        <v>4677.41</v>
      </c>
      <c r="BD218" s="19">
        <f t="shared" si="59"/>
        <v>2322.59</v>
      </c>
      <c r="BE218" s="19">
        <f t="shared" si="60"/>
        <v>7000</v>
      </c>
      <c r="BF218" s="22">
        <v>0</v>
      </c>
      <c r="BG218" s="22">
        <v>0</v>
      </c>
      <c r="BH218" s="22"/>
      <c r="BI218" s="22"/>
      <c r="BJ218" s="32">
        <v>637.88892578125001</v>
      </c>
      <c r="BK218" s="32">
        <v>0</v>
      </c>
      <c r="BL218" s="28">
        <f t="shared" si="61"/>
        <v>0</v>
      </c>
      <c r="BM218" s="28">
        <f t="shared" si="62"/>
        <v>0</v>
      </c>
      <c r="BN2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8" s="28">
        <v>0</v>
      </c>
      <c r="BR218" s="28">
        <v>0</v>
      </c>
      <c r="BS218" s="28" t="s">
        <v>103</v>
      </c>
      <c r="BT218" s="28">
        <v>3</v>
      </c>
      <c r="BU218" s="28">
        <v>0</v>
      </c>
      <c r="BV218" s="28" t="s">
        <v>103</v>
      </c>
      <c r="BW218" s="28" t="s">
        <v>103</v>
      </c>
      <c r="BX218" s="28">
        <v>0</v>
      </c>
      <c r="BY218" s="28" t="s">
        <v>103</v>
      </c>
      <c r="BZ218" s="28" t="s">
        <v>103</v>
      </c>
      <c r="CA218" s="28" t="s">
        <v>103</v>
      </c>
      <c r="CB218" s="28" t="s">
        <v>103</v>
      </c>
      <c r="CC218" s="28">
        <v>0</v>
      </c>
      <c r="CD218" s="28" t="s">
        <v>103</v>
      </c>
      <c r="CE218" s="28">
        <v>0</v>
      </c>
      <c r="CF218" s="28" t="s">
        <v>103</v>
      </c>
      <c r="CG218" s="28">
        <v>3.24</v>
      </c>
      <c r="CH218" s="28">
        <v>3</v>
      </c>
      <c r="CI218" s="28">
        <v>0</v>
      </c>
      <c r="CJ218" s="28" t="s">
        <v>103</v>
      </c>
      <c r="CK218" s="28" t="s">
        <v>103</v>
      </c>
      <c r="CL218" s="28">
        <v>0</v>
      </c>
      <c r="CM218" s="28" t="s">
        <v>103</v>
      </c>
      <c r="CN218" s="28">
        <v>0</v>
      </c>
      <c r="CO218" s="28">
        <f t="shared" si="63"/>
        <v>0</v>
      </c>
      <c r="CP218" s="32">
        <f t="shared" si="51"/>
        <v>193.57259999999999</v>
      </c>
      <c r="CQ218" s="28">
        <v>0</v>
      </c>
      <c r="CR218" s="28" t="s">
        <v>103</v>
      </c>
      <c r="CS218" s="28">
        <f t="shared" si="64"/>
        <v>0</v>
      </c>
      <c r="CT218" s="28">
        <f t="shared" si="65"/>
        <v>0</v>
      </c>
      <c r="CU218" s="28">
        <f t="shared" si="52"/>
        <v>0</v>
      </c>
      <c r="CV218" s="28">
        <f t="shared" si="53"/>
        <v>840.7</v>
      </c>
      <c r="CW218" s="29">
        <f t="shared" si="54"/>
        <v>6159.3</v>
      </c>
    </row>
    <row r="219" spans="2:101" x14ac:dyDescent="0.2">
      <c r="B219" s="7">
        <v>212004</v>
      </c>
      <c r="C219" s="8">
        <v>541761</v>
      </c>
      <c r="D219" s="8" t="s">
        <v>95</v>
      </c>
      <c r="E219" s="8" t="s">
        <v>891</v>
      </c>
      <c r="F219" s="8">
        <v>0</v>
      </c>
      <c r="G219" s="8" t="s">
        <v>942</v>
      </c>
      <c r="H219" s="8" t="s">
        <v>106</v>
      </c>
      <c r="I219" s="8" t="s">
        <v>107</v>
      </c>
      <c r="J219" s="8" t="s">
        <v>103</v>
      </c>
      <c r="K219" s="8" t="s">
        <v>103</v>
      </c>
      <c r="L219" s="8" t="s">
        <v>103</v>
      </c>
      <c r="M219" s="9">
        <v>26709181600753</v>
      </c>
      <c r="N219" s="8" t="s">
        <v>605</v>
      </c>
      <c r="O219" s="8" t="s">
        <v>103</v>
      </c>
      <c r="P219" s="8">
        <v>2240.56</v>
      </c>
      <c r="Q219" s="14">
        <v>2464.616</v>
      </c>
      <c r="R219" s="15">
        <v>0</v>
      </c>
      <c r="S219" s="15">
        <f t="shared" si="55"/>
        <v>3327.23</v>
      </c>
      <c r="T219" s="15">
        <f t="shared" si="56"/>
        <v>369.69</v>
      </c>
      <c r="U219" s="15">
        <v>0</v>
      </c>
      <c r="V219" s="15">
        <v>0</v>
      </c>
      <c r="W219" s="15">
        <v>0</v>
      </c>
      <c r="X219" s="15" t="s">
        <v>103</v>
      </c>
      <c r="Y219" s="14">
        <v>369.69239999999996</v>
      </c>
      <c r="Z219" s="15">
        <v>300</v>
      </c>
      <c r="AA219" s="15" t="s">
        <v>103</v>
      </c>
      <c r="AB219" s="15">
        <v>0</v>
      </c>
      <c r="AC219" s="15" t="s">
        <v>103</v>
      </c>
      <c r="AD219" s="15">
        <v>0</v>
      </c>
      <c r="AE219" s="15">
        <v>0</v>
      </c>
      <c r="AF219" s="19">
        <f t="shared" si="57"/>
        <v>669.69</v>
      </c>
      <c r="AG219" s="15">
        <v>0</v>
      </c>
      <c r="AH219" s="15">
        <v>0</v>
      </c>
      <c r="AI219" s="15">
        <v>0</v>
      </c>
      <c r="AJ219" s="15">
        <v>264.87</v>
      </c>
      <c r="AK219" s="15">
        <v>190</v>
      </c>
      <c r="AL219" s="15">
        <v>44.79</v>
      </c>
      <c r="AM219" s="15">
        <v>79.88</v>
      </c>
      <c r="AN219" s="15">
        <v>102.55</v>
      </c>
      <c r="AO219" s="15">
        <v>146.32</v>
      </c>
      <c r="AP219" s="15">
        <v>156.56</v>
      </c>
      <c r="AQ219" s="15">
        <v>167.52</v>
      </c>
      <c r="AR219" s="15" t="s">
        <v>103</v>
      </c>
      <c r="AS219" s="15">
        <v>112.02800000000001</v>
      </c>
      <c r="AT219" s="15">
        <v>600</v>
      </c>
      <c r="AU219" s="15">
        <v>10</v>
      </c>
      <c r="AV219" s="19">
        <f t="shared" si="58"/>
        <v>1874.52</v>
      </c>
      <c r="AW219" s="15">
        <v>10</v>
      </c>
      <c r="AX219" s="15">
        <v>0</v>
      </c>
      <c r="AY219" s="14">
        <v>471.69690000000003</v>
      </c>
      <c r="AZ219" s="15">
        <v>0</v>
      </c>
      <c r="BA219" s="15" t="s">
        <v>103</v>
      </c>
      <c r="BB219" s="15">
        <v>0</v>
      </c>
      <c r="BC219" s="24">
        <f t="shared" si="50"/>
        <v>9187.44</v>
      </c>
      <c r="BD219" s="19">
        <f t="shared" si="59"/>
        <v>0</v>
      </c>
      <c r="BE219" s="19">
        <f t="shared" si="60"/>
        <v>9187.44</v>
      </c>
      <c r="BF219" s="22">
        <v>0</v>
      </c>
      <c r="BG219" s="22">
        <v>0</v>
      </c>
      <c r="BH219" s="22"/>
      <c r="BI219" s="22"/>
      <c r="BJ219" s="32">
        <v>913.16499999999996</v>
      </c>
      <c r="BK219" s="32">
        <v>161.12</v>
      </c>
      <c r="BL219" s="28">
        <f t="shared" si="61"/>
        <v>0</v>
      </c>
      <c r="BM219" s="28">
        <f t="shared" si="62"/>
        <v>0</v>
      </c>
      <c r="BN2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9" s="28">
        <v>0</v>
      </c>
      <c r="BR219" s="28">
        <v>0</v>
      </c>
      <c r="BS219" s="28" t="s">
        <v>103</v>
      </c>
      <c r="BT219" s="28">
        <v>3</v>
      </c>
      <c r="BU219" s="28">
        <v>0</v>
      </c>
      <c r="BV219" s="28" t="s">
        <v>103</v>
      </c>
      <c r="BW219" s="28" t="s">
        <v>103</v>
      </c>
      <c r="BX219" s="28">
        <v>0</v>
      </c>
      <c r="BY219" s="28" t="s">
        <v>103</v>
      </c>
      <c r="BZ219" s="28" t="s">
        <v>103</v>
      </c>
      <c r="CA219" s="28" t="s">
        <v>103</v>
      </c>
      <c r="CB219" s="28" t="s">
        <v>103</v>
      </c>
      <c r="CC219" s="28">
        <v>0</v>
      </c>
      <c r="CD219" s="28" t="s">
        <v>103</v>
      </c>
      <c r="CE219" s="28">
        <v>0</v>
      </c>
      <c r="CF219" s="28" t="s">
        <v>103</v>
      </c>
      <c r="CG219" s="28">
        <v>4.05</v>
      </c>
      <c r="CH219" s="28">
        <v>5</v>
      </c>
      <c r="CI219" s="28">
        <v>0</v>
      </c>
      <c r="CJ219" s="28" t="s">
        <v>103</v>
      </c>
      <c r="CK219" s="28" t="s">
        <v>103</v>
      </c>
      <c r="CL219" s="28">
        <v>0</v>
      </c>
      <c r="CM219" s="28" t="s">
        <v>103</v>
      </c>
      <c r="CN219" s="28">
        <v>0</v>
      </c>
      <c r="CO219" s="28">
        <f t="shared" si="63"/>
        <v>0</v>
      </c>
      <c r="CP219" s="32">
        <f t="shared" si="51"/>
        <v>471.69690000000003</v>
      </c>
      <c r="CQ219" s="28">
        <v>0</v>
      </c>
      <c r="CR219" s="28" t="s">
        <v>103</v>
      </c>
      <c r="CS219" s="28">
        <f t="shared" si="64"/>
        <v>0</v>
      </c>
      <c r="CT219" s="28">
        <f t="shared" si="65"/>
        <v>0</v>
      </c>
      <c r="CU219" s="28">
        <f t="shared" si="52"/>
        <v>0</v>
      </c>
      <c r="CV219" s="28">
        <f t="shared" si="53"/>
        <v>1558.03</v>
      </c>
      <c r="CW219" s="29">
        <f t="shared" si="54"/>
        <v>7629.4100000000008</v>
      </c>
    </row>
    <row r="220" spans="2:101" x14ac:dyDescent="0.2">
      <c r="B220" s="7">
        <v>212005</v>
      </c>
      <c r="C220" s="8">
        <v>541872</v>
      </c>
      <c r="D220" s="8" t="s">
        <v>95</v>
      </c>
      <c r="E220" s="8" t="s">
        <v>892</v>
      </c>
      <c r="F220" s="8">
        <v>0</v>
      </c>
      <c r="G220" s="8" t="s">
        <v>942</v>
      </c>
      <c r="H220" s="8" t="s">
        <v>106</v>
      </c>
      <c r="I220" s="8" t="s">
        <v>107</v>
      </c>
      <c r="J220" s="8" t="s">
        <v>103</v>
      </c>
      <c r="K220" s="8" t="s">
        <v>103</v>
      </c>
      <c r="L220" s="8" t="s">
        <v>103</v>
      </c>
      <c r="M220" s="9">
        <v>27406101801037</v>
      </c>
      <c r="N220" s="8" t="s">
        <v>606</v>
      </c>
      <c r="O220" s="8" t="s">
        <v>103</v>
      </c>
      <c r="P220" s="8">
        <v>1838.93</v>
      </c>
      <c r="Q220" s="14">
        <v>2022.8230000000003</v>
      </c>
      <c r="R220" s="15">
        <v>0</v>
      </c>
      <c r="S220" s="15">
        <f t="shared" si="55"/>
        <v>2730.81</v>
      </c>
      <c r="T220" s="15">
        <f t="shared" si="56"/>
        <v>303.42</v>
      </c>
      <c r="U220" s="15">
        <v>0</v>
      </c>
      <c r="V220" s="15">
        <v>0</v>
      </c>
      <c r="W220" s="15">
        <v>0</v>
      </c>
      <c r="X220" s="15" t="s">
        <v>103</v>
      </c>
      <c r="Y220" s="14">
        <v>303.42345000000006</v>
      </c>
      <c r="Z220" s="15">
        <v>300</v>
      </c>
      <c r="AA220" s="15" t="s">
        <v>103</v>
      </c>
      <c r="AB220" s="15">
        <v>0</v>
      </c>
      <c r="AC220" s="15" t="s">
        <v>103</v>
      </c>
      <c r="AD220" s="15">
        <v>0</v>
      </c>
      <c r="AE220" s="15">
        <v>0</v>
      </c>
      <c r="AF220" s="19">
        <f t="shared" si="57"/>
        <v>603.41999999999996</v>
      </c>
      <c r="AG220" s="15">
        <v>0</v>
      </c>
      <c r="AH220" s="15">
        <v>0</v>
      </c>
      <c r="AI220" s="15">
        <v>0</v>
      </c>
      <c r="AJ220" s="15">
        <v>264.86</v>
      </c>
      <c r="AK220" s="15">
        <v>190</v>
      </c>
      <c r="AL220" s="15">
        <v>36.76</v>
      </c>
      <c r="AM220" s="15">
        <v>65.55</v>
      </c>
      <c r="AN220" s="15">
        <v>84.18</v>
      </c>
      <c r="AO220" s="15">
        <v>120.09</v>
      </c>
      <c r="AP220" s="15">
        <v>128.5</v>
      </c>
      <c r="AQ220" s="15">
        <v>137.49</v>
      </c>
      <c r="AR220" s="15" t="s">
        <v>103</v>
      </c>
      <c r="AS220" s="15">
        <v>91.9465</v>
      </c>
      <c r="AT220" s="15">
        <v>600</v>
      </c>
      <c r="AU220" s="15">
        <v>10</v>
      </c>
      <c r="AV220" s="19">
        <f t="shared" si="58"/>
        <v>1729.38</v>
      </c>
      <c r="AW220" s="15">
        <v>10</v>
      </c>
      <c r="AX220" s="15">
        <v>0</v>
      </c>
      <c r="AY220" s="14">
        <v>387.14319999999998</v>
      </c>
      <c r="AZ220" s="15">
        <v>0</v>
      </c>
      <c r="BA220" s="15" t="s">
        <v>103</v>
      </c>
      <c r="BB220" s="15">
        <v>0</v>
      </c>
      <c r="BC220" s="24">
        <f t="shared" si="50"/>
        <v>7787</v>
      </c>
      <c r="BD220" s="19">
        <f t="shared" si="59"/>
        <v>0</v>
      </c>
      <c r="BE220" s="19">
        <f t="shared" si="60"/>
        <v>7787</v>
      </c>
      <c r="BF220" s="22">
        <v>0</v>
      </c>
      <c r="BG220" s="22">
        <v>0</v>
      </c>
      <c r="BH220" s="22"/>
      <c r="BI220" s="22"/>
      <c r="BJ220" s="32">
        <v>778.58107421875002</v>
      </c>
      <c r="BK220" s="32">
        <v>50.67</v>
      </c>
      <c r="BL220" s="28">
        <f t="shared" si="61"/>
        <v>0</v>
      </c>
      <c r="BM220" s="28">
        <f t="shared" si="62"/>
        <v>0</v>
      </c>
      <c r="BN2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0" s="28">
        <v>0</v>
      </c>
      <c r="BR220" s="28">
        <v>0</v>
      </c>
      <c r="BS220" s="28" t="s">
        <v>103</v>
      </c>
      <c r="BT220" s="28">
        <v>3</v>
      </c>
      <c r="BU220" s="28">
        <v>0</v>
      </c>
      <c r="BV220" s="28" t="s">
        <v>103</v>
      </c>
      <c r="BW220" s="28" t="s">
        <v>103</v>
      </c>
      <c r="BX220" s="28">
        <v>0</v>
      </c>
      <c r="BY220" s="28" t="s">
        <v>103</v>
      </c>
      <c r="BZ220" s="28" t="s">
        <v>103</v>
      </c>
      <c r="CA220" s="28" t="s">
        <v>103</v>
      </c>
      <c r="CB220" s="28" t="s">
        <v>103</v>
      </c>
      <c r="CC220" s="28">
        <v>0</v>
      </c>
      <c r="CD220" s="28" t="s">
        <v>103</v>
      </c>
      <c r="CE220" s="28">
        <v>0</v>
      </c>
      <c r="CF220" s="28" t="s">
        <v>103</v>
      </c>
      <c r="CG220" s="28">
        <v>3.43</v>
      </c>
      <c r="CH220" s="28">
        <v>5</v>
      </c>
      <c r="CI220" s="28">
        <v>0</v>
      </c>
      <c r="CJ220" s="28" t="s">
        <v>103</v>
      </c>
      <c r="CK220" s="28" t="s">
        <v>103</v>
      </c>
      <c r="CL220" s="28">
        <v>0</v>
      </c>
      <c r="CM220" s="28" t="s">
        <v>103</v>
      </c>
      <c r="CN220" s="28">
        <v>0</v>
      </c>
      <c r="CO220" s="28">
        <f t="shared" si="63"/>
        <v>0</v>
      </c>
      <c r="CP220" s="32">
        <f t="shared" si="51"/>
        <v>387.14319999999998</v>
      </c>
      <c r="CQ220" s="28">
        <v>0</v>
      </c>
      <c r="CR220" s="28" t="s">
        <v>103</v>
      </c>
      <c r="CS220" s="28">
        <f t="shared" si="64"/>
        <v>0</v>
      </c>
      <c r="CT220" s="28">
        <f t="shared" si="65"/>
        <v>0</v>
      </c>
      <c r="CU220" s="28">
        <f t="shared" si="52"/>
        <v>0</v>
      </c>
      <c r="CV220" s="28">
        <f t="shared" si="53"/>
        <v>1227.82</v>
      </c>
      <c r="CW220" s="29">
        <f t="shared" si="54"/>
        <v>6559.18</v>
      </c>
    </row>
    <row r="221" spans="2:101" x14ac:dyDescent="0.2">
      <c r="B221" s="7">
        <v>212006</v>
      </c>
      <c r="C221" s="8">
        <v>541724</v>
      </c>
      <c r="D221" s="8" t="s">
        <v>95</v>
      </c>
      <c r="E221" s="8" t="s">
        <v>893</v>
      </c>
      <c r="F221" s="8">
        <v>0</v>
      </c>
      <c r="G221" s="8" t="s">
        <v>942</v>
      </c>
      <c r="H221" s="8" t="s">
        <v>106</v>
      </c>
      <c r="I221" s="8" t="s">
        <v>107</v>
      </c>
      <c r="J221" s="8" t="s">
        <v>103</v>
      </c>
      <c r="K221" s="8" t="s">
        <v>103</v>
      </c>
      <c r="L221" s="8" t="s">
        <v>103</v>
      </c>
      <c r="M221" s="9">
        <v>26612062601035</v>
      </c>
      <c r="N221" s="8" t="s">
        <v>607</v>
      </c>
      <c r="O221" s="8" t="s">
        <v>103</v>
      </c>
      <c r="P221" s="8">
        <v>2150.1799999999998</v>
      </c>
      <c r="Q221" s="14">
        <v>2365.1979999999999</v>
      </c>
      <c r="R221" s="15">
        <v>0</v>
      </c>
      <c r="S221" s="15">
        <f t="shared" si="55"/>
        <v>3193.02</v>
      </c>
      <c r="T221" s="15">
        <f t="shared" si="56"/>
        <v>354.78</v>
      </c>
      <c r="U221" s="15">
        <v>0</v>
      </c>
      <c r="V221" s="15">
        <v>0</v>
      </c>
      <c r="W221" s="15">
        <v>0</v>
      </c>
      <c r="X221" s="15" t="s">
        <v>103</v>
      </c>
      <c r="Y221" s="14">
        <v>354.77969999999999</v>
      </c>
      <c r="Z221" s="15">
        <v>300</v>
      </c>
      <c r="AA221" s="15" t="s">
        <v>103</v>
      </c>
      <c r="AB221" s="15">
        <v>0</v>
      </c>
      <c r="AC221" s="15" t="s">
        <v>103</v>
      </c>
      <c r="AD221" s="15">
        <v>0</v>
      </c>
      <c r="AE221" s="15">
        <v>0</v>
      </c>
      <c r="AF221" s="19">
        <f t="shared" si="57"/>
        <v>654.78</v>
      </c>
      <c r="AG221" s="15">
        <v>0</v>
      </c>
      <c r="AH221" s="15">
        <v>0</v>
      </c>
      <c r="AI221" s="15">
        <v>0</v>
      </c>
      <c r="AJ221" s="15">
        <v>261.05</v>
      </c>
      <c r="AK221" s="15">
        <v>190</v>
      </c>
      <c r="AL221" s="15">
        <v>42.98</v>
      </c>
      <c r="AM221" s="15">
        <v>76.650000000000006</v>
      </c>
      <c r="AN221" s="15">
        <v>98.42</v>
      </c>
      <c r="AO221" s="15">
        <v>140.41999999999999</v>
      </c>
      <c r="AP221" s="15">
        <v>150.24</v>
      </c>
      <c r="AQ221" s="15">
        <v>160.76</v>
      </c>
      <c r="AR221" s="15" t="s">
        <v>103</v>
      </c>
      <c r="AS221" s="15">
        <v>107.509</v>
      </c>
      <c r="AT221" s="15">
        <v>600</v>
      </c>
      <c r="AU221" s="15">
        <v>10</v>
      </c>
      <c r="AV221" s="19">
        <f t="shared" si="58"/>
        <v>1838.03</v>
      </c>
      <c r="AW221" s="15">
        <v>10</v>
      </c>
      <c r="AX221" s="15">
        <v>0</v>
      </c>
      <c r="AY221" s="14">
        <v>452.66950000000003</v>
      </c>
      <c r="AZ221" s="15">
        <v>0</v>
      </c>
      <c r="BA221" s="15" t="s">
        <v>103</v>
      </c>
      <c r="BB221" s="15">
        <v>0</v>
      </c>
      <c r="BC221" s="24">
        <f t="shared" si="50"/>
        <v>8868.48</v>
      </c>
      <c r="BD221" s="19">
        <f t="shared" si="59"/>
        <v>0</v>
      </c>
      <c r="BE221" s="19">
        <f t="shared" si="60"/>
        <v>8868.48</v>
      </c>
      <c r="BF221" s="22">
        <v>0</v>
      </c>
      <c r="BG221" s="22">
        <v>0</v>
      </c>
      <c r="BH221" s="22"/>
      <c r="BI221" s="22"/>
      <c r="BJ221" s="32">
        <v>880.90970214843753</v>
      </c>
      <c r="BK221" s="32">
        <v>126.67</v>
      </c>
      <c r="BL221" s="28">
        <f t="shared" si="61"/>
        <v>0</v>
      </c>
      <c r="BM221" s="28">
        <f t="shared" si="62"/>
        <v>0</v>
      </c>
      <c r="BN2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1" s="28">
        <v>0</v>
      </c>
      <c r="BR221" s="28">
        <v>0</v>
      </c>
      <c r="BS221" s="28" t="s">
        <v>103</v>
      </c>
      <c r="BT221" s="28">
        <v>3</v>
      </c>
      <c r="BU221" s="28">
        <v>0</v>
      </c>
      <c r="BV221" s="28" t="s">
        <v>103</v>
      </c>
      <c r="BW221" s="28" t="s">
        <v>103</v>
      </c>
      <c r="BX221" s="28">
        <v>0</v>
      </c>
      <c r="BY221" s="28" t="s">
        <v>103</v>
      </c>
      <c r="BZ221" s="28" t="s">
        <v>103</v>
      </c>
      <c r="CA221" s="28" t="s">
        <v>103</v>
      </c>
      <c r="CB221" s="28" t="s">
        <v>103</v>
      </c>
      <c r="CC221" s="28">
        <v>0</v>
      </c>
      <c r="CD221" s="28" t="s">
        <v>103</v>
      </c>
      <c r="CE221" s="28">
        <v>0</v>
      </c>
      <c r="CF221" s="28" t="s">
        <v>103</v>
      </c>
      <c r="CG221" s="28">
        <v>3.91</v>
      </c>
      <c r="CH221" s="28">
        <v>5</v>
      </c>
      <c r="CI221" s="28">
        <v>0</v>
      </c>
      <c r="CJ221" s="28" t="s">
        <v>103</v>
      </c>
      <c r="CK221" s="28" t="s">
        <v>103</v>
      </c>
      <c r="CL221" s="28">
        <v>0</v>
      </c>
      <c r="CM221" s="28" t="s">
        <v>103</v>
      </c>
      <c r="CN221" s="28">
        <v>0</v>
      </c>
      <c r="CO221" s="28">
        <f t="shared" si="63"/>
        <v>0</v>
      </c>
      <c r="CP221" s="32">
        <f t="shared" si="51"/>
        <v>452.66950000000003</v>
      </c>
      <c r="CQ221" s="28">
        <v>0</v>
      </c>
      <c r="CR221" s="28" t="s">
        <v>103</v>
      </c>
      <c r="CS221" s="28">
        <f t="shared" si="64"/>
        <v>0</v>
      </c>
      <c r="CT221" s="28">
        <f t="shared" si="65"/>
        <v>0</v>
      </c>
      <c r="CU221" s="28">
        <f t="shared" si="52"/>
        <v>0</v>
      </c>
      <c r="CV221" s="28">
        <f t="shared" si="53"/>
        <v>1472.16</v>
      </c>
      <c r="CW221" s="29">
        <f t="shared" si="54"/>
        <v>7396.32</v>
      </c>
    </row>
    <row r="222" spans="2:101" x14ac:dyDescent="0.2">
      <c r="B222" s="7">
        <v>212007</v>
      </c>
      <c r="C222" s="8">
        <v>541909</v>
      </c>
      <c r="D222" s="8" t="s">
        <v>95</v>
      </c>
      <c r="E222" s="8" t="s">
        <v>894</v>
      </c>
      <c r="F222" s="8">
        <v>0</v>
      </c>
      <c r="G222" s="8" t="s">
        <v>942</v>
      </c>
      <c r="H222" s="8" t="s">
        <v>106</v>
      </c>
      <c r="I222" s="8" t="s">
        <v>107</v>
      </c>
      <c r="J222" s="8" t="s">
        <v>103</v>
      </c>
      <c r="K222" s="8" t="s">
        <v>103</v>
      </c>
      <c r="L222" s="8" t="s">
        <v>103</v>
      </c>
      <c r="M222" s="9">
        <v>28111161601171</v>
      </c>
      <c r="N222" s="8" t="s">
        <v>608</v>
      </c>
      <c r="O222" s="8" t="s">
        <v>103</v>
      </c>
      <c r="P222" s="8">
        <v>1556.79</v>
      </c>
      <c r="Q222" s="14">
        <v>1712.4690000000001</v>
      </c>
      <c r="R222" s="15">
        <v>0</v>
      </c>
      <c r="S222" s="15">
        <f t="shared" si="55"/>
        <v>2311.83</v>
      </c>
      <c r="T222" s="15">
        <f t="shared" si="56"/>
        <v>256.87</v>
      </c>
      <c r="U222" s="15">
        <v>0</v>
      </c>
      <c r="V222" s="15">
        <v>0</v>
      </c>
      <c r="W222" s="15">
        <v>0</v>
      </c>
      <c r="X222" s="15" t="s">
        <v>103</v>
      </c>
      <c r="Y222" s="14">
        <v>256.87034999999997</v>
      </c>
      <c r="Z222" s="15">
        <v>300</v>
      </c>
      <c r="AA222" s="15" t="s">
        <v>103</v>
      </c>
      <c r="AB222" s="15">
        <v>0</v>
      </c>
      <c r="AC222" s="15" t="s">
        <v>103</v>
      </c>
      <c r="AD222" s="15">
        <v>0</v>
      </c>
      <c r="AE222" s="15">
        <v>0</v>
      </c>
      <c r="AF222" s="19">
        <f t="shared" si="57"/>
        <v>556.87</v>
      </c>
      <c r="AG222" s="15">
        <v>0</v>
      </c>
      <c r="AH222" s="15">
        <v>0</v>
      </c>
      <c r="AI222" s="15">
        <v>0</v>
      </c>
      <c r="AJ222" s="15">
        <v>223.92</v>
      </c>
      <c r="AK222" s="15">
        <v>190</v>
      </c>
      <c r="AL222" s="15">
        <v>31.12</v>
      </c>
      <c r="AM222" s="15">
        <v>55.49</v>
      </c>
      <c r="AN222" s="15">
        <v>71.260000000000005</v>
      </c>
      <c r="AO222" s="15">
        <v>101.66</v>
      </c>
      <c r="AP222" s="15">
        <v>108.78</v>
      </c>
      <c r="AQ222" s="15">
        <v>116.4</v>
      </c>
      <c r="AR222" s="15" t="s">
        <v>103</v>
      </c>
      <c r="AS222" s="15">
        <v>77.839500000000001</v>
      </c>
      <c r="AT222" s="15">
        <v>600</v>
      </c>
      <c r="AU222" s="15">
        <v>10</v>
      </c>
      <c r="AV222" s="19">
        <f t="shared" si="58"/>
        <v>1586.47</v>
      </c>
      <c r="AW222" s="15">
        <v>10</v>
      </c>
      <c r="AX222" s="15">
        <v>0</v>
      </c>
      <c r="AY222" s="14">
        <v>327.74529999999999</v>
      </c>
      <c r="AZ222" s="15">
        <v>0</v>
      </c>
      <c r="BA222" s="15" t="s">
        <v>103</v>
      </c>
      <c r="BB222" s="15">
        <v>0</v>
      </c>
      <c r="BC222" s="24">
        <f t="shared" si="50"/>
        <v>6762.25</v>
      </c>
      <c r="BD222" s="19">
        <f t="shared" si="59"/>
        <v>237.75</v>
      </c>
      <c r="BE222" s="19">
        <f t="shared" si="60"/>
        <v>7000</v>
      </c>
      <c r="BF222" s="22">
        <v>0</v>
      </c>
      <c r="BG222" s="22">
        <v>0</v>
      </c>
      <c r="BH222" s="22"/>
      <c r="BI222" s="22"/>
      <c r="BJ222" s="32">
        <v>667.82541503906248</v>
      </c>
      <c r="BK222" s="32">
        <v>0</v>
      </c>
      <c r="BL222" s="28">
        <f t="shared" si="61"/>
        <v>0</v>
      </c>
      <c r="BM222" s="28">
        <f t="shared" si="62"/>
        <v>0</v>
      </c>
      <c r="BN2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2" s="28">
        <v>0</v>
      </c>
      <c r="BR222" s="28">
        <v>0</v>
      </c>
      <c r="BS222" s="28" t="s">
        <v>103</v>
      </c>
      <c r="BT222" s="28">
        <v>3</v>
      </c>
      <c r="BU222" s="28">
        <v>0</v>
      </c>
      <c r="BV222" s="28" t="s">
        <v>103</v>
      </c>
      <c r="BW222" s="28" t="s">
        <v>103</v>
      </c>
      <c r="BX222" s="28">
        <v>0</v>
      </c>
      <c r="BY222" s="28" t="s">
        <v>103</v>
      </c>
      <c r="BZ222" s="28" t="s">
        <v>103</v>
      </c>
      <c r="CA222" s="28" t="s">
        <v>103</v>
      </c>
      <c r="CB222" s="28" t="s">
        <v>103</v>
      </c>
      <c r="CC222" s="28">
        <v>0</v>
      </c>
      <c r="CD222" s="28" t="s">
        <v>103</v>
      </c>
      <c r="CE222" s="28">
        <v>0</v>
      </c>
      <c r="CF222" s="28" t="s">
        <v>103</v>
      </c>
      <c r="CG222" s="28">
        <v>3.48</v>
      </c>
      <c r="CH222" s="28">
        <v>5</v>
      </c>
      <c r="CI222" s="28">
        <v>0</v>
      </c>
      <c r="CJ222" s="28" t="s">
        <v>103</v>
      </c>
      <c r="CK222" s="28" t="s">
        <v>103</v>
      </c>
      <c r="CL222" s="28">
        <v>0</v>
      </c>
      <c r="CM222" s="28" t="s">
        <v>103</v>
      </c>
      <c r="CN222" s="28">
        <v>0</v>
      </c>
      <c r="CO222" s="28">
        <f t="shared" si="63"/>
        <v>0</v>
      </c>
      <c r="CP222" s="32">
        <f t="shared" si="51"/>
        <v>327.74529999999999</v>
      </c>
      <c r="CQ222" s="28">
        <v>0</v>
      </c>
      <c r="CR222" s="28" t="s">
        <v>103</v>
      </c>
      <c r="CS222" s="28">
        <f t="shared" si="64"/>
        <v>0</v>
      </c>
      <c r="CT222" s="28">
        <f t="shared" si="65"/>
        <v>0</v>
      </c>
      <c r="CU222" s="28">
        <f t="shared" si="52"/>
        <v>0</v>
      </c>
      <c r="CV222" s="28">
        <f t="shared" si="53"/>
        <v>1007.05</v>
      </c>
      <c r="CW222" s="29">
        <f t="shared" si="54"/>
        <v>5992.95</v>
      </c>
    </row>
    <row r="223" spans="2:101" x14ac:dyDescent="0.2">
      <c r="B223" s="7">
        <v>212008</v>
      </c>
      <c r="C223" s="8">
        <v>541726</v>
      </c>
      <c r="D223" s="8" t="s">
        <v>95</v>
      </c>
      <c r="E223" s="8" t="s">
        <v>895</v>
      </c>
      <c r="F223" s="8">
        <v>0</v>
      </c>
      <c r="G223" s="8" t="s">
        <v>942</v>
      </c>
      <c r="H223" s="8" t="s">
        <v>106</v>
      </c>
      <c r="I223" s="8" t="s">
        <v>107</v>
      </c>
      <c r="J223" s="8" t="s">
        <v>108</v>
      </c>
      <c r="K223" s="8" t="s">
        <v>152</v>
      </c>
      <c r="L223" s="8" t="s">
        <v>411</v>
      </c>
      <c r="M223" s="9">
        <v>27107071801374</v>
      </c>
      <c r="N223" s="8" t="s">
        <v>609</v>
      </c>
      <c r="O223" s="8" t="s">
        <v>102</v>
      </c>
      <c r="P223" s="8">
        <v>2150.1799999999998</v>
      </c>
      <c r="Q223" s="14">
        <v>2515.7105999999999</v>
      </c>
      <c r="R223" s="15">
        <v>0</v>
      </c>
      <c r="S223" s="15">
        <f t="shared" si="55"/>
        <v>3396.21</v>
      </c>
      <c r="T223" s="15">
        <f t="shared" si="56"/>
        <v>377.36</v>
      </c>
      <c r="U223" s="15">
        <v>0</v>
      </c>
      <c r="V223" s="15">
        <v>0</v>
      </c>
      <c r="W223" s="15">
        <v>0</v>
      </c>
      <c r="X223" s="15" t="s">
        <v>103</v>
      </c>
      <c r="Y223" s="14">
        <v>377.35658999999998</v>
      </c>
      <c r="Z223" s="15">
        <v>300</v>
      </c>
      <c r="AA223" s="15" t="s">
        <v>103</v>
      </c>
      <c r="AB223" s="15">
        <v>0</v>
      </c>
      <c r="AC223" s="15" t="s">
        <v>103</v>
      </c>
      <c r="AD223" s="15">
        <v>0</v>
      </c>
      <c r="AE223" s="15">
        <v>0</v>
      </c>
      <c r="AF223" s="19">
        <f t="shared" si="57"/>
        <v>677.36</v>
      </c>
      <c r="AG223" s="15">
        <v>0</v>
      </c>
      <c r="AH223" s="15">
        <v>0</v>
      </c>
      <c r="AI223" s="15">
        <v>0</v>
      </c>
      <c r="AJ223" s="15">
        <v>261.05</v>
      </c>
      <c r="AK223" s="15">
        <v>190</v>
      </c>
      <c r="AL223" s="15">
        <v>42.98</v>
      </c>
      <c r="AM223" s="15">
        <v>76.650000000000006</v>
      </c>
      <c r="AN223" s="15">
        <v>98.42</v>
      </c>
      <c r="AO223" s="15">
        <v>140.41999999999999</v>
      </c>
      <c r="AP223" s="15">
        <v>150.24</v>
      </c>
      <c r="AQ223" s="15">
        <v>160.76</v>
      </c>
      <c r="AR223" s="15" t="s">
        <v>103</v>
      </c>
      <c r="AS223" s="15">
        <v>107.509</v>
      </c>
      <c r="AT223" s="15">
        <v>600</v>
      </c>
      <c r="AU223" s="15">
        <v>10</v>
      </c>
      <c r="AV223" s="19">
        <f t="shared" si="58"/>
        <v>1838.03</v>
      </c>
      <c r="AW223" s="15">
        <v>10</v>
      </c>
      <c r="AX223" s="15">
        <v>0</v>
      </c>
      <c r="AY223" s="14">
        <v>452.66950000000003</v>
      </c>
      <c r="AZ223" s="15">
        <v>0</v>
      </c>
      <c r="BA223" s="15" t="s">
        <v>103</v>
      </c>
      <c r="BB223" s="15">
        <v>0</v>
      </c>
      <c r="BC223" s="24">
        <f t="shared" si="50"/>
        <v>9267.34</v>
      </c>
      <c r="BD223" s="19">
        <f t="shared" si="59"/>
        <v>0</v>
      </c>
      <c r="BE223" s="19">
        <f t="shared" si="60"/>
        <v>9267.34</v>
      </c>
      <c r="BF223" s="22">
        <v>0</v>
      </c>
      <c r="BG223" s="22">
        <v>0</v>
      </c>
      <c r="BH223" s="22"/>
      <c r="BI223" s="22"/>
      <c r="BJ223" s="32">
        <v>887.78470214843753</v>
      </c>
      <c r="BK223" s="32">
        <v>125.67</v>
      </c>
      <c r="BL223" s="28">
        <f t="shared" si="61"/>
        <v>0</v>
      </c>
      <c r="BM223" s="28">
        <f t="shared" si="62"/>
        <v>0</v>
      </c>
      <c r="BN2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3" s="28">
        <v>0</v>
      </c>
      <c r="BR223" s="28">
        <v>0</v>
      </c>
      <c r="BS223" s="28" t="s">
        <v>103</v>
      </c>
      <c r="BT223" s="28">
        <v>3</v>
      </c>
      <c r="BU223" s="28">
        <v>0</v>
      </c>
      <c r="BV223" s="28" t="s">
        <v>103</v>
      </c>
      <c r="BW223" s="28" t="s">
        <v>103</v>
      </c>
      <c r="BX223" s="28">
        <v>0</v>
      </c>
      <c r="BY223" s="28" t="s">
        <v>103</v>
      </c>
      <c r="BZ223" s="28" t="s">
        <v>103</v>
      </c>
      <c r="CA223" s="28" t="s">
        <v>103</v>
      </c>
      <c r="CB223" s="28" t="s">
        <v>103</v>
      </c>
      <c r="CC223" s="28">
        <v>0</v>
      </c>
      <c r="CD223" s="28" t="s">
        <v>103</v>
      </c>
      <c r="CE223" s="28">
        <v>0</v>
      </c>
      <c r="CF223" s="28" t="s">
        <v>103</v>
      </c>
      <c r="CG223" s="28">
        <v>3.91</v>
      </c>
      <c r="CH223" s="28">
        <v>5</v>
      </c>
      <c r="CI223" s="28">
        <v>0</v>
      </c>
      <c r="CJ223" s="28" t="s">
        <v>103</v>
      </c>
      <c r="CK223" s="28" t="s">
        <v>103</v>
      </c>
      <c r="CL223" s="28">
        <v>0</v>
      </c>
      <c r="CM223" s="28" t="s">
        <v>103</v>
      </c>
      <c r="CN223" s="28">
        <v>0</v>
      </c>
      <c r="CO223" s="28">
        <f t="shared" si="63"/>
        <v>0</v>
      </c>
      <c r="CP223" s="32">
        <f t="shared" si="51"/>
        <v>452.66950000000003</v>
      </c>
      <c r="CQ223" s="28">
        <v>0</v>
      </c>
      <c r="CR223" s="28" t="s">
        <v>103</v>
      </c>
      <c r="CS223" s="28">
        <f t="shared" si="64"/>
        <v>0</v>
      </c>
      <c r="CT223" s="28">
        <f t="shared" si="65"/>
        <v>0</v>
      </c>
      <c r="CU223" s="28">
        <f t="shared" si="52"/>
        <v>0</v>
      </c>
      <c r="CV223" s="28">
        <f t="shared" si="53"/>
        <v>1478.03</v>
      </c>
      <c r="CW223" s="29">
        <f t="shared" si="54"/>
        <v>7789.31</v>
      </c>
    </row>
    <row r="224" spans="2:101" x14ac:dyDescent="0.2">
      <c r="B224" s="7">
        <v>212009</v>
      </c>
      <c r="C224" s="8">
        <v>541842</v>
      </c>
      <c r="D224" s="8" t="s">
        <v>95</v>
      </c>
      <c r="E224" s="8" t="s">
        <v>896</v>
      </c>
      <c r="F224" s="8">
        <v>0</v>
      </c>
      <c r="G224" s="8" t="s">
        <v>942</v>
      </c>
      <c r="H224" s="8" t="s">
        <v>106</v>
      </c>
      <c r="I224" s="8" t="s">
        <v>107</v>
      </c>
      <c r="J224" s="8" t="s">
        <v>108</v>
      </c>
      <c r="K224" s="8" t="s">
        <v>170</v>
      </c>
      <c r="L224" s="8" t="s">
        <v>411</v>
      </c>
      <c r="M224" s="9">
        <v>26701271600255</v>
      </c>
      <c r="N224" s="8" t="s">
        <v>610</v>
      </c>
      <c r="O224" s="8" t="s">
        <v>102</v>
      </c>
      <c r="P224" s="8">
        <v>1826.55</v>
      </c>
      <c r="Q224" s="14">
        <v>0</v>
      </c>
      <c r="R224" s="15">
        <v>0</v>
      </c>
      <c r="S224" s="15">
        <f t="shared" si="55"/>
        <v>0</v>
      </c>
      <c r="T224" s="15">
        <f t="shared" si="56"/>
        <v>0</v>
      </c>
      <c r="U224" s="15">
        <v>0</v>
      </c>
      <c r="V224" s="15">
        <v>0</v>
      </c>
      <c r="W224" s="15">
        <v>0</v>
      </c>
      <c r="X224" s="15" t="s">
        <v>103</v>
      </c>
      <c r="Y224" s="14">
        <v>0</v>
      </c>
      <c r="Z224" s="15">
        <v>0</v>
      </c>
      <c r="AA224" s="15" t="s">
        <v>103</v>
      </c>
      <c r="AB224" s="15">
        <v>0</v>
      </c>
      <c r="AC224" s="15" t="s">
        <v>103</v>
      </c>
      <c r="AD224" s="15">
        <v>0</v>
      </c>
      <c r="AE224" s="15">
        <v>0</v>
      </c>
      <c r="AF224" s="19">
        <f t="shared" si="57"/>
        <v>0</v>
      </c>
      <c r="AG224" s="15">
        <v>0</v>
      </c>
      <c r="AH224" s="15">
        <v>0</v>
      </c>
      <c r="AI224" s="15">
        <v>0</v>
      </c>
      <c r="AJ224" s="15">
        <v>221.86</v>
      </c>
      <c r="AK224" s="15">
        <v>190</v>
      </c>
      <c r="AL224" s="15">
        <v>36.51</v>
      </c>
      <c r="AM224" s="15">
        <v>65.11</v>
      </c>
      <c r="AN224" s="15">
        <v>83.61</v>
      </c>
      <c r="AO224" s="15">
        <v>119.28</v>
      </c>
      <c r="AP224" s="15">
        <v>127.63</v>
      </c>
      <c r="AQ224" s="15">
        <v>136.56</v>
      </c>
      <c r="AR224" s="15" t="s">
        <v>103</v>
      </c>
      <c r="AS224" s="15">
        <v>91.327500000000001</v>
      </c>
      <c r="AT224" s="15">
        <v>600</v>
      </c>
      <c r="AU224" s="15">
        <v>10</v>
      </c>
      <c r="AV224" s="19">
        <f t="shared" si="58"/>
        <v>1681.89</v>
      </c>
      <c r="AW224" s="15">
        <v>10</v>
      </c>
      <c r="AX224" s="15">
        <v>0</v>
      </c>
      <c r="AY224" s="14">
        <v>0</v>
      </c>
      <c r="AZ224" s="15">
        <v>0</v>
      </c>
      <c r="BA224" s="15" t="s">
        <v>103</v>
      </c>
      <c r="BB224" s="15">
        <v>0</v>
      </c>
      <c r="BC224" s="24">
        <f t="shared" si="50"/>
        <v>1691.89</v>
      </c>
      <c r="BD224" s="19">
        <f t="shared" si="59"/>
        <v>5308.11</v>
      </c>
      <c r="BE224" s="19">
        <f t="shared" si="60"/>
        <v>7000</v>
      </c>
      <c r="BF224" s="22">
        <v>0</v>
      </c>
      <c r="BG224" s="22">
        <v>0</v>
      </c>
      <c r="BH224" s="22"/>
      <c r="BI224" s="22"/>
      <c r="BJ224" s="32">
        <v>762.61458496093746</v>
      </c>
      <c r="BK224" s="32">
        <v>40.5</v>
      </c>
      <c r="BL224" s="28">
        <f t="shared" si="61"/>
        <v>0</v>
      </c>
      <c r="BM224" s="28">
        <f t="shared" si="62"/>
        <v>0</v>
      </c>
      <c r="BN2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4" s="28">
        <v>0</v>
      </c>
      <c r="BR224" s="28">
        <v>0</v>
      </c>
      <c r="BS224" s="28" t="s">
        <v>103</v>
      </c>
      <c r="BT224" s="28">
        <v>3</v>
      </c>
      <c r="BU224" s="28">
        <v>0</v>
      </c>
      <c r="BV224" s="28" t="s">
        <v>103</v>
      </c>
      <c r="BW224" s="28" t="s">
        <v>103</v>
      </c>
      <c r="BX224" s="28">
        <v>0</v>
      </c>
      <c r="BY224" s="28" t="s">
        <v>103</v>
      </c>
      <c r="BZ224" s="28" t="s">
        <v>103</v>
      </c>
      <c r="CA224" s="28" t="s">
        <v>103</v>
      </c>
      <c r="CB224" s="28" t="s">
        <v>103</v>
      </c>
      <c r="CC224" s="28">
        <v>0</v>
      </c>
      <c r="CD224" s="28" t="s">
        <v>103</v>
      </c>
      <c r="CE224" s="28">
        <v>0</v>
      </c>
      <c r="CF224" s="28" t="s">
        <v>103</v>
      </c>
      <c r="CG224" s="28">
        <v>3.37</v>
      </c>
      <c r="CH224" s="28">
        <v>5</v>
      </c>
      <c r="CI224" s="28">
        <v>0</v>
      </c>
      <c r="CJ224" s="28" t="s">
        <v>103</v>
      </c>
      <c r="CK224" s="28" t="s">
        <v>103</v>
      </c>
      <c r="CL224" s="28">
        <v>0</v>
      </c>
      <c r="CM224" s="28" t="s">
        <v>103</v>
      </c>
      <c r="CN224" s="28">
        <v>0</v>
      </c>
      <c r="CO224" s="28">
        <f t="shared" si="63"/>
        <v>0</v>
      </c>
      <c r="CP224" s="32">
        <f t="shared" si="51"/>
        <v>0</v>
      </c>
      <c r="CQ224" s="28">
        <v>0</v>
      </c>
      <c r="CR224" s="28" t="s">
        <v>103</v>
      </c>
      <c r="CS224" s="28">
        <f t="shared" si="64"/>
        <v>0</v>
      </c>
      <c r="CT224" s="28">
        <f t="shared" si="65"/>
        <v>0</v>
      </c>
      <c r="CU224" s="28">
        <f t="shared" si="52"/>
        <v>0</v>
      </c>
      <c r="CV224" s="28">
        <f t="shared" si="53"/>
        <v>814.48</v>
      </c>
      <c r="CW224" s="29">
        <f t="shared" si="54"/>
        <v>6185.52</v>
      </c>
    </row>
    <row r="225" spans="2:101" x14ac:dyDescent="0.2">
      <c r="B225" s="7">
        <v>212010</v>
      </c>
      <c r="C225" s="8">
        <v>541846</v>
      </c>
      <c r="D225" s="8" t="s">
        <v>95</v>
      </c>
      <c r="E225" s="8" t="s">
        <v>897</v>
      </c>
      <c r="F225" s="8">
        <v>0</v>
      </c>
      <c r="G225" s="8" t="s">
        <v>942</v>
      </c>
      <c r="H225" s="8" t="s">
        <v>106</v>
      </c>
      <c r="I225" s="8" t="s">
        <v>107</v>
      </c>
      <c r="J225" s="8" t="s">
        <v>108</v>
      </c>
      <c r="K225" s="8" t="s">
        <v>552</v>
      </c>
      <c r="L225" s="8" t="s">
        <v>411</v>
      </c>
      <c r="M225" s="9">
        <v>27209251600935</v>
      </c>
      <c r="N225" s="8" t="s">
        <v>611</v>
      </c>
      <c r="O225" s="8" t="s">
        <v>102</v>
      </c>
      <c r="P225" s="8">
        <v>1826.55</v>
      </c>
      <c r="Q225" s="14">
        <v>2137.0635000000002</v>
      </c>
      <c r="R225" s="15">
        <v>0</v>
      </c>
      <c r="S225" s="15">
        <f t="shared" si="55"/>
        <v>2885.04</v>
      </c>
      <c r="T225" s="15">
        <f t="shared" si="56"/>
        <v>320.56</v>
      </c>
      <c r="U225" s="15">
        <v>0</v>
      </c>
      <c r="V225" s="15">
        <v>0</v>
      </c>
      <c r="W225" s="15">
        <v>0</v>
      </c>
      <c r="X225" s="15" t="s">
        <v>103</v>
      </c>
      <c r="Y225" s="14">
        <v>320.55952500000001</v>
      </c>
      <c r="Z225" s="15">
        <v>300</v>
      </c>
      <c r="AA225" s="15" t="s">
        <v>103</v>
      </c>
      <c r="AB225" s="15">
        <v>0</v>
      </c>
      <c r="AC225" s="15" t="s">
        <v>103</v>
      </c>
      <c r="AD225" s="15">
        <v>0</v>
      </c>
      <c r="AE225" s="15">
        <v>0</v>
      </c>
      <c r="AF225" s="19">
        <f t="shared" si="57"/>
        <v>620.55999999999995</v>
      </c>
      <c r="AG225" s="15">
        <v>0</v>
      </c>
      <c r="AH225" s="15">
        <v>0</v>
      </c>
      <c r="AI225" s="15">
        <v>0</v>
      </c>
      <c r="AJ225" s="15">
        <v>221.86</v>
      </c>
      <c r="AK225" s="15">
        <v>190</v>
      </c>
      <c r="AL225" s="15">
        <v>36.51</v>
      </c>
      <c r="AM225" s="15">
        <v>65.11</v>
      </c>
      <c r="AN225" s="15">
        <v>83.61</v>
      </c>
      <c r="AO225" s="15">
        <v>119.28</v>
      </c>
      <c r="AP225" s="15">
        <v>127.63</v>
      </c>
      <c r="AQ225" s="15">
        <v>136.56</v>
      </c>
      <c r="AR225" s="15" t="s">
        <v>103</v>
      </c>
      <c r="AS225" s="15">
        <v>91.327500000000001</v>
      </c>
      <c r="AT225" s="15">
        <v>600</v>
      </c>
      <c r="AU225" s="15">
        <v>10</v>
      </c>
      <c r="AV225" s="19">
        <f t="shared" si="58"/>
        <v>1681.89</v>
      </c>
      <c r="AW225" s="15">
        <v>10</v>
      </c>
      <c r="AX225" s="15">
        <v>0</v>
      </c>
      <c r="AY225" s="14">
        <v>384.5369</v>
      </c>
      <c r="AZ225" s="15">
        <v>0</v>
      </c>
      <c r="BA225" s="15" t="s">
        <v>103</v>
      </c>
      <c r="BB225" s="15">
        <v>0</v>
      </c>
      <c r="BC225" s="24">
        <f t="shared" si="50"/>
        <v>8039.65</v>
      </c>
      <c r="BD225" s="19">
        <f t="shared" si="59"/>
        <v>0</v>
      </c>
      <c r="BE225" s="19">
        <f t="shared" si="60"/>
        <v>8039.65</v>
      </c>
      <c r="BF225" s="22">
        <v>0</v>
      </c>
      <c r="BG225" s="22">
        <v>0</v>
      </c>
      <c r="BH225" s="22"/>
      <c r="BI225" s="22"/>
      <c r="BJ225" s="32">
        <v>762.61458496093746</v>
      </c>
      <c r="BK225" s="32">
        <v>45.25</v>
      </c>
      <c r="BL225" s="28">
        <f t="shared" si="61"/>
        <v>0</v>
      </c>
      <c r="BM225" s="28">
        <f t="shared" si="62"/>
        <v>0</v>
      </c>
      <c r="BN2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5" s="28">
        <v>0</v>
      </c>
      <c r="BR225" s="28">
        <v>0</v>
      </c>
      <c r="BS225" s="28" t="s">
        <v>103</v>
      </c>
      <c r="BT225" s="28">
        <v>3</v>
      </c>
      <c r="BU225" s="28">
        <v>0</v>
      </c>
      <c r="BV225" s="28" t="s">
        <v>103</v>
      </c>
      <c r="BW225" s="28" t="s">
        <v>103</v>
      </c>
      <c r="BX225" s="28">
        <v>0</v>
      </c>
      <c r="BY225" s="28" t="s">
        <v>103</v>
      </c>
      <c r="BZ225" s="28" t="s">
        <v>103</v>
      </c>
      <c r="CA225" s="28" t="s">
        <v>103</v>
      </c>
      <c r="CB225" s="28" t="s">
        <v>103</v>
      </c>
      <c r="CC225" s="28">
        <v>0</v>
      </c>
      <c r="CD225" s="28" t="s">
        <v>103</v>
      </c>
      <c r="CE225" s="28">
        <v>0</v>
      </c>
      <c r="CF225" s="28" t="s">
        <v>103</v>
      </c>
      <c r="CG225" s="28">
        <v>3.39</v>
      </c>
      <c r="CH225" s="28">
        <v>5</v>
      </c>
      <c r="CI225" s="28">
        <v>0</v>
      </c>
      <c r="CJ225" s="28" t="s">
        <v>103</v>
      </c>
      <c r="CK225" s="28" t="s">
        <v>103</v>
      </c>
      <c r="CL225" s="28">
        <v>0</v>
      </c>
      <c r="CM225" s="28" t="s">
        <v>103</v>
      </c>
      <c r="CN225" s="28">
        <v>0</v>
      </c>
      <c r="CO225" s="28">
        <f t="shared" si="63"/>
        <v>0</v>
      </c>
      <c r="CP225" s="32">
        <f t="shared" si="51"/>
        <v>384.5369</v>
      </c>
      <c r="CQ225" s="28">
        <v>0</v>
      </c>
      <c r="CR225" s="28" t="s">
        <v>103</v>
      </c>
      <c r="CS225" s="28">
        <f t="shared" si="64"/>
        <v>0</v>
      </c>
      <c r="CT225" s="28">
        <f t="shared" si="65"/>
        <v>0</v>
      </c>
      <c r="CU225" s="28">
        <f t="shared" si="52"/>
        <v>0</v>
      </c>
      <c r="CV225" s="28">
        <f t="shared" si="53"/>
        <v>1203.79</v>
      </c>
      <c r="CW225" s="29">
        <f t="shared" si="54"/>
        <v>6835.86</v>
      </c>
    </row>
    <row r="226" spans="2:101" x14ac:dyDescent="0.2">
      <c r="B226" s="7">
        <v>212011</v>
      </c>
      <c r="C226" s="8">
        <v>541883</v>
      </c>
      <c r="D226" s="8" t="s">
        <v>95</v>
      </c>
      <c r="E226" s="8" t="s">
        <v>898</v>
      </c>
      <c r="F226" s="8">
        <v>0</v>
      </c>
      <c r="G226" s="8" t="s">
        <v>942</v>
      </c>
      <c r="H226" s="8" t="s">
        <v>106</v>
      </c>
      <c r="I226" s="8" t="s">
        <v>107</v>
      </c>
      <c r="J226" s="8" t="s">
        <v>108</v>
      </c>
      <c r="K226" s="8" t="s">
        <v>178</v>
      </c>
      <c r="L226" s="8" t="s">
        <v>411</v>
      </c>
      <c r="M226" s="9">
        <v>26711211600731</v>
      </c>
      <c r="N226" s="8" t="s">
        <v>612</v>
      </c>
      <c r="O226" s="8" t="s">
        <v>102</v>
      </c>
      <c r="P226" s="8">
        <v>1525.42</v>
      </c>
      <c r="Q226" s="14">
        <v>1784.7414000000003</v>
      </c>
      <c r="R226" s="15">
        <v>0</v>
      </c>
      <c r="S226" s="15">
        <f t="shared" si="55"/>
        <v>2409.4</v>
      </c>
      <c r="T226" s="15">
        <f t="shared" si="56"/>
        <v>267.70999999999998</v>
      </c>
      <c r="U226" s="15">
        <v>0</v>
      </c>
      <c r="V226" s="15">
        <v>0</v>
      </c>
      <c r="W226" s="15">
        <v>0</v>
      </c>
      <c r="X226" s="15" t="s">
        <v>103</v>
      </c>
      <c r="Y226" s="14">
        <v>267.71121000000005</v>
      </c>
      <c r="Z226" s="15">
        <v>300</v>
      </c>
      <c r="AA226" s="15" t="s">
        <v>103</v>
      </c>
      <c r="AB226" s="15">
        <v>0</v>
      </c>
      <c r="AC226" s="15" t="s">
        <v>103</v>
      </c>
      <c r="AD226" s="15">
        <v>0</v>
      </c>
      <c r="AE226" s="15">
        <v>0</v>
      </c>
      <c r="AF226" s="19">
        <f t="shared" si="57"/>
        <v>567.71</v>
      </c>
      <c r="AG226" s="15">
        <v>0</v>
      </c>
      <c r="AH226" s="15">
        <v>0</v>
      </c>
      <c r="AI226" s="15">
        <v>0</v>
      </c>
      <c r="AJ226" s="15">
        <v>203.58</v>
      </c>
      <c r="AK226" s="15">
        <v>190</v>
      </c>
      <c r="AL226" s="15">
        <v>30.49</v>
      </c>
      <c r="AM226" s="15">
        <v>54.38</v>
      </c>
      <c r="AN226" s="15">
        <v>69.819999999999993</v>
      </c>
      <c r="AO226" s="15">
        <v>99.62</v>
      </c>
      <c r="AP226" s="15">
        <v>106.59</v>
      </c>
      <c r="AQ226" s="15">
        <v>114.05</v>
      </c>
      <c r="AR226" s="15" t="s">
        <v>103</v>
      </c>
      <c r="AS226" s="15">
        <v>76.271000000000001</v>
      </c>
      <c r="AT226" s="15">
        <v>600</v>
      </c>
      <c r="AU226" s="15">
        <v>10</v>
      </c>
      <c r="AV226" s="19">
        <f t="shared" si="58"/>
        <v>1554.8</v>
      </c>
      <c r="AW226" s="15">
        <v>10</v>
      </c>
      <c r="AX226" s="15">
        <v>0</v>
      </c>
      <c r="AY226" s="14">
        <v>321.14109999999999</v>
      </c>
      <c r="AZ226" s="15">
        <v>0</v>
      </c>
      <c r="BA226" s="15" t="s">
        <v>103</v>
      </c>
      <c r="BB226" s="15">
        <v>0</v>
      </c>
      <c r="BC226" s="24">
        <f t="shared" si="50"/>
        <v>6915.5</v>
      </c>
      <c r="BD226" s="19">
        <f t="shared" si="59"/>
        <v>84.5</v>
      </c>
      <c r="BE226" s="19">
        <f t="shared" si="60"/>
        <v>7000</v>
      </c>
      <c r="BF226" s="22">
        <v>0</v>
      </c>
      <c r="BG226" s="22">
        <v>0</v>
      </c>
      <c r="BH226" s="22"/>
      <c r="BI226" s="22"/>
      <c r="BJ226" s="32">
        <v>655.4833935546875</v>
      </c>
      <c r="BK226" s="32">
        <v>0</v>
      </c>
      <c r="BL226" s="28">
        <f t="shared" si="61"/>
        <v>0</v>
      </c>
      <c r="BM226" s="28">
        <f t="shared" si="62"/>
        <v>0</v>
      </c>
      <c r="BN2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6" s="28">
        <v>0</v>
      </c>
      <c r="BR226" s="28">
        <v>0</v>
      </c>
      <c r="BS226" s="28" t="s">
        <v>103</v>
      </c>
      <c r="BT226" s="28">
        <v>3</v>
      </c>
      <c r="BU226" s="28">
        <v>0</v>
      </c>
      <c r="BV226" s="28" t="s">
        <v>103</v>
      </c>
      <c r="BW226" s="28" t="s">
        <v>103</v>
      </c>
      <c r="BX226" s="28">
        <v>0</v>
      </c>
      <c r="BY226" s="28" t="s">
        <v>103</v>
      </c>
      <c r="BZ226" s="28" t="s">
        <v>103</v>
      </c>
      <c r="CA226" s="28" t="s">
        <v>103</v>
      </c>
      <c r="CB226" s="28" t="s">
        <v>103</v>
      </c>
      <c r="CC226" s="28">
        <v>0</v>
      </c>
      <c r="CD226" s="28" t="s">
        <v>103</v>
      </c>
      <c r="CE226" s="28">
        <v>0</v>
      </c>
      <c r="CF226" s="28" t="s">
        <v>103</v>
      </c>
      <c r="CG226" s="28">
        <v>3.37</v>
      </c>
      <c r="CH226" s="28">
        <v>5</v>
      </c>
      <c r="CI226" s="28">
        <v>0</v>
      </c>
      <c r="CJ226" s="28" t="s">
        <v>103</v>
      </c>
      <c r="CK226" s="28" t="s">
        <v>103</v>
      </c>
      <c r="CL226" s="28">
        <v>0</v>
      </c>
      <c r="CM226" s="28" t="s">
        <v>103</v>
      </c>
      <c r="CN226" s="28">
        <v>0</v>
      </c>
      <c r="CO226" s="28">
        <f t="shared" si="63"/>
        <v>0</v>
      </c>
      <c r="CP226" s="32">
        <f t="shared" si="51"/>
        <v>321.14109999999999</v>
      </c>
      <c r="CQ226" s="28">
        <v>0</v>
      </c>
      <c r="CR226" s="28" t="s">
        <v>103</v>
      </c>
      <c r="CS226" s="28">
        <f t="shared" si="64"/>
        <v>0</v>
      </c>
      <c r="CT226" s="28">
        <f t="shared" si="65"/>
        <v>0</v>
      </c>
      <c r="CU226" s="28">
        <f t="shared" si="52"/>
        <v>0</v>
      </c>
      <c r="CV226" s="28">
        <f t="shared" si="53"/>
        <v>987.99</v>
      </c>
      <c r="CW226" s="29">
        <f t="shared" si="54"/>
        <v>6012.01</v>
      </c>
    </row>
    <row r="227" spans="2:101" x14ac:dyDescent="0.2">
      <c r="B227" s="7">
        <v>212012</v>
      </c>
      <c r="C227" s="8">
        <v>540418</v>
      </c>
      <c r="D227" s="8" t="s">
        <v>95</v>
      </c>
      <c r="E227" s="8" t="s">
        <v>613</v>
      </c>
      <c r="F227" s="8">
        <v>0</v>
      </c>
      <c r="G227" s="8" t="s">
        <v>942</v>
      </c>
      <c r="H227" s="8" t="s">
        <v>106</v>
      </c>
      <c r="I227" s="8" t="s">
        <v>107</v>
      </c>
      <c r="J227" s="8" t="s">
        <v>108</v>
      </c>
      <c r="K227" s="8" t="s">
        <v>383</v>
      </c>
      <c r="L227" s="8" t="s">
        <v>411</v>
      </c>
      <c r="M227" s="9">
        <v>26611101600979</v>
      </c>
      <c r="N227" s="8" t="s">
        <v>614</v>
      </c>
      <c r="O227" s="8" t="s">
        <v>102</v>
      </c>
      <c r="P227" s="8">
        <v>1114.47</v>
      </c>
      <c r="Q227" s="14">
        <v>1303.9299000000001</v>
      </c>
      <c r="R227" s="15">
        <v>0</v>
      </c>
      <c r="S227" s="15">
        <f t="shared" si="55"/>
        <v>1760.31</v>
      </c>
      <c r="T227" s="15">
        <f t="shared" si="56"/>
        <v>195.59</v>
      </c>
      <c r="U227" s="15">
        <v>0</v>
      </c>
      <c r="V227" s="15">
        <v>0</v>
      </c>
      <c r="W227" s="15">
        <v>0</v>
      </c>
      <c r="X227" s="15" t="s">
        <v>103</v>
      </c>
      <c r="Y227" s="14">
        <v>195.589485</v>
      </c>
      <c r="Z227" s="15">
        <v>300</v>
      </c>
      <c r="AA227" s="15" t="s">
        <v>103</v>
      </c>
      <c r="AB227" s="15">
        <v>0</v>
      </c>
      <c r="AC227" s="15" t="s">
        <v>103</v>
      </c>
      <c r="AD227" s="15">
        <v>0</v>
      </c>
      <c r="AE227" s="15">
        <v>0</v>
      </c>
      <c r="AF227" s="19">
        <f t="shared" si="57"/>
        <v>495.59</v>
      </c>
      <c r="AG227" s="15">
        <v>0</v>
      </c>
      <c r="AH227" s="15">
        <v>0</v>
      </c>
      <c r="AI227" s="15">
        <v>0</v>
      </c>
      <c r="AJ227" s="15">
        <v>170.27</v>
      </c>
      <c r="AK227" s="15">
        <v>190</v>
      </c>
      <c r="AL227" s="15">
        <v>23.02</v>
      </c>
      <c r="AM227" s="15">
        <v>39.729999999999997</v>
      </c>
      <c r="AN227" s="15">
        <v>51.01</v>
      </c>
      <c r="AO227" s="15">
        <v>72.78</v>
      </c>
      <c r="AP227" s="15">
        <v>77.87</v>
      </c>
      <c r="AQ227" s="15">
        <v>83.32</v>
      </c>
      <c r="AR227" s="15" t="s">
        <v>103</v>
      </c>
      <c r="AS227" s="15">
        <v>55.723500000000001</v>
      </c>
      <c r="AT227" s="15">
        <v>600</v>
      </c>
      <c r="AU227" s="15">
        <v>10</v>
      </c>
      <c r="AV227" s="19">
        <f t="shared" si="58"/>
        <v>1373.72</v>
      </c>
      <c r="AW227" s="15">
        <v>10</v>
      </c>
      <c r="AX227" s="15">
        <v>0</v>
      </c>
      <c r="AY227" s="14">
        <v>234.62530000000001</v>
      </c>
      <c r="AZ227" s="15">
        <v>0</v>
      </c>
      <c r="BA227" s="15" t="s">
        <v>103</v>
      </c>
      <c r="BB227" s="15">
        <v>0</v>
      </c>
      <c r="BC227" s="24">
        <f t="shared" si="50"/>
        <v>5373.77</v>
      </c>
      <c r="BD227" s="19">
        <f t="shared" si="59"/>
        <v>1626.2299999999996</v>
      </c>
      <c r="BE227" s="19">
        <f t="shared" si="60"/>
        <v>7000</v>
      </c>
      <c r="BF227" s="22">
        <v>0</v>
      </c>
      <c r="BG227" s="22">
        <v>0</v>
      </c>
      <c r="BH227" s="22"/>
      <c r="BI227" s="22"/>
      <c r="BJ227" s="32">
        <v>594.77</v>
      </c>
      <c r="BK227" s="32">
        <v>0</v>
      </c>
      <c r="BL227" s="28">
        <f t="shared" si="61"/>
        <v>0</v>
      </c>
      <c r="BM227" s="28">
        <f t="shared" si="62"/>
        <v>0</v>
      </c>
      <c r="BN2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7" s="28">
        <v>0</v>
      </c>
      <c r="BR227" s="28">
        <v>14.87</v>
      </c>
      <c r="BS227" s="28" t="s">
        <v>103</v>
      </c>
      <c r="BT227" s="28">
        <v>3</v>
      </c>
      <c r="BU227" s="28">
        <v>0</v>
      </c>
      <c r="BV227" s="28" t="s">
        <v>103</v>
      </c>
      <c r="BW227" s="28" t="s">
        <v>103</v>
      </c>
      <c r="BX227" s="28">
        <v>0</v>
      </c>
      <c r="BY227" s="28" t="s">
        <v>103</v>
      </c>
      <c r="BZ227" s="28" t="s">
        <v>103</v>
      </c>
      <c r="CA227" s="28" t="s">
        <v>103</v>
      </c>
      <c r="CB227" s="28" t="s">
        <v>103</v>
      </c>
      <c r="CC227" s="28">
        <v>0</v>
      </c>
      <c r="CD227" s="28" t="s">
        <v>103</v>
      </c>
      <c r="CE227" s="28">
        <v>0</v>
      </c>
      <c r="CF227" s="28" t="s">
        <v>103</v>
      </c>
      <c r="CG227" s="28">
        <v>3.28</v>
      </c>
      <c r="CH227" s="28">
        <v>5</v>
      </c>
      <c r="CI227" s="28">
        <v>0</v>
      </c>
      <c r="CJ227" s="28" t="s">
        <v>103</v>
      </c>
      <c r="CK227" s="28" t="s">
        <v>103</v>
      </c>
      <c r="CL227" s="28">
        <v>0</v>
      </c>
      <c r="CM227" s="28" t="s">
        <v>103</v>
      </c>
      <c r="CN227" s="28">
        <v>0</v>
      </c>
      <c r="CO227" s="28">
        <f t="shared" si="63"/>
        <v>0</v>
      </c>
      <c r="CP227" s="32">
        <f t="shared" si="51"/>
        <v>234.62530000000001</v>
      </c>
      <c r="CQ227" s="28">
        <v>0</v>
      </c>
      <c r="CR227" s="28" t="s">
        <v>103</v>
      </c>
      <c r="CS227" s="28">
        <f t="shared" si="64"/>
        <v>0</v>
      </c>
      <c r="CT227" s="28">
        <f t="shared" si="65"/>
        <v>0</v>
      </c>
      <c r="CU227" s="28">
        <f t="shared" si="52"/>
        <v>0</v>
      </c>
      <c r="CV227" s="28">
        <f t="shared" si="53"/>
        <v>855.55</v>
      </c>
      <c r="CW227" s="29">
        <f t="shared" si="54"/>
        <v>6144.45</v>
      </c>
    </row>
    <row r="228" spans="2:101" x14ac:dyDescent="0.2">
      <c r="B228" s="7">
        <v>212013</v>
      </c>
      <c r="C228" s="8">
        <v>540529</v>
      </c>
      <c r="D228" s="8" t="s">
        <v>95</v>
      </c>
      <c r="E228" s="8" t="s">
        <v>615</v>
      </c>
      <c r="F228" s="8">
        <v>0</v>
      </c>
      <c r="G228" s="8" t="s">
        <v>942</v>
      </c>
      <c r="H228" s="8" t="s">
        <v>106</v>
      </c>
      <c r="I228" s="8" t="s">
        <v>114</v>
      </c>
      <c r="J228" s="8" t="s">
        <v>114</v>
      </c>
      <c r="K228" s="8" t="s">
        <v>120</v>
      </c>
      <c r="L228" s="8" t="s">
        <v>411</v>
      </c>
      <c r="M228" s="9">
        <v>27608041600977</v>
      </c>
      <c r="N228" s="8" t="s">
        <v>616</v>
      </c>
      <c r="O228" s="8" t="s">
        <v>102</v>
      </c>
      <c r="P228" s="8">
        <v>1076.92</v>
      </c>
      <c r="Q228" s="14">
        <v>1259.9964</v>
      </c>
      <c r="R228" s="15">
        <v>0</v>
      </c>
      <c r="S228" s="15">
        <f t="shared" si="55"/>
        <v>1701</v>
      </c>
      <c r="T228" s="15">
        <f t="shared" si="56"/>
        <v>189</v>
      </c>
      <c r="U228" s="15">
        <v>0</v>
      </c>
      <c r="V228" s="15">
        <v>0</v>
      </c>
      <c r="W228" s="15">
        <v>0</v>
      </c>
      <c r="X228" s="15" t="s">
        <v>103</v>
      </c>
      <c r="Y228" s="14">
        <v>188.99946</v>
      </c>
      <c r="Z228" s="15">
        <v>300</v>
      </c>
      <c r="AA228" s="15" t="s">
        <v>103</v>
      </c>
      <c r="AB228" s="15">
        <v>0</v>
      </c>
      <c r="AC228" s="15" t="s">
        <v>103</v>
      </c>
      <c r="AD228" s="15">
        <v>0</v>
      </c>
      <c r="AE228" s="15">
        <v>0</v>
      </c>
      <c r="AF228" s="19">
        <f t="shared" si="57"/>
        <v>489</v>
      </c>
      <c r="AG228" s="15">
        <v>0</v>
      </c>
      <c r="AH228" s="15">
        <v>0</v>
      </c>
      <c r="AI228" s="15">
        <v>0</v>
      </c>
      <c r="AJ228" s="15">
        <v>168.86</v>
      </c>
      <c r="AK228" s="15">
        <v>190</v>
      </c>
      <c r="AL228" s="15">
        <v>24.77</v>
      </c>
      <c r="AM228" s="15">
        <v>38.39</v>
      </c>
      <c r="AN228" s="15">
        <v>49.29</v>
      </c>
      <c r="AO228" s="15">
        <v>70.33</v>
      </c>
      <c r="AP228" s="15">
        <v>75.52</v>
      </c>
      <c r="AQ228" s="15">
        <v>80.52</v>
      </c>
      <c r="AR228" s="15" t="s">
        <v>103</v>
      </c>
      <c r="AS228" s="15">
        <v>53.845999999999997</v>
      </c>
      <c r="AT228" s="15">
        <v>600</v>
      </c>
      <c r="AU228" s="15">
        <v>8</v>
      </c>
      <c r="AV228" s="19">
        <f t="shared" si="58"/>
        <v>1359.53</v>
      </c>
      <c r="AW228" s="15">
        <v>10</v>
      </c>
      <c r="AX228" s="15">
        <v>0</v>
      </c>
      <c r="AY228" s="14">
        <v>226.72</v>
      </c>
      <c r="AZ228" s="15">
        <v>0</v>
      </c>
      <c r="BA228" s="15" t="s">
        <v>103</v>
      </c>
      <c r="BB228" s="15">
        <v>0</v>
      </c>
      <c r="BC228" s="24">
        <f t="shared" si="50"/>
        <v>5235.25</v>
      </c>
      <c r="BD228" s="19">
        <f t="shared" si="59"/>
        <v>1764.75</v>
      </c>
      <c r="BE228" s="19">
        <f t="shared" si="60"/>
        <v>7000</v>
      </c>
      <c r="BF228" s="22">
        <v>0</v>
      </c>
      <c r="BG228" s="22">
        <v>0</v>
      </c>
      <c r="BH228" s="22"/>
      <c r="BI228" s="22"/>
      <c r="BJ228" s="32">
        <v>601.24018066406245</v>
      </c>
      <c r="BK228" s="32">
        <v>0</v>
      </c>
      <c r="BL228" s="28">
        <f t="shared" si="61"/>
        <v>0</v>
      </c>
      <c r="BM228" s="28">
        <f t="shared" si="62"/>
        <v>0</v>
      </c>
      <c r="BN2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8" s="28">
        <v>0</v>
      </c>
      <c r="BR228" s="28">
        <v>0</v>
      </c>
      <c r="BS228" s="28" t="s">
        <v>103</v>
      </c>
      <c r="BT228" s="28">
        <v>3</v>
      </c>
      <c r="BU228" s="28">
        <v>0</v>
      </c>
      <c r="BV228" s="28" t="s">
        <v>103</v>
      </c>
      <c r="BW228" s="28" t="s">
        <v>103</v>
      </c>
      <c r="BX228" s="28">
        <v>0</v>
      </c>
      <c r="BY228" s="28" t="s">
        <v>103</v>
      </c>
      <c r="BZ228" s="28" t="s">
        <v>103</v>
      </c>
      <c r="CA228" s="28" t="s">
        <v>103</v>
      </c>
      <c r="CB228" s="28" t="s">
        <v>103</v>
      </c>
      <c r="CC228" s="28">
        <v>0</v>
      </c>
      <c r="CD228" s="28" t="s">
        <v>103</v>
      </c>
      <c r="CE228" s="28">
        <v>0</v>
      </c>
      <c r="CF228" s="28" t="s">
        <v>103</v>
      </c>
      <c r="CG228" s="28">
        <v>3.28</v>
      </c>
      <c r="CH228" s="28">
        <v>3</v>
      </c>
      <c r="CI228" s="28">
        <v>0</v>
      </c>
      <c r="CJ228" s="28" t="s">
        <v>103</v>
      </c>
      <c r="CK228" s="28" t="s">
        <v>103</v>
      </c>
      <c r="CL228" s="28">
        <v>0</v>
      </c>
      <c r="CM228" s="28" t="s">
        <v>103</v>
      </c>
      <c r="CN228" s="28">
        <v>0</v>
      </c>
      <c r="CO228" s="28">
        <f t="shared" si="63"/>
        <v>0</v>
      </c>
      <c r="CP228" s="32">
        <f t="shared" si="51"/>
        <v>226.72</v>
      </c>
      <c r="CQ228" s="28">
        <v>0</v>
      </c>
      <c r="CR228" s="28" t="s">
        <v>103</v>
      </c>
      <c r="CS228" s="28">
        <f t="shared" si="64"/>
        <v>0</v>
      </c>
      <c r="CT228" s="28">
        <f t="shared" si="65"/>
        <v>0</v>
      </c>
      <c r="CU228" s="28">
        <f t="shared" si="52"/>
        <v>0</v>
      </c>
      <c r="CV228" s="28">
        <f t="shared" si="53"/>
        <v>837.24</v>
      </c>
      <c r="CW228" s="29">
        <f t="shared" si="54"/>
        <v>6162.76</v>
      </c>
    </row>
    <row r="229" spans="2:101" x14ac:dyDescent="0.2">
      <c r="B229" s="7">
        <v>212014</v>
      </c>
      <c r="C229" s="8">
        <v>541884</v>
      </c>
      <c r="D229" s="8" t="s">
        <v>95</v>
      </c>
      <c r="E229" s="8" t="s">
        <v>899</v>
      </c>
      <c r="F229" s="8">
        <v>0</v>
      </c>
      <c r="G229" s="8" t="s">
        <v>942</v>
      </c>
      <c r="H229" s="8" t="s">
        <v>106</v>
      </c>
      <c r="I229" s="8" t="s">
        <v>114</v>
      </c>
      <c r="J229" s="8" t="s">
        <v>114</v>
      </c>
      <c r="K229" s="8" t="s">
        <v>585</v>
      </c>
      <c r="L229" s="8" t="s">
        <v>411</v>
      </c>
      <c r="M229" s="9">
        <v>27110031600938</v>
      </c>
      <c r="N229" s="8" t="s">
        <v>617</v>
      </c>
      <c r="O229" s="8" t="s">
        <v>102</v>
      </c>
      <c r="P229" s="8">
        <v>1557.05</v>
      </c>
      <c r="Q229" s="14">
        <v>1821.7485000000001</v>
      </c>
      <c r="R229" s="15">
        <v>0</v>
      </c>
      <c r="S229" s="15">
        <f t="shared" si="55"/>
        <v>2459.36</v>
      </c>
      <c r="T229" s="15">
        <f t="shared" si="56"/>
        <v>273.26</v>
      </c>
      <c r="U229" s="15">
        <v>0</v>
      </c>
      <c r="V229" s="15">
        <v>0</v>
      </c>
      <c r="W229" s="15">
        <v>0</v>
      </c>
      <c r="X229" s="15" t="s">
        <v>103</v>
      </c>
      <c r="Y229" s="14">
        <v>273.26227499999999</v>
      </c>
      <c r="Z229" s="15">
        <v>300</v>
      </c>
      <c r="AA229" s="15" t="s">
        <v>103</v>
      </c>
      <c r="AB229" s="15">
        <v>0</v>
      </c>
      <c r="AC229" s="15" t="s">
        <v>103</v>
      </c>
      <c r="AD229" s="15">
        <v>0</v>
      </c>
      <c r="AE229" s="15">
        <v>0</v>
      </c>
      <c r="AF229" s="19">
        <f t="shared" si="57"/>
        <v>573.26</v>
      </c>
      <c r="AG229" s="15">
        <v>0</v>
      </c>
      <c r="AH229" s="15">
        <v>0</v>
      </c>
      <c r="AI229" s="15">
        <v>0</v>
      </c>
      <c r="AJ229" s="15">
        <v>189.22</v>
      </c>
      <c r="AK229" s="15">
        <v>190</v>
      </c>
      <c r="AL229" s="15">
        <v>31.12</v>
      </c>
      <c r="AM229" s="15">
        <v>55.5</v>
      </c>
      <c r="AN229" s="15">
        <v>71.27</v>
      </c>
      <c r="AO229" s="15">
        <v>101.68</v>
      </c>
      <c r="AP229" s="15">
        <v>108.8</v>
      </c>
      <c r="AQ229" s="15">
        <v>116.42</v>
      </c>
      <c r="AR229" s="15" t="s">
        <v>103</v>
      </c>
      <c r="AS229" s="15">
        <v>77.852500000000006</v>
      </c>
      <c r="AT229" s="15">
        <v>600</v>
      </c>
      <c r="AU229" s="15">
        <v>8</v>
      </c>
      <c r="AV229" s="19">
        <f t="shared" si="58"/>
        <v>1549.86</v>
      </c>
      <c r="AW229" s="15">
        <v>10</v>
      </c>
      <c r="AX229" s="15">
        <v>0</v>
      </c>
      <c r="AY229" s="14">
        <v>327.8</v>
      </c>
      <c r="AZ229" s="15">
        <v>0</v>
      </c>
      <c r="BA229" s="15" t="s">
        <v>103</v>
      </c>
      <c r="BB229" s="15">
        <v>0</v>
      </c>
      <c r="BC229" s="24">
        <f t="shared" si="50"/>
        <v>7015.29</v>
      </c>
      <c r="BD229" s="19">
        <f t="shared" si="59"/>
        <v>0</v>
      </c>
      <c r="BE229" s="19">
        <f t="shared" si="60"/>
        <v>7015.29</v>
      </c>
      <c r="BF229" s="22">
        <v>0</v>
      </c>
      <c r="BG229" s="22">
        <v>0</v>
      </c>
      <c r="BH229" s="22"/>
      <c r="BI229" s="22"/>
      <c r="BJ229" s="32">
        <v>670.94392578124996</v>
      </c>
      <c r="BK229" s="32">
        <v>10</v>
      </c>
      <c r="BL229" s="28">
        <f t="shared" si="61"/>
        <v>0</v>
      </c>
      <c r="BM229" s="28">
        <f t="shared" si="62"/>
        <v>0</v>
      </c>
      <c r="BN2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9" s="28">
        <v>0</v>
      </c>
      <c r="BR229" s="28">
        <v>0</v>
      </c>
      <c r="BS229" s="28" t="s">
        <v>103</v>
      </c>
      <c r="BT229" s="28">
        <v>3</v>
      </c>
      <c r="BU229" s="28">
        <v>1050</v>
      </c>
      <c r="BV229" s="28" t="s">
        <v>103</v>
      </c>
      <c r="BW229" s="28" t="s">
        <v>103</v>
      </c>
      <c r="BX229" s="28">
        <v>0</v>
      </c>
      <c r="BY229" s="28" t="s">
        <v>103</v>
      </c>
      <c r="BZ229" s="28" t="s">
        <v>103</v>
      </c>
      <c r="CA229" s="28" t="s">
        <v>103</v>
      </c>
      <c r="CB229" s="28" t="s">
        <v>103</v>
      </c>
      <c r="CC229" s="28">
        <v>0</v>
      </c>
      <c r="CD229" s="28" t="s">
        <v>103</v>
      </c>
      <c r="CE229" s="28">
        <v>0</v>
      </c>
      <c r="CF229" s="28" t="s">
        <v>103</v>
      </c>
      <c r="CG229" s="28">
        <v>3.45</v>
      </c>
      <c r="CH229" s="28">
        <v>3</v>
      </c>
      <c r="CI229" s="28">
        <v>0</v>
      </c>
      <c r="CJ229" s="28" t="s">
        <v>103</v>
      </c>
      <c r="CK229" s="28" t="s">
        <v>103</v>
      </c>
      <c r="CL229" s="28">
        <v>0</v>
      </c>
      <c r="CM229" s="28" t="s">
        <v>103</v>
      </c>
      <c r="CN229" s="28">
        <v>0</v>
      </c>
      <c r="CO229" s="28">
        <f t="shared" si="63"/>
        <v>0</v>
      </c>
      <c r="CP229" s="32">
        <f t="shared" si="51"/>
        <v>327.8</v>
      </c>
      <c r="CQ229" s="28">
        <v>0</v>
      </c>
      <c r="CR229" s="28" t="s">
        <v>103</v>
      </c>
      <c r="CS229" s="28">
        <f t="shared" si="64"/>
        <v>0</v>
      </c>
      <c r="CT229" s="28">
        <f t="shared" si="65"/>
        <v>0</v>
      </c>
      <c r="CU229" s="28">
        <f t="shared" si="52"/>
        <v>0</v>
      </c>
      <c r="CV229" s="28">
        <f t="shared" si="53"/>
        <v>2068.19</v>
      </c>
      <c r="CW229" s="29">
        <f t="shared" si="54"/>
        <v>4947.1000000000004</v>
      </c>
    </row>
    <row r="230" spans="2:101" x14ac:dyDescent="0.2">
      <c r="B230" s="7">
        <v>212015</v>
      </c>
      <c r="C230" s="8">
        <v>541927</v>
      </c>
      <c r="D230" s="8" t="s">
        <v>95</v>
      </c>
      <c r="E230" s="8" t="s">
        <v>900</v>
      </c>
      <c r="F230" s="8">
        <v>0</v>
      </c>
      <c r="G230" s="8" t="s">
        <v>942</v>
      </c>
      <c r="H230" s="8" t="s">
        <v>106</v>
      </c>
      <c r="I230" s="8" t="s">
        <v>114</v>
      </c>
      <c r="J230" s="8" t="s">
        <v>114</v>
      </c>
      <c r="K230" s="8" t="s">
        <v>585</v>
      </c>
      <c r="L230" s="8" t="s">
        <v>411</v>
      </c>
      <c r="M230" s="9">
        <v>28408251600873</v>
      </c>
      <c r="N230" s="8" t="s">
        <v>618</v>
      </c>
      <c r="O230" s="8" t="s">
        <v>102</v>
      </c>
      <c r="P230" s="8">
        <v>1367.14</v>
      </c>
      <c r="Q230" s="14">
        <v>1599.5538000000004</v>
      </c>
      <c r="R230" s="15">
        <v>0</v>
      </c>
      <c r="S230" s="15">
        <f t="shared" si="55"/>
        <v>2159.4</v>
      </c>
      <c r="T230" s="15">
        <f t="shared" si="56"/>
        <v>239.93</v>
      </c>
      <c r="U230" s="15">
        <v>0</v>
      </c>
      <c r="V230" s="15">
        <v>0</v>
      </c>
      <c r="W230" s="15">
        <v>0</v>
      </c>
      <c r="X230" s="15" t="s">
        <v>103</v>
      </c>
      <c r="Y230" s="14">
        <v>239.93307000000004</v>
      </c>
      <c r="Z230" s="15">
        <v>300</v>
      </c>
      <c r="AA230" s="15" t="s">
        <v>103</v>
      </c>
      <c r="AB230" s="15">
        <v>0</v>
      </c>
      <c r="AC230" s="15" t="s">
        <v>103</v>
      </c>
      <c r="AD230" s="15">
        <v>0</v>
      </c>
      <c r="AE230" s="15">
        <v>0</v>
      </c>
      <c r="AF230" s="19">
        <f t="shared" si="57"/>
        <v>539.92999999999995</v>
      </c>
      <c r="AG230" s="15">
        <v>0</v>
      </c>
      <c r="AH230" s="15">
        <v>0</v>
      </c>
      <c r="AI230" s="15">
        <v>0</v>
      </c>
      <c r="AJ230" s="15">
        <v>166.98</v>
      </c>
      <c r="AK230" s="15">
        <v>190</v>
      </c>
      <c r="AL230" s="15">
        <v>27.33</v>
      </c>
      <c r="AM230" s="15">
        <v>48.73</v>
      </c>
      <c r="AN230" s="15">
        <v>62.58</v>
      </c>
      <c r="AO230" s="15">
        <v>89.28</v>
      </c>
      <c r="AP230" s="15">
        <v>95.53</v>
      </c>
      <c r="AQ230" s="15">
        <v>102.22</v>
      </c>
      <c r="AR230" s="15" t="s">
        <v>103</v>
      </c>
      <c r="AS230" s="15">
        <v>68.356999999999999</v>
      </c>
      <c r="AT230" s="15">
        <v>600</v>
      </c>
      <c r="AU230" s="15">
        <v>10</v>
      </c>
      <c r="AV230" s="19">
        <f t="shared" si="58"/>
        <v>1461.01</v>
      </c>
      <c r="AW230" s="15">
        <v>10</v>
      </c>
      <c r="AX230" s="15">
        <v>0</v>
      </c>
      <c r="AY230" s="14">
        <v>287.81889999999999</v>
      </c>
      <c r="AZ230" s="15">
        <v>0</v>
      </c>
      <c r="BA230" s="15" t="s">
        <v>103</v>
      </c>
      <c r="BB230" s="15">
        <v>0</v>
      </c>
      <c r="BC230" s="24">
        <f t="shared" si="50"/>
        <v>6297.64</v>
      </c>
      <c r="BD230" s="19">
        <f t="shared" si="59"/>
        <v>702.35999999999967</v>
      </c>
      <c r="BE230" s="19">
        <f t="shared" si="60"/>
        <v>7000</v>
      </c>
      <c r="BF230" s="22">
        <v>0</v>
      </c>
      <c r="BG230" s="22">
        <v>0</v>
      </c>
      <c r="BH230" s="22"/>
      <c r="BI230" s="22"/>
      <c r="BJ230" s="32">
        <v>600.5747021484375</v>
      </c>
      <c r="BK230" s="32">
        <v>0</v>
      </c>
      <c r="BL230" s="28">
        <f t="shared" si="61"/>
        <v>0</v>
      </c>
      <c r="BM230" s="28">
        <f t="shared" si="62"/>
        <v>0</v>
      </c>
      <c r="BN2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0" s="28">
        <v>0</v>
      </c>
      <c r="BR230" s="28">
        <v>0</v>
      </c>
      <c r="BS230" s="28" t="s">
        <v>103</v>
      </c>
      <c r="BT230" s="28">
        <v>3</v>
      </c>
      <c r="BU230" s="28">
        <v>0</v>
      </c>
      <c r="BV230" s="28" t="s">
        <v>103</v>
      </c>
      <c r="BW230" s="28" t="s">
        <v>103</v>
      </c>
      <c r="BX230" s="28">
        <v>0</v>
      </c>
      <c r="BY230" s="28" t="s">
        <v>103</v>
      </c>
      <c r="BZ230" s="28" t="s">
        <v>103</v>
      </c>
      <c r="CA230" s="28" t="s">
        <v>103</v>
      </c>
      <c r="CB230" s="28" t="s">
        <v>103</v>
      </c>
      <c r="CC230" s="28">
        <v>0</v>
      </c>
      <c r="CD230" s="28" t="s">
        <v>103</v>
      </c>
      <c r="CE230" s="28">
        <v>0</v>
      </c>
      <c r="CF230" s="28" t="s">
        <v>103</v>
      </c>
      <c r="CG230" s="28">
        <v>2</v>
      </c>
      <c r="CH230" s="28">
        <v>3</v>
      </c>
      <c r="CI230" s="28">
        <v>0</v>
      </c>
      <c r="CJ230" s="28" t="s">
        <v>103</v>
      </c>
      <c r="CK230" s="28" t="s">
        <v>103</v>
      </c>
      <c r="CL230" s="28">
        <v>0</v>
      </c>
      <c r="CM230" s="28" t="s">
        <v>103</v>
      </c>
      <c r="CN230" s="28">
        <v>0</v>
      </c>
      <c r="CO230" s="28">
        <f t="shared" si="63"/>
        <v>0</v>
      </c>
      <c r="CP230" s="32">
        <f t="shared" si="51"/>
        <v>287.81889999999999</v>
      </c>
      <c r="CQ230" s="28">
        <v>0</v>
      </c>
      <c r="CR230" s="28" t="s">
        <v>103</v>
      </c>
      <c r="CS230" s="28">
        <f t="shared" si="64"/>
        <v>0</v>
      </c>
      <c r="CT230" s="28">
        <f t="shared" si="65"/>
        <v>0</v>
      </c>
      <c r="CU230" s="28">
        <f t="shared" si="52"/>
        <v>0</v>
      </c>
      <c r="CV230" s="28">
        <f t="shared" si="53"/>
        <v>896.39</v>
      </c>
      <c r="CW230" s="29">
        <f t="shared" si="54"/>
        <v>6103.61</v>
      </c>
    </row>
    <row r="231" spans="2:101" x14ac:dyDescent="0.2">
      <c r="B231" s="7">
        <v>212016</v>
      </c>
      <c r="C231" s="8">
        <v>541928</v>
      </c>
      <c r="D231" s="8" t="s">
        <v>95</v>
      </c>
      <c r="E231" s="8" t="s">
        <v>901</v>
      </c>
      <c r="F231" s="8">
        <v>0</v>
      </c>
      <c r="G231" s="8" t="s">
        <v>942</v>
      </c>
      <c r="H231" s="8" t="s">
        <v>106</v>
      </c>
      <c r="I231" s="8" t="s">
        <v>114</v>
      </c>
      <c r="J231" s="8" t="s">
        <v>114</v>
      </c>
      <c r="K231" s="8" t="s">
        <v>619</v>
      </c>
      <c r="L231" s="8" t="s">
        <v>411</v>
      </c>
      <c r="M231" s="9">
        <v>27411031600971</v>
      </c>
      <c r="N231" s="8" t="s">
        <v>620</v>
      </c>
      <c r="O231" s="8" t="s">
        <v>102</v>
      </c>
      <c r="P231" s="8">
        <v>1367.14</v>
      </c>
      <c r="Q231" s="14">
        <v>1599.5538000000004</v>
      </c>
      <c r="R231" s="15">
        <v>0</v>
      </c>
      <c r="S231" s="15">
        <f t="shared" si="55"/>
        <v>2159.4</v>
      </c>
      <c r="T231" s="15">
        <f t="shared" si="56"/>
        <v>239.93</v>
      </c>
      <c r="U231" s="15">
        <v>0</v>
      </c>
      <c r="V231" s="15">
        <v>0</v>
      </c>
      <c r="W231" s="15">
        <v>0</v>
      </c>
      <c r="X231" s="15" t="s">
        <v>103</v>
      </c>
      <c r="Y231" s="14">
        <v>239.93307000000004</v>
      </c>
      <c r="Z231" s="15">
        <v>300</v>
      </c>
      <c r="AA231" s="15" t="s">
        <v>103</v>
      </c>
      <c r="AB231" s="15">
        <v>0</v>
      </c>
      <c r="AC231" s="15" t="s">
        <v>103</v>
      </c>
      <c r="AD231" s="15">
        <v>0</v>
      </c>
      <c r="AE231" s="15">
        <v>0</v>
      </c>
      <c r="AF231" s="19">
        <f t="shared" si="57"/>
        <v>539.92999999999995</v>
      </c>
      <c r="AG231" s="15">
        <v>0</v>
      </c>
      <c r="AH231" s="15">
        <v>0</v>
      </c>
      <c r="AI231" s="15">
        <v>0</v>
      </c>
      <c r="AJ231" s="15">
        <v>166.98</v>
      </c>
      <c r="AK231" s="15">
        <v>190</v>
      </c>
      <c r="AL231" s="15">
        <v>27.33</v>
      </c>
      <c r="AM231" s="15">
        <v>48.74</v>
      </c>
      <c r="AN231" s="15">
        <v>62.58</v>
      </c>
      <c r="AO231" s="15">
        <v>89.28</v>
      </c>
      <c r="AP231" s="15">
        <v>95.53</v>
      </c>
      <c r="AQ231" s="15">
        <v>102.22</v>
      </c>
      <c r="AR231" s="15" t="s">
        <v>103</v>
      </c>
      <c r="AS231" s="15">
        <v>68.356999999999999</v>
      </c>
      <c r="AT231" s="15">
        <v>600</v>
      </c>
      <c r="AU231" s="15">
        <v>10</v>
      </c>
      <c r="AV231" s="19">
        <f t="shared" si="58"/>
        <v>1461.02</v>
      </c>
      <c r="AW231" s="15">
        <v>10</v>
      </c>
      <c r="AX231" s="15">
        <v>0</v>
      </c>
      <c r="AY231" s="14">
        <v>287.81889999999999</v>
      </c>
      <c r="AZ231" s="15">
        <v>0</v>
      </c>
      <c r="BA231" s="15" t="s">
        <v>103</v>
      </c>
      <c r="BB231" s="15">
        <v>0</v>
      </c>
      <c r="BC231" s="24">
        <f t="shared" si="50"/>
        <v>6297.65</v>
      </c>
      <c r="BD231" s="19">
        <f t="shared" si="59"/>
        <v>702.35000000000036</v>
      </c>
      <c r="BE231" s="19">
        <f t="shared" si="60"/>
        <v>7000</v>
      </c>
      <c r="BF231" s="22">
        <v>0</v>
      </c>
      <c r="BG231" s="22">
        <v>0</v>
      </c>
      <c r="BH231" s="22"/>
      <c r="BI231" s="22"/>
      <c r="BJ231" s="32">
        <v>607.45077636718747</v>
      </c>
      <c r="BK231" s="32">
        <v>0</v>
      </c>
      <c r="BL231" s="28">
        <f t="shared" si="61"/>
        <v>0</v>
      </c>
      <c r="BM231" s="28">
        <f t="shared" si="62"/>
        <v>0</v>
      </c>
      <c r="BN2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1" s="28">
        <v>0</v>
      </c>
      <c r="BR231" s="28">
        <v>0</v>
      </c>
      <c r="BS231" s="28" t="s">
        <v>103</v>
      </c>
      <c r="BT231" s="28">
        <v>3</v>
      </c>
      <c r="BU231" s="28">
        <v>0</v>
      </c>
      <c r="BV231" s="28" t="s">
        <v>103</v>
      </c>
      <c r="BW231" s="28" t="s">
        <v>103</v>
      </c>
      <c r="BX231" s="28">
        <v>0</v>
      </c>
      <c r="BY231" s="28" t="s">
        <v>103</v>
      </c>
      <c r="BZ231" s="28" t="s">
        <v>103</v>
      </c>
      <c r="CA231" s="28" t="s">
        <v>103</v>
      </c>
      <c r="CB231" s="28" t="s">
        <v>103</v>
      </c>
      <c r="CC231" s="28">
        <v>0</v>
      </c>
      <c r="CD231" s="28" t="s">
        <v>103</v>
      </c>
      <c r="CE231" s="28">
        <v>0</v>
      </c>
      <c r="CF231" s="28" t="s">
        <v>103</v>
      </c>
      <c r="CG231" s="28">
        <v>3.42</v>
      </c>
      <c r="CH231" s="28">
        <v>3</v>
      </c>
      <c r="CI231" s="28">
        <v>0</v>
      </c>
      <c r="CJ231" s="28" t="s">
        <v>103</v>
      </c>
      <c r="CK231" s="28" t="s">
        <v>103</v>
      </c>
      <c r="CL231" s="28">
        <v>0</v>
      </c>
      <c r="CM231" s="28" t="s">
        <v>103</v>
      </c>
      <c r="CN231" s="28">
        <v>0</v>
      </c>
      <c r="CO231" s="28">
        <f t="shared" si="63"/>
        <v>0</v>
      </c>
      <c r="CP231" s="32">
        <f t="shared" si="51"/>
        <v>287.81889999999999</v>
      </c>
      <c r="CQ231" s="28">
        <v>0</v>
      </c>
      <c r="CR231" s="28" t="s">
        <v>103</v>
      </c>
      <c r="CS231" s="28">
        <f t="shared" si="64"/>
        <v>0</v>
      </c>
      <c r="CT231" s="28">
        <f t="shared" si="65"/>
        <v>0</v>
      </c>
      <c r="CU231" s="28">
        <f t="shared" si="52"/>
        <v>0</v>
      </c>
      <c r="CV231" s="28">
        <f t="shared" si="53"/>
        <v>904.69</v>
      </c>
      <c r="CW231" s="29">
        <f t="shared" si="54"/>
        <v>6095.3099999999995</v>
      </c>
    </row>
    <row r="232" spans="2:101" x14ac:dyDescent="0.2">
      <c r="B232" s="7">
        <v>212018</v>
      </c>
      <c r="C232" s="8">
        <v>589403</v>
      </c>
      <c r="D232" s="8" t="s">
        <v>95</v>
      </c>
      <c r="E232" s="8" t="s">
        <v>902</v>
      </c>
      <c r="F232" s="8">
        <v>0</v>
      </c>
      <c r="G232" s="8" t="s">
        <v>942</v>
      </c>
      <c r="H232" s="8" t="s">
        <v>106</v>
      </c>
      <c r="I232" s="8" t="s">
        <v>114</v>
      </c>
      <c r="J232" s="8" t="s">
        <v>114</v>
      </c>
      <c r="K232" s="8" t="s">
        <v>621</v>
      </c>
      <c r="L232" s="8" t="s">
        <v>411</v>
      </c>
      <c r="M232" s="9">
        <v>26905151602275</v>
      </c>
      <c r="N232" s="8" t="s">
        <v>622</v>
      </c>
      <c r="O232" s="8" t="s">
        <v>102</v>
      </c>
      <c r="P232" s="8">
        <v>1177.49</v>
      </c>
      <c r="Q232" s="14">
        <v>1377.6632999999999</v>
      </c>
      <c r="R232" s="15">
        <v>0</v>
      </c>
      <c r="S232" s="15">
        <f t="shared" si="55"/>
        <v>1859.85</v>
      </c>
      <c r="T232" s="15">
        <f t="shared" si="56"/>
        <v>206.65</v>
      </c>
      <c r="U232" s="15">
        <v>0</v>
      </c>
      <c r="V232" s="15">
        <v>0</v>
      </c>
      <c r="W232" s="15">
        <v>0</v>
      </c>
      <c r="X232" s="15" t="s">
        <v>103</v>
      </c>
      <c r="Y232" s="14">
        <v>206.64949499999997</v>
      </c>
      <c r="Z232" s="15">
        <v>300</v>
      </c>
      <c r="AA232" s="15" t="s">
        <v>103</v>
      </c>
      <c r="AB232" s="15">
        <v>0</v>
      </c>
      <c r="AC232" s="15" t="s">
        <v>103</v>
      </c>
      <c r="AD232" s="15">
        <v>0</v>
      </c>
      <c r="AE232" s="15">
        <v>0</v>
      </c>
      <c r="AF232" s="19">
        <f t="shared" si="57"/>
        <v>506.65</v>
      </c>
      <c r="AG232" s="15">
        <v>0</v>
      </c>
      <c r="AH232" s="15">
        <v>0</v>
      </c>
      <c r="AI232" s="15">
        <v>0</v>
      </c>
      <c r="AJ232" s="15">
        <v>152.94</v>
      </c>
      <c r="AK232" s="15">
        <v>190</v>
      </c>
      <c r="AL232" s="15">
        <v>23.54</v>
      </c>
      <c r="AM232" s="15">
        <v>41.97</v>
      </c>
      <c r="AN232" s="15">
        <v>53.9</v>
      </c>
      <c r="AO232" s="15">
        <v>76.900000000000006</v>
      </c>
      <c r="AP232" s="15">
        <v>82.28</v>
      </c>
      <c r="AQ232" s="15">
        <v>88.04</v>
      </c>
      <c r="AR232" s="15" t="s">
        <v>103</v>
      </c>
      <c r="AS232" s="15">
        <v>58.874499999999998</v>
      </c>
      <c r="AT232" s="15">
        <v>600</v>
      </c>
      <c r="AU232" s="15">
        <v>10</v>
      </c>
      <c r="AV232" s="19">
        <f t="shared" si="58"/>
        <v>1378.44</v>
      </c>
      <c r="AW232" s="15">
        <v>10</v>
      </c>
      <c r="AX232" s="15">
        <v>0</v>
      </c>
      <c r="AY232" s="14">
        <v>247.89259999999999</v>
      </c>
      <c r="AZ232" s="15">
        <v>0</v>
      </c>
      <c r="BA232" s="15" t="s">
        <v>103</v>
      </c>
      <c r="BB232" s="15">
        <v>0</v>
      </c>
      <c r="BC232" s="24">
        <f t="shared" si="50"/>
        <v>5587.15</v>
      </c>
      <c r="BD232" s="19">
        <f t="shared" si="59"/>
        <v>1412.8500000000004</v>
      </c>
      <c r="BE232" s="19">
        <f t="shared" si="60"/>
        <v>7000</v>
      </c>
      <c r="BF232" s="22">
        <v>0</v>
      </c>
      <c r="BG232" s="22">
        <v>0</v>
      </c>
      <c r="BH232" s="22"/>
      <c r="BI232" s="22"/>
      <c r="BJ232" s="32">
        <v>589.10500000000002</v>
      </c>
      <c r="BK232" s="32">
        <v>0</v>
      </c>
      <c r="BL232" s="28">
        <f t="shared" si="61"/>
        <v>0</v>
      </c>
      <c r="BM232" s="28">
        <f t="shared" si="62"/>
        <v>0</v>
      </c>
      <c r="BN2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2" s="28">
        <v>0</v>
      </c>
      <c r="BR232" s="28">
        <v>20.45</v>
      </c>
      <c r="BS232" s="28" t="s">
        <v>103</v>
      </c>
      <c r="BT232" s="28">
        <v>3</v>
      </c>
      <c r="BU232" s="28">
        <v>0</v>
      </c>
      <c r="BV232" s="28" t="s">
        <v>103</v>
      </c>
      <c r="BW232" s="28" t="s">
        <v>103</v>
      </c>
      <c r="BX232" s="28">
        <v>0</v>
      </c>
      <c r="BY232" s="28" t="s">
        <v>103</v>
      </c>
      <c r="BZ232" s="28" t="s">
        <v>103</v>
      </c>
      <c r="CA232" s="28" t="s">
        <v>103</v>
      </c>
      <c r="CB232" s="28" t="s">
        <v>103</v>
      </c>
      <c r="CC232" s="28">
        <v>0</v>
      </c>
      <c r="CD232" s="28" t="s">
        <v>103</v>
      </c>
      <c r="CE232" s="28">
        <v>0</v>
      </c>
      <c r="CF232" s="28" t="s">
        <v>103</v>
      </c>
      <c r="CG232" s="28">
        <v>3.29</v>
      </c>
      <c r="CH232" s="28">
        <v>3</v>
      </c>
      <c r="CI232" s="28">
        <v>0</v>
      </c>
      <c r="CJ232" s="28" t="s">
        <v>103</v>
      </c>
      <c r="CK232" s="28" t="s">
        <v>103</v>
      </c>
      <c r="CL232" s="28">
        <v>0</v>
      </c>
      <c r="CM232" s="28" t="s">
        <v>103</v>
      </c>
      <c r="CN232" s="28">
        <v>0</v>
      </c>
      <c r="CO232" s="28">
        <f t="shared" si="63"/>
        <v>0</v>
      </c>
      <c r="CP232" s="32">
        <f t="shared" si="51"/>
        <v>247.89259999999999</v>
      </c>
      <c r="CQ232" s="28">
        <v>0</v>
      </c>
      <c r="CR232" s="28" t="s">
        <v>103</v>
      </c>
      <c r="CS232" s="28">
        <f t="shared" si="64"/>
        <v>0</v>
      </c>
      <c r="CT232" s="28">
        <f t="shared" si="65"/>
        <v>0</v>
      </c>
      <c r="CU232" s="28">
        <f t="shared" si="52"/>
        <v>0</v>
      </c>
      <c r="CV232" s="28">
        <f t="shared" si="53"/>
        <v>866.74</v>
      </c>
      <c r="CW232" s="29">
        <f t="shared" si="54"/>
        <v>6133.26</v>
      </c>
    </row>
    <row r="233" spans="2:101" x14ac:dyDescent="0.2">
      <c r="B233" s="7">
        <v>212019</v>
      </c>
      <c r="C233" s="8">
        <v>540826</v>
      </c>
      <c r="D233" s="8" t="s">
        <v>95</v>
      </c>
      <c r="E233" s="8" t="s">
        <v>623</v>
      </c>
      <c r="F233" s="8">
        <v>0</v>
      </c>
      <c r="G233" s="8" t="s">
        <v>942</v>
      </c>
      <c r="H233" s="8" t="s">
        <v>106</v>
      </c>
      <c r="I233" s="8" t="s">
        <v>98</v>
      </c>
      <c r="J233" s="8" t="s">
        <v>103</v>
      </c>
      <c r="K233" s="8" t="s">
        <v>103</v>
      </c>
      <c r="L233" s="8" t="s">
        <v>103</v>
      </c>
      <c r="M233" s="9">
        <v>28306221600859</v>
      </c>
      <c r="N233" s="8" t="s">
        <v>624</v>
      </c>
      <c r="O233" s="8" t="s">
        <v>103</v>
      </c>
      <c r="P233" s="8">
        <v>937.15</v>
      </c>
      <c r="Q233" s="14">
        <v>1030.865</v>
      </c>
      <c r="R233" s="15">
        <v>0</v>
      </c>
      <c r="S233" s="15">
        <f t="shared" si="55"/>
        <v>1391.67</v>
      </c>
      <c r="T233" s="15">
        <f t="shared" si="56"/>
        <v>154.63</v>
      </c>
      <c r="U233" s="15">
        <v>0</v>
      </c>
      <c r="V233" s="15">
        <v>0</v>
      </c>
      <c r="W233" s="15">
        <v>0</v>
      </c>
      <c r="X233" s="15" t="s">
        <v>103</v>
      </c>
      <c r="Y233" s="14">
        <v>154.62975</v>
      </c>
      <c r="Z233" s="15">
        <v>300</v>
      </c>
      <c r="AA233" s="15" t="s">
        <v>103</v>
      </c>
      <c r="AB233" s="15">
        <v>0</v>
      </c>
      <c r="AC233" s="15" t="s">
        <v>103</v>
      </c>
      <c r="AD233" s="15">
        <v>0</v>
      </c>
      <c r="AE233" s="15">
        <v>0</v>
      </c>
      <c r="AF233" s="19">
        <f t="shared" si="57"/>
        <v>454.63</v>
      </c>
      <c r="AG233" s="15">
        <v>0</v>
      </c>
      <c r="AH233" s="15">
        <v>0</v>
      </c>
      <c r="AI233" s="15">
        <v>0</v>
      </c>
      <c r="AJ233" s="15">
        <v>133.09</v>
      </c>
      <c r="AK233" s="15">
        <v>200</v>
      </c>
      <c r="AL233" s="15">
        <v>31.29</v>
      </c>
      <c r="AM233" s="15">
        <v>33.4</v>
      </c>
      <c r="AN233" s="15">
        <v>42.9</v>
      </c>
      <c r="AO233" s="15">
        <v>61.2</v>
      </c>
      <c r="AP233" s="15">
        <v>67.7</v>
      </c>
      <c r="AQ233" s="15">
        <v>88.69</v>
      </c>
      <c r="AR233" s="15" t="s">
        <v>103</v>
      </c>
      <c r="AS233" s="15">
        <v>56.284999999999997</v>
      </c>
      <c r="AT233" s="15">
        <v>600</v>
      </c>
      <c r="AU233" s="15">
        <v>10</v>
      </c>
      <c r="AV233" s="19">
        <f t="shared" si="58"/>
        <v>1324.56</v>
      </c>
      <c r="AW233" s="15">
        <v>10</v>
      </c>
      <c r="AX233" s="15">
        <v>0</v>
      </c>
      <c r="AY233" s="14">
        <v>197.29470000000001</v>
      </c>
      <c r="AZ233" s="15">
        <v>0</v>
      </c>
      <c r="BA233" s="15" t="s">
        <v>103</v>
      </c>
      <c r="BB233" s="15">
        <v>0</v>
      </c>
      <c r="BC233" s="24">
        <f t="shared" si="50"/>
        <v>4563.6499999999996</v>
      </c>
      <c r="BD233" s="19">
        <f t="shared" si="59"/>
        <v>2436.3500000000004</v>
      </c>
      <c r="BE233" s="19">
        <f t="shared" si="60"/>
        <v>7000</v>
      </c>
      <c r="BF233" s="22">
        <v>0</v>
      </c>
      <c r="BG233" s="22">
        <v>0</v>
      </c>
      <c r="BH233" s="22"/>
      <c r="BI233" s="22"/>
      <c r="BJ233" s="32">
        <v>633.79250000000002</v>
      </c>
      <c r="BK233" s="32">
        <v>0</v>
      </c>
      <c r="BL233" s="28">
        <f t="shared" si="61"/>
        <v>0</v>
      </c>
      <c r="BM233" s="28">
        <f t="shared" si="62"/>
        <v>0</v>
      </c>
      <c r="BN2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3" s="28">
        <v>0</v>
      </c>
      <c r="BR233" s="28">
        <v>0</v>
      </c>
      <c r="BS233" s="28" t="s">
        <v>103</v>
      </c>
      <c r="BT233" s="28">
        <v>3</v>
      </c>
      <c r="BU233" s="28">
        <v>0</v>
      </c>
      <c r="BV233" s="28" t="s">
        <v>103</v>
      </c>
      <c r="BW233" s="28" t="s">
        <v>103</v>
      </c>
      <c r="BX233" s="28">
        <v>0</v>
      </c>
      <c r="BY233" s="28" t="s">
        <v>103</v>
      </c>
      <c r="BZ233" s="28" t="s">
        <v>103</v>
      </c>
      <c r="CA233" s="28" t="s">
        <v>103</v>
      </c>
      <c r="CB233" s="28" t="s">
        <v>103</v>
      </c>
      <c r="CC233" s="28">
        <v>0</v>
      </c>
      <c r="CD233" s="28" t="s">
        <v>103</v>
      </c>
      <c r="CE233" s="28">
        <v>0</v>
      </c>
      <c r="CF233" s="28" t="s">
        <v>103</v>
      </c>
      <c r="CG233" s="28">
        <v>3.24</v>
      </c>
      <c r="CH233" s="28">
        <v>3</v>
      </c>
      <c r="CI233" s="28">
        <v>0</v>
      </c>
      <c r="CJ233" s="28" t="s">
        <v>103</v>
      </c>
      <c r="CK233" s="28" t="s">
        <v>103</v>
      </c>
      <c r="CL233" s="28">
        <v>0</v>
      </c>
      <c r="CM233" s="28" t="s">
        <v>103</v>
      </c>
      <c r="CN233" s="28">
        <v>0</v>
      </c>
      <c r="CO233" s="28">
        <f t="shared" si="63"/>
        <v>0</v>
      </c>
      <c r="CP233" s="32">
        <f t="shared" si="51"/>
        <v>197.29470000000001</v>
      </c>
      <c r="CQ233" s="28">
        <v>0</v>
      </c>
      <c r="CR233" s="28" t="s">
        <v>103</v>
      </c>
      <c r="CS233" s="28">
        <f t="shared" si="64"/>
        <v>0</v>
      </c>
      <c r="CT233" s="28">
        <f t="shared" si="65"/>
        <v>0</v>
      </c>
      <c r="CU233" s="28">
        <f t="shared" si="52"/>
        <v>0</v>
      </c>
      <c r="CV233" s="28">
        <f t="shared" si="53"/>
        <v>840.33</v>
      </c>
      <c r="CW233" s="29">
        <f t="shared" si="54"/>
        <v>6159.67</v>
      </c>
    </row>
    <row r="234" spans="2:101" x14ac:dyDescent="0.2">
      <c r="B234" s="7">
        <v>212020</v>
      </c>
      <c r="C234" s="8">
        <v>540887</v>
      </c>
      <c r="D234" s="8" t="s">
        <v>95</v>
      </c>
      <c r="E234" s="8" t="s">
        <v>625</v>
      </c>
      <c r="F234" s="8">
        <v>0</v>
      </c>
      <c r="G234" s="8" t="s">
        <v>942</v>
      </c>
      <c r="H234" s="8" t="s">
        <v>106</v>
      </c>
      <c r="I234" s="8" t="s">
        <v>98</v>
      </c>
      <c r="J234" s="8" t="s">
        <v>103</v>
      </c>
      <c r="K234" s="8" t="s">
        <v>103</v>
      </c>
      <c r="L234" s="8" t="s">
        <v>103</v>
      </c>
      <c r="M234" s="9">
        <v>27802281802691</v>
      </c>
      <c r="N234" s="8" t="s">
        <v>626</v>
      </c>
      <c r="O234" s="8" t="s">
        <v>103</v>
      </c>
      <c r="P234" s="8">
        <v>895.79</v>
      </c>
      <c r="Q234" s="14">
        <v>985.36900000000003</v>
      </c>
      <c r="R234" s="15">
        <v>0</v>
      </c>
      <c r="S234" s="15">
        <f t="shared" si="55"/>
        <v>1330.25</v>
      </c>
      <c r="T234" s="15">
        <f t="shared" si="56"/>
        <v>147.81</v>
      </c>
      <c r="U234" s="15">
        <v>0</v>
      </c>
      <c r="V234" s="15">
        <v>0</v>
      </c>
      <c r="W234" s="15">
        <v>0</v>
      </c>
      <c r="X234" s="15" t="s">
        <v>103</v>
      </c>
      <c r="Y234" s="14">
        <v>147.80535</v>
      </c>
      <c r="Z234" s="15">
        <v>300</v>
      </c>
      <c r="AA234" s="15" t="s">
        <v>103</v>
      </c>
      <c r="AB234" s="15">
        <v>0</v>
      </c>
      <c r="AC234" s="15" t="s">
        <v>103</v>
      </c>
      <c r="AD234" s="15">
        <v>0</v>
      </c>
      <c r="AE234" s="15">
        <v>0</v>
      </c>
      <c r="AF234" s="19">
        <f t="shared" si="57"/>
        <v>447.81</v>
      </c>
      <c r="AG234" s="15">
        <v>0</v>
      </c>
      <c r="AH234" s="15">
        <v>0</v>
      </c>
      <c r="AI234" s="15">
        <v>0</v>
      </c>
      <c r="AJ234" s="15">
        <v>129.44999999999999</v>
      </c>
      <c r="AK234" s="15">
        <v>200</v>
      </c>
      <c r="AL234" s="15">
        <v>33.22</v>
      </c>
      <c r="AM234" s="15">
        <v>31.93</v>
      </c>
      <c r="AN234" s="15">
        <v>41</v>
      </c>
      <c r="AO234" s="15">
        <v>58.5</v>
      </c>
      <c r="AP234" s="15">
        <v>70.239999999999995</v>
      </c>
      <c r="AQ234" s="15">
        <v>91.4</v>
      </c>
      <c r="AR234" s="15" t="s">
        <v>103</v>
      </c>
      <c r="AS234" s="15">
        <v>60.420999999999999</v>
      </c>
      <c r="AT234" s="15">
        <v>600</v>
      </c>
      <c r="AU234" s="15">
        <v>10</v>
      </c>
      <c r="AV234" s="19">
        <f t="shared" si="58"/>
        <v>1326.16</v>
      </c>
      <c r="AW234" s="15">
        <v>10</v>
      </c>
      <c r="AX234" s="15">
        <v>0</v>
      </c>
      <c r="AY234" s="14">
        <v>188.5874</v>
      </c>
      <c r="AZ234" s="15">
        <v>0</v>
      </c>
      <c r="BA234" s="15" t="s">
        <v>103</v>
      </c>
      <c r="BB234" s="15">
        <v>0</v>
      </c>
      <c r="BC234" s="24">
        <f t="shared" si="50"/>
        <v>4435.99</v>
      </c>
      <c r="BD234" s="19">
        <f t="shared" si="59"/>
        <v>2564.0100000000002</v>
      </c>
      <c r="BE234" s="19">
        <f t="shared" si="60"/>
        <v>7000</v>
      </c>
      <c r="BF234" s="22">
        <v>0</v>
      </c>
      <c r="BG234" s="22">
        <v>0</v>
      </c>
      <c r="BH234" s="22"/>
      <c r="BI234" s="22"/>
      <c r="BJ234" s="32">
        <v>631.81690429687501</v>
      </c>
      <c r="BK234" s="32">
        <v>0</v>
      </c>
      <c r="BL234" s="28">
        <f t="shared" si="61"/>
        <v>0</v>
      </c>
      <c r="BM234" s="28">
        <f t="shared" si="62"/>
        <v>0</v>
      </c>
      <c r="BN2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4" s="28">
        <v>0</v>
      </c>
      <c r="BR234" s="28">
        <v>0</v>
      </c>
      <c r="BS234" s="28" t="s">
        <v>103</v>
      </c>
      <c r="BT234" s="28">
        <v>3</v>
      </c>
      <c r="BU234" s="28">
        <v>0</v>
      </c>
      <c r="BV234" s="28" t="s">
        <v>103</v>
      </c>
      <c r="BW234" s="28" t="s">
        <v>103</v>
      </c>
      <c r="BX234" s="28">
        <v>0</v>
      </c>
      <c r="BY234" s="28" t="s">
        <v>103</v>
      </c>
      <c r="BZ234" s="28" t="s">
        <v>103</v>
      </c>
      <c r="CA234" s="28" t="s">
        <v>103</v>
      </c>
      <c r="CB234" s="28" t="s">
        <v>103</v>
      </c>
      <c r="CC234" s="28">
        <v>0</v>
      </c>
      <c r="CD234" s="28" t="s">
        <v>103</v>
      </c>
      <c r="CE234" s="28">
        <v>0</v>
      </c>
      <c r="CF234" s="28" t="s">
        <v>103</v>
      </c>
      <c r="CG234" s="28">
        <v>3.24</v>
      </c>
      <c r="CH234" s="28">
        <v>3</v>
      </c>
      <c r="CI234" s="28">
        <v>0</v>
      </c>
      <c r="CJ234" s="28" t="s">
        <v>103</v>
      </c>
      <c r="CK234" s="28" t="s">
        <v>103</v>
      </c>
      <c r="CL234" s="28">
        <v>0</v>
      </c>
      <c r="CM234" s="28" t="s">
        <v>103</v>
      </c>
      <c r="CN234" s="28">
        <v>0</v>
      </c>
      <c r="CO234" s="28">
        <f t="shared" si="63"/>
        <v>0</v>
      </c>
      <c r="CP234" s="32">
        <f t="shared" si="51"/>
        <v>188.5874</v>
      </c>
      <c r="CQ234" s="28">
        <v>0</v>
      </c>
      <c r="CR234" s="28" t="s">
        <v>103</v>
      </c>
      <c r="CS234" s="28">
        <f t="shared" si="64"/>
        <v>0</v>
      </c>
      <c r="CT234" s="28">
        <f t="shared" si="65"/>
        <v>0</v>
      </c>
      <c r="CU234" s="28">
        <f t="shared" si="52"/>
        <v>0</v>
      </c>
      <c r="CV234" s="28">
        <f t="shared" si="53"/>
        <v>829.64</v>
      </c>
      <c r="CW234" s="29">
        <f t="shared" si="54"/>
        <v>6170.36</v>
      </c>
    </row>
    <row r="235" spans="2:101" x14ac:dyDescent="0.2">
      <c r="B235" s="7">
        <v>212021</v>
      </c>
      <c r="C235" s="8">
        <v>540108</v>
      </c>
      <c r="D235" s="8" t="s">
        <v>95</v>
      </c>
      <c r="E235" s="8" t="s">
        <v>903</v>
      </c>
      <c r="F235" s="8">
        <v>0</v>
      </c>
      <c r="G235" s="8" t="s">
        <v>942</v>
      </c>
      <c r="H235" s="8" t="s">
        <v>106</v>
      </c>
      <c r="I235" s="8" t="s">
        <v>98</v>
      </c>
      <c r="J235" s="8" t="s">
        <v>98</v>
      </c>
      <c r="K235" s="8" t="s">
        <v>181</v>
      </c>
      <c r="L235" s="8" t="s">
        <v>411</v>
      </c>
      <c r="M235" s="9">
        <v>27101281601078</v>
      </c>
      <c r="N235" s="8" t="s">
        <v>627</v>
      </c>
      <c r="O235" s="8" t="s">
        <v>102</v>
      </c>
      <c r="P235" s="8">
        <v>1022.81</v>
      </c>
      <c r="Q235" s="14">
        <v>1196.6877000000002</v>
      </c>
      <c r="R235" s="15">
        <v>0</v>
      </c>
      <c r="S235" s="15">
        <f t="shared" si="55"/>
        <v>1615.53</v>
      </c>
      <c r="T235" s="15">
        <f t="shared" si="56"/>
        <v>179.5</v>
      </c>
      <c r="U235" s="15">
        <v>0</v>
      </c>
      <c r="V235" s="15">
        <v>0</v>
      </c>
      <c r="W235" s="15">
        <v>0</v>
      </c>
      <c r="X235" s="15" t="s">
        <v>103</v>
      </c>
      <c r="Y235" s="14">
        <v>179.50315500000002</v>
      </c>
      <c r="Z235" s="15">
        <v>300</v>
      </c>
      <c r="AA235" s="15" t="s">
        <v>103</v>
      </c>
      <c r="AB235" s="15">
        <v>0</v>
      </c>
      <c r="AC235" s="15" t="s">
        <v>103</v>
      </c>
      <c r="AD235" s="15">
        <v>0</v>
      </c>
      <c r="AE235" s="15">
        <v>0</v>
      </c>
      <c r="AF235" s="19">
        <f t="shared" si="57"/>
        <v>479.5</v>
      </c>
      <c r="AG235" s="15">
        <v>0</v>
      </c>
      <c r="AH235" s="15">
        <v>0</v>
      </c>
      <c r="AI235" s="15">
        <v>0</v>
      </c>
      <c r="AJ235" s="15">
        <v>140.97</v>
      </c>
      <c r="AK235" s="15">
        <v>200</v>
      </c>
      <c r="AL235" s="15">
        <v>27.29</v>
      </c>
      <c r="AM235" s="15">
        <v>36.46</v>
      </c>
      <c r="AN235" s="15">
        <v>46.82</v>
      </c>
      <c r="AO235" s="15">
        <v>66.790000000000006</v>
      </c>
      <c r="AP235" s="15">
        <v>71.47</v>
      </c>
      <c r="AQ235" s="15">
        <v>83.09</v>
      </c>
      <c r="AR235" s="15" t="s">
        <v>103</v>
      </c>
      <c r="AS235" s="15">
        <v>51.140500000000003</v>
      </c>
      <c r="AT235" s="15">
        <v>600</v>
      </c>
      <c r="AU235" s="15">
        <v>10</v>
      </c>
      <c r="AV235" s="19">
        <f t="shared" si="58"/>
        <v>1334.03</v>
      </c>
      <c r="AW235" s="15">
        <v>10</v>
      </c>
      <c r="AX235" s="15">
        <v>0</v>
      </c>
      <c r="AY235" s="14">
        <v>215.32839999999999</v>
      </c>
      <c r="AZ235" s="15">
        <v>0</v>
      </c>
      <c r="BA235" s="15" t="s">
        <v>103</v>
      </c>
      <c r="BB235" s="15">
        <v>0</v>
      </c>
      <c r="BC235" s="24">
        <f t="shared" si="50"/>
        <v>5030.58</v>
      </c>
      <c r="BD235" s="19">
        <f t="shared" si="59"/>
        <v>1969.42</v>
      </c>
      <c r="BE235" s="19">
        <f t="shared" si="60"/>
        <v>7000</v>
      </c>
      <c r="BF235" s="22">
        <v>0</v>
      </c>
      <c r="BG235" s="22">
        <v>0</v>
      </c>
      <c r="BH235" s="22"/>
      <c r="BI235" s="22"/>
      <c r="BJ235" s="32">
        <v>616.21452148437504</v>
      </c>
      <c r="BK235" s="32">
        <v>0</v>
      </c>
      <c r="BL235" s="28">
        <f t="shared" si="61"/>
        <v>0</v>
      </c>
      <c r="BM235" s="28">
        <f t="shared" si="62"/>
        <v>0</v>
      </c>
      <c r="BN2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5" s="28">
        <v>0</v>
      </c>
      <c r="BR235" s="28">
        <v>0</v>
      </c>
      <c r="BS235" s="28" t="s">
        <v>103</v>
      </c>
      <c r="BT235" s="28">
        <v>3</v>
      </c>
      <c r="BU235" s="28">
        <v>0</v>
      </c>
      <c r="BV235" s="28" t="s">
        <v>103</v>
      </c>
      <c r="BW235" s="28" t="s">
        <v>103</v>
      </c>
      <c r="BX235" s="28">
        <v>0</v>
      </c>
      <c r="BY235" s="28" t="s">
        <v>103</v>
      </c>
      <c r="BZ235" s="28" t="s">
        <v>103</v>
      </c>
      <c r="CA235" s="28" t="s">
        <v>103</v>
      </c>
      <c r="CB235" s="28" t="s">
        <v>103</v>
      </c>
      <c r="CC235" s="28">
        <v>0</v>
      </c>
      <c r="CD235" s="28" t="s">
        <v>103</v>
      </c>
      <c r="CE235" s="28">
        <v>0</v>
      </c>
      <c r="CF235" s="28" t="s">
        <v>103</v>
      </c>
      <c r="CG235" s="28">
        <v>3.26</v>
      </c>
      <c r="CH235" s="28">
        <v>3</v>
      </c>
      <c r="CI235" s="28">
        <v>0</v>
      </c>
      <c r="CJ235" s="28" t="s">
        <v>103</v>
      </c>
      <c r="CK235" s="28" t="s">
        <v>103</v>
      </c>
      <c r="CL235" s="28">
        <v>0</v>
      </c>
      <c r="CM235" s="28" t="s">
        <v>103</v>
      </c>
      <c r="CN235" s="28">
        <v>0</v>
      </c>
      <c r="CO235" s="28">
        <f t="shared" si="63"/>
        <v>0</v>
      </c>
      <c r="CP235" s="32">
        <f t="shared" si="51"/>
        <v>215.32839999999999</v>
      </c>
      <c r="CQ235" s="28">
        <v>0</v>
      </c>
      <c r="CR235" s="28" t="s">
        <v>103</v>
      </c>
      <c r="CS235" s="28">
        <f t="shared" si="64"/>
        <v>0</v>
      </c>
      <c r="CT235" s="28">
        <f t="shared" si="65"/>
        <v>0</v>
      </c>
      <c r="CU235" s="28">
        <f t="shared" si="52"/>
        <v>0</v>
      </c>
      <c r="CV235" s="28">
        <f t="shared" si="53"/>
        <v>840.8</v>
      </c>
      <c r="CW235" s="29">
        <f t="shared" si="54"/>
        <v>6159.2</v>
      </c>
    </row>
    <row r="236" spans="2:101" x14ac:dyDescent="0.2">
      <c r="B236" s="7">
        <v>212022</v>
      </c>
      <c r="C236" s="8">
        <v>540247</v>
      </c>
      <c r="D236" s="8" t="s">
        <v>95</v>
      </c>
      <c r="E236" s="8" t="s">
        <v>904</v>
      </c>
      <c r="F236" s="8">
        <v>0</v>
      </c>
      <c r="G236" s="8" t="s">
        <v>942</v>
      </c>
      <c r="H236" s="8" t="s">
        <v>106</v>
      </c>
      <c r="I236" s="8" t="s">
        <v>98</v>
      </c>
      <c r="J236" s="8" t="s">
        <v>98</v>
      </c>
      <c r="K236" s="8" t="s">
        <v>181</v>
      </c>
      <c r="L236" s="8" t="s">
        <v>287</v>
      </c>
      <c r="M236" s="9">
        <v>27012011600859</v>
      </c>
      <c r="N236" s="8" t="s">
        <v>628</v>
      </c>
      <c r="O236" s="8" t="s">
        <v>102</v>
      </c>
      <c r="P236" s="8">
        <v>1022.81</v>
      </c>
      <c r="Q236" s="14">
        <v>1196.6877000000002</v>
      </c>
      <c r="R236" s="15">
        <v>0</v>
      </c>
      <c r="S236" s="15">
        <f t="shared" si="55"/>
        <v>1615.53</v>
      </c>
      <c r="T236" s="15">
        <f t="shared" si="56"/>
        <v>179.5</v>
      </c>
      <c r="U236" s="15">
        <v>0</v>
      </c>
      <c r="V236" s="15">
        <v>0</v>
      </c>
      <c r="W236" s="15">
        <v>0</v>
      </c>
      <c r="X236" s="15" t="s">
        <v>103</v>
      </c>
      <c r="Y236" s="14">
        <v>179.50315500000002</v>
      </c>
      <c r="Z236" s="15">
        <v>300</v>
      </c>
      <c r="AA236" s="15" t="s">
        <v>103</v>
      </c>
      <c r="AB236" s="15">
        <v>0</v>
      </c>
      <c r="AC236" s="15" t="s">
        <v>103</v>
      </c>
      <c r="AD236" s="15">
        <v>0</v>
      </c>
      <c r="AE236" s="15">
        <v>0</v>
      </c>
      <c r="AF236" s="19">
        <f t="shared" si="57"/>
        <v>479.5</v>
      </c>
      <c r="AG236" s="15">
        <v>0</v>
      </c>
      <c r="AH236" s="15">
        <v>0</v>
      </c>
      <c r="AI236" s="15">
        <v>0</v>
      </c>
      <c r="AJ236" s="15">
        <v>140.97</v>
      </c>
      <c r="AK236" s="15">
        <v>200</v>
      </c>
      <c r="AL236" s="15">
        <v>27.29</v>
      </c>
      <c r="AM236" s="15">
        <v>36.46</v>
      </c>
      <c r="AN236" s="15">
        <v>46.82</v>
      </c>
      <c r="AO236" s="15">
        <v>66.790000000000006</v>
      </c>
      <c r="AP236" s="15">
        <v>71.47</v>
      </c>
      <c r="AQ236" s="15">
        <v>83.09</v>
      </c>
      <c r="AR236" s="15" t="s">
        <v>103</v>
      </c>
      <c r="AS236" s="15">
        <v>51.140500000000003</v>
      </c>
      <c r="AT236" s="15">
        <v>600</v>
      </c>
      <c r="AU236" s="15">
        <v>10</v>
      </c>
      <c r="AV236" s="19">
        <f t="shared" si="58"/>
        <v>1334.03</v>
      </c>
      <c r="AW236" s="15">
        <v>10</v>
      </c>
      <c r="AX236" s="15">
        <v>0</v>
      </c>
      <c r="AY236" s="14">
        <v>215.32839999999999</v>
      </c>
      <c r="AZ236" s="15">
        <v>0</v>
      </c>
      <c r="BA236" s="15" t="s">
        <v>103</v>
      </c>
      <c r="BB236" s="15">
        <v>0</v>
      </c>
      <c r="BC236" s="24">
        <f t="shared" si="50"/>
        <v>5030.58</v>
      </c>
      <c r="BD236" s="19">
        <f t="shared" si="59"/>
        <v>1969.42</v>
      </c>
      <c r="BE236" s="19">
        <f t="shared" si="60"/>
        <v>7000</v>
      </c>
      <c r="BF236" s="22">
        <v>0</v>
      </c>
      <c r="BG236" s="22">
        <v>0</v>
      </c>
      <c r="BH236" s="22"/>
      <c r="BI236" s="22"/>
      <c r="BJ236" s="32">
        <v>610.49452148437501</v>
      </c>
      <c r="BK236" s="32">
        <v>0</v>
      </c>
      <c r="BL236" s="28">
        <f t="shared" si="61"/>
        <v>0</v>
      </c>
      <c r="BM236" s="28">
        <f t="shared" si="62"/>
        <v>0</v>
      </c>
      <c r="BN2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6" s="28">
        <v>0</v>
      </c>
      <c r="BR236" s="28">
        <v>0</v>
      </c>
      <c r="BS236" s="28" t="s">
        <v>103</v>
      </c>
      <c r="BT236" s="28">
        <v>3</v>
      </c>
      <c r="BU236" s="28">
        <v>0</v>
      </c>
      <c r="BV236" s="28" t="s">
        <v>103</v>
      </c>
      <c r="BW236" s="28" t="s">
        <v>103</v>
      </c>
      <c r="BX236" s="28">
        <v>0</v>
      </c>
      <c r="BY236" s="28" t="s">
        <v>103</v>
      </c>
      <c r="BZ236" s="28" t="s">
        <v>103</v>
      </c>
      <c r="CA236" s="28" t="s">
        <v>103</v>
      </c>
      <c r="CB236" s="28" t="s">
        <v>103</v>
      </c>
      <c r="CC236" s="28">
        <v>0</v>
      </c>
      <c r="CD236" s="28" t="s">
        <v>103</v>
      </c>
      <c r="CE236" s="28">
        <v>0</v>
      </c>
      <c r="CF236" s="28" t="s">
        <v>103</v>
      </c>
      <c r="CG236" s="28">
        <v>3.27</v>
      </c>
      <c r="CH236" s="28">
        <v>3</v>
      </c>
      <c r="CI236" s="28">
        <v>0</v>
      </c>
      <c r="CJ236" s="28" t="s">
        <v>103</v>
      </c>
      <c r="CK236" s="28" t="s">
        <v>103</v>
      </c>
      <c r="CL236" s="28">
        <v>0</v>
      </c>
      <c r="CM236" s="28" t="s">
        <v>103</v>
      </c>
      <c r="CN236" s="28">
        <v>0</v>
      </c>
      <c r="CO236" s="28">
        <f t="shared" si="63"/>
        <v>0</v>
      </c>
      <c r="CP236" s="32">
        <f t="shared" si="51"/>
        <v>215.32839999999999</v>
      </c>
      <c r="CQ236" s="28">
        <v>0</v>
      </c>
      <c r="CR236" s="28" t="s">
        <v>103</v>
      </c>
      <c r="CS236" s="28">
        <f t="shared" si="64"/>
        <v>0</v>
      </c>
      <c r="CT236" s="28">
        <f t="shared" si="65"/>
        <v>0</v>
      </c>
      <c r="CU236" s="28">
        <f t="shared" si="52"/>
        <v>0</v>
      </c>
      <c r="CV236" s="28">
        <f t="shared" si="53"/>
        <v>835.09</v>
      </c>
      <c r="CW236" s="29">
        <f t="shared" si="54"/>
        <v>6164.91</v>
      </c>
    </row>
    <row r="237" spans="2:101" x14ac:dyDescent="0.2">
      <c r="B237" s="7">
        <v>212023</v>
      </c>
      <c r="C237" s="8">
        <v>540636</v>
      </c>
      <c r="D237" s="8" t="s">
        <v>95</v>
      </c>
      <c r="E237" s="8" t="s">
        <v>629</v>
      </c>
      <c r="F237" s="8">
        <v>0</v>
      </c>
      <c r="G237" s="8" t="s">
        <v>942</v>
      </c>
      <c r="H237" s="8" t="s">
        <v>106</v>
      </c>
      <c r="I237" s="8" t="s">
        <v>98</v>
      </c>
      <c r="J237" s="8" t="s">
        <v>98</v>
      </c>
      <c r="K237" s="8" t="s">
        <v>123</v>
      </c>
      <c r="L237" s="8" t="s">
        <v>262</v>
      </c>
      <c r="M237" s="9">
        <v>28002241601178</v>
      </c>
      <c r="N237" s="8" t="s">
        <v>630</v>
      </c>
      <c r="O237" s="8" t="s">
        <v>102</v>
      </c>
      <c r="P237" s="8">
        <v>922.76</v>
      </c>
      <c r="Q237" s="14">
        <v>1079.6292000000001</v>
      </c>
      <c r="R237" s="15">
        <v>0</v>
      </c>
      <c r="S237" s="15">
        <f t="shared" si="55"/>
        <v>1457.5</v>
      </c>
      <c r="T237" s="15">
        <f t="shared" si="56"/>
        <v>161.94</v>
      </c>
      <c r="U237" s="15">
        <v>0</v>
      </c>
      <c r="V237" s="15">
        <v>0</v>
      </c>
      <c r="W237" s="15">
        <v>0</v>
      </c>
      <c r="X237" s="15" t="s">
        <v>103</v>
      </c>
      <c r="Y237" s="14">
        <v>161.94438</v>
      </c>
      <c r="Z237" s="15">
        <v>300</v>
      </c>
      <c r="AA237" s="15" t="s">
        <v>103</v>
      </c>
      <c r="AB237" s="15">
        <v>0</v>
      </c>
      <c r="AC237" s="15" t="s">
        <v>103</v>
      </c>
      <c r="AD237" s="15">
        <v>0</v>
      </c>
      <c r="AE237" s="15">
        <v>0</v>
      </c>
      <c r="AF237" s="19">
        <f t="shared" si="57"/>
        <v>461.94</v>
      </c>
      <c r="AG237" s="15">
        <v>0</v>
      </c>
      <c r="AH237" s="15">
        <v>0</v>
      </c>
      <c r="AI237" s="15">
        <v>0</v>
      </c>
      <c r="AJ237" s="15">
        <v>132.32</v>
      </c>
      <c r="AK237" s="15">
        <v>200</v>
      </c>
      <c r="AL237" s="15">
        <v>31.96</v>
      </c>
      <c r="AM237" s="15">
        <v>32.89</v>
      </c>
      <c r="AN237" s="15">
        <v>42.24</v>
      </c>
      <c r="AO237" s="15">
        <v>60.26</v>
      </c>
      <c r="AP237" s="15">
        <v>68.58</v>
      </c>
      <c r="AQ237" s="15">
        <v>89.63</v>
      </c>
      <c r="AR237" s="15" t="s">
        <v>103</v>
      </c>
      <c r="AS237" s="15">
        <v>57.723999999999997</v>
      </c>
      <c r="AT237" s="15">
        <v>600</v>
      </c>
      <c r="AU237" s="15">
        <v>8</v>
      </c>
      <c r="AV237" s="19">
        <f t="shared" si="58"/>
        <v>1323.6</v>
      </c>
      <c r="AW237" s="15">
        <v>10</v>
      </c>
      <c r="AX237" s="15">
        <v>0</v>
      </c>
      <c r="AY237" s="14">
        <v>194.2653</v>
      </c>
      <c r="AZ237" s="15">
        <v>0</v>
      </c>
      <c r="BA237" s="15" t="s">
        <v>103</v>
      </c>
      <c r="BB237" s="15">
        <v>0</v>
      </c>
      <c r="BC237" s="24">
        <f t="shared" si="50"/>
        <v>4688.87</v>
      </c>
      <c r="BD237" s="19">
        <f t="shared" si="59"/>
        <v>2311.13</v>
      </c>
      <c r="BE237" s="19">
        <f t="shared" si="60"/>
        <v>7000</v>
      </c>
      <c r="BF237" s="22">
        <v>0</v>
      </c>
      <c r="BG237" s="22">
        <v>0</v>
      </c>
      <c r="BH237" s="22"/>
      <c r="BI237" s="22"/>
      <c r="BJ237" s="32">
        <v>635.91547851562495</v>
      </c>
      <c r="BK237" s="32">
        <v>0</v>
      </c>
      <c r="BL237" s="28">
        <f t="shared" si="61"/>
        <v>0</v>
      </c>
      <c r="BM237" s="28">
        <f t="shared" si="62"/>
        <v>0</v>
      </c>
      <c r="BN2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7" s="28">
        <v>0</v>
      </c>
      <c r="BR237" s="28">
        <v>0</v>
      </c>
      <c r="BS237" s="28" t="s">
        <v>103</v>
      </c>
      <c r="BT237" s="28">
        <v>3</v>
      </c>
      <c r="BU237" s="28">
        <v>0</v>
      </c>
      <c r="BV237" s="28" t="s">
        <v>103</v>
      </c>
      <c r="BW237" s="28" t="s">
        <v>103</v>
      </c>
      <c r="BX237" s="28">
        <v>0</v>
      </c>
      <c r="BY237" s="28" t="s">
        <v>103</v>
      </c>
      <c r="BZ237" s="28" t="s">
        <v>103</v>
      </c>
      <c r="CA237" s="28" t="s">
        <v>103</v>
      </c>
      <c r="CB237" s="28" t="s">
        <v>103</v>
      </c>
      <c r="CC237" s="28">
        <v>0</v>
      </c>
      <c r="CD237" s="28" t="s">
        <v>103</v>
      </c>
      <c r="CE237" s="28">
        <v>0</v>
      </c>
      <c r="CF237" s="28" t="s">
        <v>103</v>
      </c>
      <c r="CG237" s="28">
        <v>3.24</v>
      </c>
      <c r="CH237" s="28">
        <v>3</v>
      </c>
      <c r="CI237" s="28">
        <v>0</v>
      </c>
      <c r="CJ237" s="28" t="s">
        <v>103</v>
      </c>
      <c r="CK237" s="28" t="s">
        <v>103</v>
      </c>
      <c r="CL237" s="28">
        <v>0</v>
      </c>
      <c r="CM237" s="28" t="s">
        <v>103</v>
      </c>
      <c r="CN237" s="28">
        <v>0</v>
      </c>
      <c r="CO237" s="28">
        <f t="shared" si="63"/>
        <v>0</v>
      </c>
      <c r="CP237" s="32">
        <f t="shared" si="51"/>
        <v>194.2653</v>
      </c>
      <c r="CQ237" s="28">
        <v>0</v>
      </c>
      <c r="CR237" s="28" t="s">
        <v>103</v>
      </c>
      <c r="CS237" s="28">
        <f t="shared" si="64"/>
        <v>0</v>
      </c>
      <c r="CT237" s="28">
        <f t="shared" si="65"/>
        <v>0</v>
      </c>
      <c r="CU237" s="28">
        <f t="shared" si="52"/>
        <v>0</v>
      </c>
      <c r="CV237" s="28">
        <f t="shared" si="53"/>
        <v>839.42</v>
      </c>
      <c r="CW237" s="29">
        <f t="shared" si="54"/>
        <v>6160.58</v>
      </c>
    </row>
    <row r="238" spans="2:101" x14ac:dyDescent="0.2">
      <c r="B238" s="7">
        <v>212024</v>
      </c>
      <c r="C238" s="8">
        <v>540617</v>
      </c>
      <c r="D238" s="8" t="s">
        <v>95</v>
      </c>
      <c r="E238" s="8" t="s">
        <v>631</v>
      </c>
      <c r="F238" s="8">
        <v>0</v>
      </c>
      <c r="G238" s="8" t="s">
        <v>942</v>
      </c>
      <c r="H238" s="8" t="s">
        <v>106</v>
      </c>
      <c r="I238" s="8" t="s">
        <v>98</v>
      </c>
      <c r="J238" s="8" t="s">
        <v>98</v>
      </c>
      <c r="K238" s="8" t="s">
        <v>181</v>
      </c>
      <c r="L238" s="8" t="s">
        <v>411</v>
      </c>
      <c r="M238" s="9">
        <v>28711221600915</v>
      </c>
      <c r="N238" s="8" t="s">
        <v>632</v>
      </c>
      <c r="O238" s="8" t="s">
        <v>102</v>
      </c>
      <c r="P238" s="8">
        <v>922.76</v>
      </c>
      <c r="Q238" s="14">
        <v>1079.6292000000001</v>
      </c>
      <c r="R238" s="15">
        <v>0</v>
      </c>
      <c r="S238" s="15">
        <f t="shared" si="55"/>
        <v>1457.5</v>
      </c>
      <c r="T238" s="15">
        <f t="shared" si="56"/>
        <v>161.94</v>
      </c>
      <c r="U238" s="15">
        <v>0</v>
      </c>
      <c r="V238" s="15">
        <v>0</v>
      </c>
      <c r="W238" s="15">
        <v>0</v>
      </c>
      <c r="X238" s="15" t="s">
        <v>103</v>
      </c>
      <c r="Y238" s="14">
        <v>161.94438</v>
      </c>
      <c r="Z238" s="15">
        <v>300</v>
      </c>
      <c r="AA238" s="15" t="s">
        <v>103</v>
      </c>
      <c r="AB238" s="15">
        <v>0</v>
      </c>
      <c r="AC238" s="15" t="s">
        <v>103</v>
      </c>
      <c r="AD238" s="15">
        <v>0</v>
      </c>
      <c r="AE238" s="15">
        <v>0</v>
      </c>
      <c r="AF238" s="19">
        <f t="shared" si="57"/>
        <v>461.94</v>
      </c>
      <c r="AG238" s="15">
        <v>0</v>
      </c>
      <c r="AH238" s="15">
        <v>0</v>
      </c>
      <c r="AI238" s="15">
        <v>0</v>
      </c>
      <c r="AJ238" s="15">
        <v>132.32</v>
      </c>
      <c r="AK238" s="15">
        <v>200</v>
      </c>
      <c r="AL238" s="15">
        <v>31.96</v>
      </c>
      <c r="AM238" s="15">
        <v>32.89</v>
      </c>
      <c r="AN238" s="15">
        <v>42.23</v>
      </c>
      <c r="AO238" s="15">
        <v>60.26</v>
      </c>
      <c r="AP238" s="15">
        <v>68.58</v>
      </c>
      <c r="AQ238" s="15">
        <v>89.63</v>
      </c>
      <c r="AR238" s="15" t="s">
        <v>103</v>
      </c>
      <c r="AS238" s="15">
        <v>57.723999999999997</v>
      </c>
      <c r="AT238" s="15">
        <v>600</v>
      </c>
      <c r="AU238" s="15">
        <v>8</v>
      </c>
      <c r="AV238" s="19">
        <f t="shared" si="58"/>
        <v>1323.59</v>
      </c>
      <c r="AW238" s="15">
        <v>10</v>
      </c>
      <c r="AX238" s="15">
        <v>0</v>
      </c>
      <c r="AY238" s="14">
        <v>194.2653</v>
      </c>
      <c r="AZ238" s="15">
        <v>0</v>
      </c>
      <c r="BA238" s="15" t="s">
        <v>103</v>
      </c>
      <c r="BB238" s="15">
        <v>0</v>
      </c>
      <c r="BC238" s="24">
        <f t="shared" si="50"/>
        <v>4688.8599999999997</v>
      </c>
      <c r="BD238" s="19">
        <f t="shared" si="59"/>
        <v>2311.1400000000003</v>
      </c>
      <c r="BE238" s="19">
        <f t="shared" si="60"/>
        <v>7000</v>
      </c>
      <c r="BF238" s="22">
        <v>0</v>
      </c>
      <c r="BG238" s="22">
        <v>0</v>
      </c>
      <c r="BH238" s="22"/>
      <c r="BI238" s="22"/>
      <c r="BJ238" s="32">
        <v>634.81547851562505</v>
      </c>
      <c r="BK238" s="32">
        <v>0</v>
      </c>
      <c r="BL238" s="28">
        <f t="shared" si="61"/>
        <v>0</v>
      </c>
      <c r="BM238" s="28">
        <f t="shared" si="62"/>
        <v>0</v>
      </c>
      <c r="BN2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8" s="28">
        <v>0</v>
      </c>
      <c r="BR238" s="28">
        <v>0</v>
      </c>
      <c r="BS238" s="28" t="s">
        <v>103</v>
      </c>
      <c r="BT238" s="28">
        <v>3</v>
      </c>
      <c r="BU238" s="28">
        <v>0</v>
      </c>
      <c r="BV238" s="28" t="s">
        <v>103</v>
      </c>
      <c r="BW238" s="28" t="s">
        <v>103</v>
      </c>
      <c r="BX238" s="28">
        <v>0</v>
      </c>
      <c r="BY238" s="28" t="s">
        <v>103</v>
      </c>
      <c r="BZ238" s="28" t="s">
        <v>103</v>
      </c>
      <c r="CA238" s="28" t="s">
        <v>103</v>
      </c>
      <c r="CB238" s="28" t="s">
        <v>103</v>
      </c>
      <c r="CC238" s="28">
        <v>0</v>
      </c>
      <c r="CD238" s="28" t="s">
        <v>103</v>
      </c>
      <c r="CE238" s="28">
        <v>0</v>
      </c>
      <c r="CF238" s="28" t="s">
        <v>103</v>
      </c>
      <c r="CG238" s="28">
        <v>3.24</v>
      </c>
      <c r="CH238" s="28">
        <v>3</v>
      </c>
      <c r="CI238" s="28">
        <v>0</v>
      </c>
      <c r="CJ238" s="28" t="s">
        <v>103</v>
      </c>
      <c r="CK238" s="28" t="s">
        <v>103</v>
      </c>
      <c r="CL238" s="28">
        <v>0</v>
      </c>
      <c r="CM238" s="28" t="s">
        <v>103</v>
      </c>
      <c r="CN238" s="28">
        <v>0</v>
      </c>
      <c r="CO238" s="28">
        <f t="shared" si="63"/>
        <v>0</v>
      </c>
      <c r="CP238" s="32">
        <f t="shared" si="51"/>
        <v>194.2653</v>
      </c>
      <c r="CQ238" s="28">
        <v>0</v>
      </c>
      <c r="CR238" s="28" t="s">
        <v>103</v>
      </c>
      <c r="CS238" s="28">
        <f t="shared" si="64"/>
        <v>0</v>
      </c>
      <c r="CT238" s="28">
        <f t="shared" si="65"/>
        <v>0</v>
      </c>
      <c r="CU238" s="28">
        <f t="shared" si="52"/>
        <v>0</v>
      </c>
      <c r="CV238" s="28">
        <f t="shared" si="53"/>
        <v>838.32</v>
      </c>
      <c r="CW238" s="29">
        <f t="shared" si="54"/>
        <v>6161.68</v>
      </c>
    </row>
    <row r="239" spans="2:101" x14ac:dyDescent="0.2">
      <c r="B239" s="7">
        <v>212025</v>
      </c>
      <c r="C239" s="8">
        <v>541021</v>
      </c>
      <c r="D239" s="8" t="s">
        <v>95</v>
      </c>
      <c r="E239" s="8" t="s">
        <v>905</v>
      </c>
      <c r="F239" s="8">
        <v>0</v>
      </c>
      <c r="G239" s="8" t="s">
        <v>942</v>
      </c>
      <c r="H239" s="8" t="s">
        <v>106</v>
      </c>
      <c r="I239" s="8" t="s">
        <v>98</v>
      </c>
      <c r="J239" s="8" t="s">
        <v>98</v>
      </c>
      <c r="K239" s="8" t="s">
        <v>633</v>
      </c>
      <c r="L239" s="8" t="s">
        <v>100</v>
      </c>
      <c r="M239" s="9">
        <v>28512211600655</v>
      </c>
      <c r="N239" s="8" t="s">
        <v>634</v>
      </c>
      <c r="O239" s="8" t="s">
        <v>102</v>
      </c>
      <c r="P239" s="8">
        <v>740.22</v>
      </c>
      <c r="Q239" s="14">
        <v>866.05740000000003</v>
      </c>
      <c r="R239" s="15">
        <v>0</v>
      </c>
      <c r="S239" s="15">
        <f t="shared" si="55"/>
        <v>1169.18</v>
      </c>
      <c r="T239" s="15">
        <f t="shared" si="56"/>
        <v>129.91</v>
      </c>
      <c r="U239" s="15">
        <v>0</v>
      </c>
      <c r="V239" s="15">
        <v>0</v>
      </c>
      <c r="W239" s="15">
        <v>0</v>
      </c>
      <c r="X239" s="15" t="s">
        <v>103</v>
      </c>
      <c r="Y239" s="14">
        <v>129.90861000000001</v>
      </c>
      <c r="Z239" s="15">
        <v>300</v>
      </c>
      <c r="AA239" s="15" t="s">
        <v>103</v>
      </c>
      <c r="AB239" s="15">
        <v>0</v>
      </c>
      <c r="AC239" s="15" t="s">
        <v>103</v>
      </c>
      <c r="AD239" s="15">
        <v>0</v>
      </c>
      <c r="AE239" s="15">
        <v>0</v>
      </c>
      <c r="AF239" s="19">
        <f t="shared" si="57"/>
        <v>429.91</v>
      </c>
      <c r="AG239" s="15">
        <v>0</v>
      </c>
      <c r="AH239" s="15">
        <v>0</v>
      </c>
      <c r="AI239" s="15">
        <v>0</v>
      </c>
      <c r="AJ239" s="15">
        <v>126.64</v>
      </c>
      <c r="AK239" s="15">
        <v>200</v>
      </c>
      <c r="AL239" s="15">
        <v>40.47</v>
      </c>
      <c r="AM239" s="15">
        <v>38.06</v>
      </c>
      <c r="AN239" s="15">
        <v>35.47</v>
      </c>
      <c r="AO239" s="15">
        <v>57.7</v>
      </c>
      <c r="AP239" s="15">
        <v>79.739999999999995</v>
      </c>
      <c r="AQ239" s="15">
        <v>101.57</v>
      </c>
      <c r="AR239" s="15" t="s">
        <v>103</v>
      </c>
      <c r="AS239" s="15">
        <v>75.977999999999994</v>
      </c>
      <c r="AT239" s="15">
        <v>600</v>
      </c>
      <c r="AU239" s="15">
        <v>10</v>
      </c>
      <c r="AV239" s="19">
        <f t="shared" si="58"/>
        <v>1365.63</v>
      </c>
      <c r="AW239" s="15">
        <v>10</v>
      </c>
      <c r="AX239" s="15">
        <v>0</v>
      </c>
      <c r="AY239" s="14">
        <v>155.83580000000001</v>
      </c>
      <c r="AZ239" s="15">
        <v>0</v>
      </c>
      <c r="BA239" s="15" t="s">
        <v>103</v>
      </c>
      <c r="BB239" s="15">
        <v>0</v>
      </c>
      <c r="BC239" s="24">
        <f t="shared" si="50"/>
        <v>4126.5200000000004</v>
      </c>
      <c r="BD239" s="19">
        <f t="shared" si="59"/>
        <v>2873.4799999999996</v>
      </c>
      <c r="BE239" s="19">
        <f t="shared" si="60"/>
        <v>7000</v>
      </c>
      <c r="BF239" s="22">
        <v>0</v>
      </c>
      <c r="BG239" s="22">
        <v>0</v>
      </c>
      <c r="BH239" s="22"/>
      <c r="BI239" s="22"/>
      <c r="BJ239" s="32">
        <v>639.81827636718754</v>
      </c>
      <c r="BK239" s="32">
        <v>0</v>
      </c>
      <c r="BL239" s="28">
        <f t="shared" si="61"/>
        <v>0</v>
      </c>
      <c r="BM239" s="28">
        <f t="shared" si="62"/>
        <v>0</v>
      </c>
      <c r="BN2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9" s="28">
        <v>0</v>
      </c>
      <c r="BR239" s="28">
        <v>0</v>
      </c>
      <c r="BS239" s="28" t="s">
        <v>103</v>
      </c>
      <c r="BT239" s="28">
        <v>3</v>
      </c>
      <c r="BU239" s="28">
        <v>0</v>
      </c>
      <c r="BV239" s="28" t="s">
        <v>103</v>
      </c>
      <c r="BW239" s="28" t="s">
        <v>103</v>
      </c>
      <c r="BX239" s="28">
        <v>0</v>
      </c>
      <c r="BY239" s="28" t="s">
        <v>103</v>
      </c>
      <c r="BZ239" s="28" t="s">
        <v>103</v>
      </c>
      <c r="CA239" s="28" t="s">
        <v>103</v>
      </c>
      <c r="CB239" s="28" t="s">
        <v>103</v>
      </c>
      <c r="CC239" s="28">
        <v>0</v>
      </c>
      <c r="CD239" s="28" t="s">
        <v>103</v>
      </c>
      <c r="CE239" s="28">
        <v>0</v>
      </c>
      <c r="CF239" s="28" t="s">
        <v>103</v>
      </c>
      <c r="CG239" s="28">
        <v>0</v>
      </c>
      <c r="CH239" s="28">
        <v>3</v>
      </c>
      <c r="CI239" s="28">
        <v>0</v>
      </c>
      <c r="CJ239" s="28" t="s">
        <v>103</v>
      </c>
      <c r="CK239" s="28" t="s">
        <v>103</v>
      </c>
      <c r="CL239" s="28">
        <v>0</v>
      </c>
      <c r="CM239" s="28" t="s">
        <v>103</v>
      </c>
      <c r="CN239" s="28">
        <v>0</v>
      </c>
      <c r="CO239" s="28">
        <f t="shared" si="63"/>
        <v>0</v>
      </c>
      <c r="CP239" s="32">
        <f t="shared" si="51"/>
        <v>155.83580000000001</v>
      </c>
      <c r="CQ239" s="28">
        <v>0</v>
      </c>
      <c r="CR239" s="28" t="s">
        <v>103</v>
      </c>
      <c r="CS239" s="28">
        <f t="shared" si="64"/>
        <v>0</v>
      </c>
      <c r="CT239" s="28">
        <f t="shared" si="65"/>
        <v>0</v>
      </c>
      <c r="CU239" s="28">
        <f t="shared" si="52"/>
        <v>0</v>
      </c>
      <c r="CV239" s="28">
        <f t="shared" si="53"/>
        <v>801.65</v>
      </c>
      <c r="CW239" s="29">
        <f t="shared" si="54"/>
        <v>6198.35</v>
      </c>
    </row>
    <row r="240" spans="2:101" x14ac:dyDescent="0.2">
      <c r="B240" s="7">
        <v>212029</v>
      </c>
      <c r="C240" s="8">
        <v>541721</v>
      </c>
      <c r="D240" s="8" t="s">
        <v>95</v>
      </c>
      <c r="E240" s="8" t="s">
        <v>635</v>
      </c>
      <c r="F240" s="8">
        <v>0</v>
      </c>
      <c r="G240" s="8" t="s">
        <v>942</v>
      </c>
      <c r="H240" s="8" t="s">
        <v>106</v>
      </c>
      <c r="I240" s="8" t="s">
        <v>107</v>
      </c>
      <c r="J240" s="8" t="s">
        <v>103</v>
      </c>
      <c r="K240" s="8" t="s">
        <v>103</v>
      </c>
      <c r="L240" s="8" t="s">
        <v>103</v>
      </c>
      <c r="M240" s="9">
        <v>26606021600737</v>
      </c>
      <c r="N240" s="8" t="s">
        <v>636</v>
      </c>
      <c r="O240" s="8" t="s">
        <v>103</v>
      </c>
      <c r="P240" s="8">
        <v>2150.1799999999998</v>
      </c>
      <c r="Q240" s="14">
        <v>2365.1979999999999</v>
      </c>
      <c r="R240" s="15">
        <v>0</v>
      </c>
      <c r="S240" s="15">
        <f t="shared" si="55"/>
        <v>3193.02</v>
      </c>
      <c r="T240" s="15">
        <f t="shared" si="56"/>
        <v>354.78</v>
      </c>
      <c r="U240" s="15">
        <v>0</v>
      </c>
      <c r="V240" s="15">
        <v>0</v>
      </c>
      <c r="W240" s="15">
        <v>0</v>
      </c>
      <c r="X240" s="15" t="s">
        <v>103</v>
      </c>
      <c r="Y240" s="14">
        <v>354.77969999999999</v>
      </c>
      <c r="Z240" s="15">
        <v>300</v>
      </c>
      <c r="AA240" s="15" t="s">
        <v>103</v>
      </c>
      <c r="AB240" s="15">
        <v>0</v>
      </c>
      <c r="AC240" s="15" t="s">
        <v>103</v>
      </c>
      <c r="AD240" s="15">
        <v>0</v>
      </c>
      <c r="AE240" s="15">
        <v>0</v>
      </c>
      <c r="AF240" s="19">
        <f t="shared" si="57"/>
        <v>654.78</v>
      </c>
      <c r="AG240" s="15">
        <v>0</v>
      </c>
      <c r="AH240" s="15">
        <v>0</v>
      </c>
      <c r="AI240" s="15">
        <v>0</v>
      </c>
      <c r="AJ240" s="15">
        <v>261.05</v>
      </c>
      <c r="AK240" s="15">
        <v>190</v>
      </c>
      <c r="AL240" s="15">
        <v>42.98</v>
      </c>
      <c r="AM240" s="15">
        <v>76.650000000000006</v>
      </c>
      <c r="AN240" s="15">
        <v>98.42</v>
      </c>
      <c r="AO240" s="15">
        <v>140.41999999999999</v>
      </c>
      <c r="AP240" s="15">
        <v>150.24</v>
      </c>
      <c r="AQ240" s="15">
        <v>160.76</v>
      </c>
      <c r="AR240" s="15" t="s">
        <v>103</v>
      </c>
      <c r="AS240" s="15">
        <v>107.509</v>
      </c>
      <c r="AT240" s="15">
        <v>600</v>
      </c>
      <c r="AU240" s="15">
        <v>10</v>
      </c>
      <c r="AV240" s="19">
        <f t="shared" si="58"/>
        <v>1838.03</v>
      </c>
      <c r="AW240" s="15">
        <v>10</v>
      </c>
      <c r="AX240" s="15">
        <v>0</v>
      </c>
      <c r="AY240" s="14">
        <v>452.66950000000003</v>
      </c>
      <c r="AZ240" s="15">
        <v>0</v>
      </c>
      <c r="BA240" s="15" t="s">
        <v>103</v>
      </c>
      <c r="BB240" s="15">
        <v>0</v>
      </c>
      <c r="BC240" s="24">
        <f t="shared" si="50"/>
        <v>8868.48</v>
      </c>
      <c r="BD240" s="19">
        <f t="shared" si="59"/>
        <v>0</v>
      </c>
      <c r="BE240" s="19">
        <f t="shared" si="60"/>
        <v>8868.48</v>
      </c>
      <c r="BF240" s="22">
        <v>0</v>
      </c>
      <c r="BG240" s="22">
        <v>0</v>
      </c>
      <c r="BH240" s="22"/>
      <c r="BI240" s="22"/>
      <c r="BJ240" s="32">
        <v>887.78470214843753</v>
      </c>
      <c r="BK240" s="32">
        <v>126.83</v>
      </c>
      <c r="BL240" s="28">
        <f t="shared" si="61"/>
        <v>0</v>
      </c>
      <c r="BM240" s="28">
        <f t="shared" si="62"/>
        <v>0</v>
      </c>
      <c r="BN2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0" s="28">
        <v>0</v>
      </c>
      <c r="BR240" s="28">
        <v>0</v>
      </c>
      <c r="BS240" s="28" t="s">
        <v>103</v>
      </c>
      <c r="BT240" s="28">
        <v>3</v>
      </c>
      <c r="BU240" s="28">
        <v>0</v>
      </c>
      <c r="BV240" s="28" t="s">
        <v>103</v>
      </c>
      <c r="BW240" s="28" t="s">
        <v>103</v>
      </c>
      <c r="BX240" s="28">
        <v>0</v>
      </c>
      <c r="BY240" s="28" t="s">
        <v>103</v>
      </c>
      <c r="BZ240" s="28" t="s">
        <v>103</v>
      </c>
      <c r="CA240" s="28" t="s">
        <v>103</v>
      </c>
      <c r="CB240" s="28" t="s">
        <v>103</v>
      </c>
      <c r="CC240" s="28">
        <v>0</v>
      </c>
      <c r="CD240" s="28" t="s">
        <v>103</v>
      </c>
      <c r="CE240" s="28">
        <v>0</v>
      </c>
      <c r="CF240" s="28" t="s">
        <v>103</v>
      </c>
      <c r="CG240" s="28">
        <v>3.91</v>
      </c>
      <c r="CH240" s="28">
        <v>5</v>
      </c>
      <c r="CI240" s="28">
        <v>0</v>
      </c>
      <c r="CJ240" s="28" t="s">
        <v>103</v>
      </c>
      <c r="CK240" s="28" t="s">
        <v>103</v>
      </c>
      <c r="CL240" s="28">
        <v>0</v>
      </c>
      <c r="CM240" s="28" t="s">
        <v>103</v>
      </c>
      <c r="CN240" s="28">
        <v>0</v>
      </c>
      <c r="CO240" s="28">
        <f t="shared" si="63"/>
        <v>0</v>
      </c>
      <c r="CP240" s="32">
        <f t="shared" si="51"/>
        <v>452.66950000000003</v>
      </c>
      <c r="CQ240" s="28">
        <v>0</v>
      </c>
      <c r="CR240" s="28" t="s">
        <v>103</v>
      </c>
      <c r="CS240" s="28">
        <f t="shared" si="64"/>
        <v>0</v>
      </c>
      <c r="CT240" s="28">
        <f t="shared" si="65"/>
        <v>0</v>
      </c>
      <c r="CU240" s="28">
        <f t="shared" si="52"/>
        <v>0</v>
      </c>
      <c r="CV240" s="28">
        <f t="shared" si="53"/>
        <v>1479.19</v>
      </c>
      <c r="CW240" s="29">
        <f t="shared" si="54"/>
        <v>7389.2899999999991</v>
      </c>
    </row>
    <row r="241" spans="2:101" x14ac:dyDescent="0.2">
      <c r="B241" s="7">
        <v>212030</v>
      </c>
      <c r="C241" s="8">
        <v>541878</v>
      </c>
      <c r="D241" s="8" t="s">
        <v>95</v>
      </c>
      <c r="E241" s="8" t="s">
        <v>906</v>
      </c>
      <c r="F241" s="8">
        <v>0</v>
      </c>
      <c r="G241" s="8" t="s">
        <v>942</v>
      </c>
      <c r="H241" s="8" t="s">
        <v>106</v>
      </c>
      <c r="I241" s="8" t="s">
        <v>107</v>
      </c>
      <c r="J241" s="8" t="s">
        <v>103</v>
      </c>
      <c r="K241" s="8" t="s">
        <v>103</v>
      </c>
      <c r="L241" s="8" t="s">
        <v>103</v>
      </c>
      <c r="M241" s="9">
        <v>27002251601113</v>
      </c>
      <c r="N241" s="8" t="s">
        <v>637</v>
      </c>
      <c r="O241" s="8" t="s">
        <v>103</v>
      </c>
      <c r="P241" s="8">
        <v>1825.15</v>
      </c>
      <c r="Q241" s="14">
        <v>2007.6650000000002</v>
      </c>
      <c r="R241" s="15">
        <v>0</v>
      </c>
      <c r="S241" s="15">
        <f t="shared" si="55"/>
        <v>2710.35</v>
      </c>
      <c r="T241" s="15">
        <f t="shared" si="56"/>
        <v>301.14999999999998</v>
      </c>
      <c r="U241" s="15">
        <v>0</v>
      </c>
      <c r="V241" s="15">
        <v>0</v>
      </c>
      <c r="W241" s="15">
        <v>0</v>
      </c>
      <c r="X241" s="15" t="s">
        <v>103</v>
      </c>
      <c r="Y241" s="14">
        <v>301.14975000000004</v>
      </c>
      <c r="Z241" s="15">
        <v>300</v>
      </c>
      <c r="AA241" s="15" t="s">
        <v>103</v>
      </c>
      <c r="AB241" s="15">
        <v>0</v>
      </c>
      <c r="AC241" s="15" t="s">
        <v>103</v>
      </c>
      <c r="AD241" s="15">
        <v>0</v>
      </c>
      <c r="AE241" s="15">
        <v>0</v>
      </c>
      <c r="AF241" s="19">
        <f t="shared" si="57"/>
        <v>601.15</v>
      </c>
      <c r="AG241" s="15">
        <v>0</v>
      </c>
      <c r="AH241" s="15">
        <v>0</v>
      </c>
      <c r="AI241" s="15">
        <v>0</v>
      </c>
      <c r="AJ241" s="15">
        <v>272.61</v>
      </c>
      <c r="AK241" s="15">
        <v>190</v>
      </c>
      <c r="AL241" s="15">
        <v>36.49</v>
      </c>
      <c r="AM241" s="15">
        <v>65.06</v>
      </c>
      <c r="AN241" s="15">
        <v>83.54</v>
      </c>
      <c r="AO241" s="15">
        <v>119.19</v>
      </c>
      <c r="AP241" s="15">
        <v>127.53</v>
      </c>
      <c r="AQ241" s="15">
        <v>136.46</v>
      </c>
      <c r="AR241" s="15" t="s">
        <v>103</v>
      </c>
      <c r="AS241" s="15">
        <v>91.257499999999993</v>
      </c>
      <c r="AT241" s="15">
        <v>600</v>
      </c>
      <c r="AU241" s="15">
        <v>10</v>
      </c>
      <c r="AV241" s="19">
        <f t="shared" si="58"/>
        <v>1732.14</v>
      </c>
      <c r="AW241" s="15">
        <v>10</v>
      </c>
      <c r="AX241" s="15">
        <v>0</v>
      </c>
      <c r="AY241" s="14">
        <v>384.24209999999999</v>
      </c>
      <c r="AZ241" s="15">
        <v>0</v>
      </c>
      <c r="BA241" s="15" t="s">
        <v>103</v>
      </c>
      <c r="BB241" s="15">
        <v>0</v>
      </c>
      <c r="BC241" s="24">
        <f t="shared" si="50"/>
        <v>7746.7</v>
      </c>
      <c r="BD241" s="19">
        <f t="shared" si="59"/>
        <v>0</v>
      </c>
      <c r="BE241" s="19">
        <f t="shared" si="60"/>
        <v>7746.7</v>
      </c>
      <c r="BF241" s="22">
        <v>0</v>
      </c>
      <c r="BG241" s="22">
        <v>0</v>
      </c>
      <c r="BH241" s="22"/>
      <c r="BI241" s="22"/>
      <c r="BJ241" s="32">
        <v>767.70321289062497</v>
      </c>
      <c r="BK241" s="32">
        <v>0</v>
      </c>
      <c r="BL241" s="28">
        <f t="shared" si="61"/>
        <v>0</v>
      </c>
      <c r="BM241" s="28">
        <f t="shared" si="62"/>
        <v>0</v>
      </c>
      <c r="BN2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1" s="28">
        <v>0</v>
      </c>
      <c r="BR241" s="28">
        <v>0</v>
      </c>
      <c r="BS241" s="28" t="s">
        <v>103</v>
      </c>
      <c r="BT241" s="28">
        <v>3</v>
      </c>
      <c r="BU241" s="28">
        <v>0</v>
      </c>
      <c r="BV241" s="28" t="s">
        <v>103</v>
      </c>
      <c r="BW241" s="28" t="s">
        <v>103</v>
      </c>
      <c r="BX241" s="28">
        <v>0</v>
      </c>
      <c r="BY241" s="28" t="s">
        <v>103</v>
      </c>
      <c r="BZ241" s="28" t="s">
        <v>103</v>
      </c>
      <c r="CA241" s="28" t="s">
        <v>103</v>
      </c>
      <c r="CB241" s="28" t="s">
        <v>103</v>
      </c>
      <c r="CC241" s="28">
        <v>0</v>
      </c>
      <c r="CD241" s="28" t="s">
        <v>103</v>
      </c>
      <c r="CE241" s="28">
        <v>0</v>
      </c>
      <c r="CF241" s="28" t="s">
        <v>103</v>
      </c>
      <c r="CG241" s="28">
        <v>1.83</v>
      </c>
      <c r="CH241" s="28">
        <v>5</v>
      </c>
      <c r="CI241" s="28">
        <v>0</v>
      </c>
      <c r="CJ241" s="28" t="s">
        <v>103</v>
      </c>
      <c r="CK241" s="28" t="s">
        <v>103</v>
      </c>
      <c r="CL241" s="28">
        <v>0</v>
      </c>
      <c r="CM241" s="28" t="s">
        <v>103</v>
      </c>
      <c r="CN241" s="28">
        <v>0</v>
      </c>
      <c r="CO241" s="28">
        <f t="shared" si="63"/>
        <v>0</v>
      </c>
      <c r="CP241" s="32">
        <f t="shared" si="51"/>
        <v>384.24209999999999</v>
      </c>
      <c r="CQ241" s="28">
        <v>0</v>
      </c>
      <c r="CR241" s="28" t="s">
        <v>103</v>
      </c>
      <c r="CS241" s="28">
        <f t="shared" si="64"/>
        <v>0</v>
      </c>
      <c r="CT241" s="28">
        <f t="shared" si="65"/>
        <v>0</v>
      </c>
      <c r="CU241" s="28">
        <f t="shared" si="52"/>
        <v>0</v>
      </c>
      <c r="CV241" s="28">
        <f t="shared" si="53"/>
        <v>1161.78</v>
      </c>
      <c r="CW241" s="29">
        <f t="shared" si="54"/>
        <v>6584.92</v>
      </c>
    </row>
    <row r="242" spans="2:101" x14ac:dyDescent="0.2">
      <c r="B242" s="7">
        <v>213003</v>
      </c>
      <c r="C242" s="8">
        <v>541675</v>
      </c>
      <c r="D242" s="8" t="s">
        <v>95</v>
      </c>
      <c r="E242" s="8" t="s">
        <v>907</v>
      </c>
      <c r="F242" s="8">
        <v>0</v>
      </c>
      <c r="G242" s="8" t="s">
        <v>942</v>
      </c>
      <c r="H242" s="8" t="s">
        <v>106</v>
      </c>
      <c r="I242" s="8" t="s">
        <v>107</v>
      </c>
      <c r="J242" s="8" t="s">
        <v>103</v>
      </c>
      <c r="K242" s="8" t="s">
        <v>103</v>
      </c>
      <c r="L242" s="8" t="s">
        <v>103</v>
      </c>
      <c r="M242" s="9">
        <v>26601021603734</v>
      </c>
      <c r="N242" s="8" t="s">
        <v>638</v>
      </c>
      <c r="O242" s="8" t="s">
        <v>103</v>
      </c>
      <c r="P242" s="8">
        <v>2114.1</v>
      </c>
      <c r="Q242" s="14">
        <v>2325.5100000000002</v>
      </c>
      <c r="R242" s="15">
        <v>0</v>
      </c>
      <c r="S242" s="15">
        <f t="shared" si="55"/>
        <v>3139.44</v>
      </c>
      <c r="T242" s="15">
        <f t="shared" si="56"/>
        <v>348.83</v>
      </c>
      <c r="U242" s="15">
        <v>0</v>
      </c>
      <c r="V242" s="15">
        <v>0</v>
      </c>
      <c r="W242" s="15">
        <v>0</v>
      </c>
      <c r="X242" s="15" t="s">
        <v>103</v>
      </c>
      <c r="Y242" s="14">
        <v>348.82650000000001</v>
      </c>
      <c r="Z242" s="15">
        <v>300</v>
      </c>
      <c r="AA242" s="15" t="s">
        <v>103</v>
      </c>
      <c r="AB242" s="15">
        <v>0</v>
      </c>
      <c r="AC242" s="15" t="s">
        <v>103</v>
      </c>
      <c r="AD242" s="15">
        <v>0</v>
      </c>
      <c r="AE242" s="15">
        <v>0</v>
      </c>
      <c r="AF242" s="19">
        <f t="shared" si="57"/>
        <v>648.83000000000004</v>
      </c>
      <c r="AG242" s="15">
        <v>0</v>
      </c>
      <c r="AH242" s="15">
        <v>0</v>
      </c>
      <c r="AI242" s="15">
        <v>0</v>
      </c>
      <c r="AJ242" s="15">
        <v>257.07</v>
      </c>
      <c r="AK242" s="15">
        <v>190</v>
      </c>
      <c r="AL242" s="15">
        <v>42.26</v>
      </c>
      <c r="AM242" s="15">
        <v>75.37</v>
      </c>
      <c r="AN242" s="15">
        <v>96.77</v>
      </c>
      <c r="AO242" s="15">
        <v>138.02600000000001</v>
      </c>
      <c r="AP242" s="15">
        <v>147.72</v>
      </c>
      <c r="AQ242" s="15">
        <v>158.06</v>
      </c>
      <c r="AR242" s="15" t="s">
        <v>103</v>
      </c>
      <c r="AS242" s="15">
        <v>105.705</v>
      </c>
      <c r="AT242" s="15">
        <v>600</v>
      </c>
      <c r="AU242" s="15">
        <v>10</v>
      </c>
      <c r="AV242" s="19">
        <f t="shared" si="58"/>
        <v>1820.98</v>
      </c>
      <c r="AW242" s="15">
        <v>10</v>
      </c>
      <c r="AX242" s="15">
        <v>0</v>
      </c>
      <c r="AY242" s="14">
        <v>445.07369999999997</v>
      </c>
      <c r="AZ242" s="15">
        <v>0</v>
      </c>
      <c r="BA242" s="15" t="s">
        <v>103</v>
      </c>
      <c r="BB242" s="15">
        <v>0</v>
      </c>
      <c r="BC242" s="24">
        <f t="shared" si="50"/>
        <v>8738.66</v>
      </c>
      <c r="BD242" s="19">
        <f t="shared" si="59"/>
        <v>0</v>
      </c>
      <c r="BE242" s="19">
        <f t="shared" si="60"/>
        <v>8738.66</v>
      </c>
      <c r="BF242" s="22">
        <v>0</v>
      </c>
      <c r="BG242" s="22">
        <v>0</v>
      </c>
      <c r="BH242" s="22"/>
      <c r="BI242" s="22"/>
      <c r="BJ242" s="32">
        <v>867.76470214843755</v>
      </c>
      <c r="BK242" s="32">
        <v>122.58</v>
      </c>
      <c r="BL242" s="28">
        <f t="shared" si="61"/>
        <v>0</v>
      </c>
      <c r="BM242" s="28">
        <f t="shared" si="62"/>
        <v>0</v>
      </c>
      <c r="BN24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2" s="28">
        <v>0</v>
      </c>
      <c r="BR242" s="28">
        <v>0</v>
      </c>
      <c r="BS242" s="28" t="s">
        <v>103</v>
      </c>
      <c r="BT242" s="28">
        <v>3</v>
      </c>
      <c r="BU242" s="28">
        <v>0</v>
      </c>
      <c r="BV242" s="28" t="s">
        <v>103</v>
      </c>
      <c r="BW242" s="28" t="s">
        <v>103</v>
      </c>
      <c r="BX242" s="28">
        <v>0</v>
      </c>
      <c r="BY242" s="28" t="s">
        <v>103</v>
      </c>
      <c r="BZ242" s="28" t="s">
        <v>103</v>
      </c>
      <c r="CA242" s="28" t="s">
        <v>103</v>
      </c>
      <c r="CB242" s="28" t="s">
        <v>103</v>
      </c>
      <c r="CC242" s="28">
        <v>0</v>
      </c>
      <c r="CD242" s="28" t="s">
        <v>103</v>
      </c>
      <c r="CE242" s="28">
        <v>0</v>
      </c>
      <c r="CF242" s="28" t="s">
        <v>103</v>
      </c>
      <c r="CG242" s="28">
        <v>3.88</v>
      </c>
      <c r="CH242" s="28">
        <v>5</v>
      </c>
      <c r="CI242" s="28">
        <v>0</v>
      </c>
      <c r="CJ242" s="28" t="s">
        <v>103</v>
      </c>
      <c r="CK242" s="28" t="s">
        <v>103</v>
      </c>
      <c r="CL242" s="28">
        <v>0</v>
      </c>
      <c r="CM242" s="28" t="s">
        <v>103</v>
      </c>
      <c r="CN242" s="28">
        <v>0</v>
      </c>
      <c r="CO242" s="28">
        <f t="shared" si="63"/>
        <v>0</v>
      </c>
      <c r="CP242" s="32">
        <f t="shared" si="51"/>
        <v>445.07369999999997</v>
      </c>
      <c r="CQ242" s="28">
        <v>0</v>
      </c>
      <c r="CR242" s="28" t="s">
        <v>103</v>
      </c>
      <c r="CS242" s="28">
        <f t="shared" si="64"/>
        <v>0</v>
      </c>
      <c r="CT242" s="28">
        <f t="shared" si="65"/>
        <v>0</v>
      </c>
      <c r="CU242" s="28">
        <f t="shared" si="52"/>
        <v>0</v>
      </c>
      <c r="CV242" s="28">
        <f t="shared" si="53"/>
        <v>1447.3</v>
      </c>
      <c r="CW242" s="29">
        <f t="shared" si="54"/>
        <v>7291.36</v>
      </c>
    </row>
    <row r="243" spans="2:101" x14ac:dyDescent="0.2">
      <c r="B243" s="7">
        <v>213004</v>
      </c>
      <c r="C243" s="8">
        <v>540642</v>
      </c>
      <c r="D243" s="8" t="s">
        <v>95</v>
      </c>
      <c r="E243" s="8" t="s">
        <v>908</v>
      </c>
      <c r="F243" s="8">
        <v>0</v>
      </c>
      <c r="G243" s="8" t="s">
        <v>942</v>
      </c>
      <c r="H243" s="8" t="s">
        <v>106</v>
      </c>
      <c r="I243" s="8" t="s">
        <v>114</v>
      </c>
      <c r="J243" s="8" t="s">
        <v>114</v>
      </c>
      <c r="K243" s="8" t="s">
        <v>621</v>
      </c>
      <c r="L243" s="8" t="s">
        <v>639</v>
      </c>
      <c r="M243" s="9">
        <v>27411251601391</v>
      </c>
      <c r="N243" s="8" t="s">
        <v>640</v>
      </c>
      <c r="O243" s="8" t="s">
        <v>102</v>
      </c>
      <c r="P243" s="8">
        <v>1110.05</v>
      </c>
      <c r="Q243" s="14">
        <v>1298.7585000000001</v>
      </c>
      <c r="R243" s="15">
        <v>0</v>
      </c>
      <c r="S243" s="15">
        <f t="shared" si="55"/>
        <v>1753.32</v>
      </c>
      <c r="T243" s="15">
        <f t="shared" si="56"/>
        <v>194.81</v>
      </c>
      <c r="U243" s="15">
        <v>0</v>
      </c>
      <c r="V243" s="15">
        <v>0</v>
      </c>
      <c r="W243" s="15">
        <v>0</v>
      </c>
      <c r="X243" s="15" t="s">
        <v>103</v>
      </c>
      <c r="Y243" s="14">
        <v>194.81377500000002</v>
      </c>
      <c r="Z243" s="15">
        <v>300</v>
      </c>
      <c r="AA243" s="15" t="s">
        <v>103</v>
      </c>
      <c r="AB243" s="15">
        <v>0</v>
      </c>
      <c r="AC243" s="15" t="s">
        <v>103</v>
      </c>
      <c r="AD243" s="15">
        <v>0</v>
      </c>
      <c r="AE243" s="15">
        <v>0</v>
      </c>
      <c r="AF243" s="19">
        <f t="shared" si="57"/>
        <v>494.81</v>
      </c>
      <c r="AG243" s="15">
        <v>0</v>
      </c>
      <c r="AH243" s="15">
        <v>0</v>
      </c>
      <c r="AI243" s="15">
        <v>0</v>
      </c>
      <c r="AJ243" s="15">
        <v>146.83000000000001</v>
      </c>
      <c r="AK243" s="15">
        <v>190</v>
      </c>
      <c r="AL243" s="15">
        <v>23.22</v>
      </c>
      <c r="AM243" s="15">
        <v>39.57</v>
      </c>
      <c r="AN243" s="15">
        <v>50.81</v>
      </c>
      <c r="AO243" s="15">
        <v>72.489999999999995</v>
      </c>
      <c r="AP243" s="15">
        <v>77.56</v>
      </c>
      <c r="AQ243" s="15">
        <v>82.99</v>
      </c>
      <c r="AR243" s="15" t="s">
        <v>103</v>
      </c>
      <c r="AS243" s="15">
        <v>55.502499999999998</v>
      </c>
      <c r="AT243" s="15">
        <v>600</v>
      </c>
      <c r="AU243" s="15">
        <v>10</v>
      </c>
      <c r="AV243" s="19">
        <f t="shared" si="58"/>
        <v>1348.97</v>
      </c>
      <c r="AW243" s="15">
        <v>10</v>
      </c>
      <c r="AX243" s="15">
        <v>0</v>
      </c>
      <c r="AY243" s="14">
        <v>233.69470000000001</v>
      </c>
      <c r="AZ243" s="15">
        <v>0</v>
      </c>
      <c r="BA243" s="15" t="s">
        <v>103</v>
      </c>
      <c r="BB243" s="15">
        <v>0</v>
      </c>
      <c r="BC243" s="24">
        <f t="shared" si="50"/>
        <v>5334.36</v>
      </c>
      <c r="BD243" s="19">
        <f t="shared" si="59"/>
        <v>1665.6400000000003</v>
      </c>
      <c r="BE243" s="19">
        <f t="shared" si="60"/>
        <v>7000</v>
      </c>
      <c r="BF243" s="22">
        <v>0</v>
      </c>
      <c r="BG243" s="22">
        <v>0</v>
      </c>
      <c r="BH243" s="22"/>
      <c r="BI243" s="22"/>
      <c r="BJ243" s="32">
        <v>596.64220214843749</v>
      </c>
      <c r="BK243" s="32">
        <v>0</v>
      </c>
      <c r="BL243" s="28">
        <f t="shared" si="61"/>
        <v>0</v>
      </c>
      <c r="BM243" s="28">
        <f t="shared" si="62"/>
        <v>0</v>
      </c>
      <c r="BN24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3" s="28">
        <v>0</v>
      </c>
      <c r="BR243" s="28">
        <v>0</v>
      </c>
      <c r="BS243" s="28" t="s">
        <v>103</v>
      </c>
      <c r="BT243" s="28">
        <v>3</v>
      </c>
      <c r="BU243" s="28">
        <v>0</v>
      </c>
      <c r="BV243" s="28" t="s">
        <v>103</v>
      </c>
      <c r="BW243" s="28" t="s">
        <v>103</v>
      </c>
      <c r="BX243" s="28">
        <v>0</v>
      </c>
      <c r="BY243" s="28" t="s">
        <v>103</v>
      </c>
      <c r="BZ243" s="28" t="s">
        <v>103</v>
      </c>
      <c r="CA243" s="28" t="s">
        <v>103</v>
      </c>
      <c r="CB243" s="28" t="s">
        <v>103</v>
      </c>
      <c r="CC243" s="28">
        <v>0</v>
      </c>
      <c r="CD243" s="28" t="s">
        <v>103</v>
      </c>
      <c r="CE243" s="28">
        <v>0</v>
      </c>
      <c r="CF243" s="28" t="s">
        <v>103</v>
      </c>
      <c r="CG243" s="28">
        <v>3.28</v>
      </c>
      <c r="CH243" s="28">
        <v>3</v>
      </c>
      <c r="CI243" s="28">
        <v>0</v>
      </c>
      <c r="CJ243" s="28" t="s">
        <v>103</v>
      </c>
      <c r="CK243" s="28" t="s">
        <v>103</v>
      </c>
      <c r="CL243" s="28">
        <v>0</v>
      </c>
      <c r="CM243" s="28" t="s">
        <v>103</v>
      </c>
      <c r="CN243" s="28">
        <v>0</v>
      </c>
      <c r="CO243" s="28">
        <f t="shared" si="63"/>
        <v>0</v>
      </c>
      <c r="CP243" s="32">
        <f t="shared" si="51"/>
        <v>233.69470000000001</v>
      </c>
      <c r="CQ243" s="28">
        <v>0</v>
      </c>
      <c r="CR243" s="28" t="s">
        <v>103</v>
      </c>
      <c r="CS243" s="28">
        <f t="shared" si="64"/>
        <v>0</v>
      </c>
      <c r="CT243" s="28">
        <f t="shared" si="65"/>
        <v>0</v>
      </c>
      <c r="CU243" s="28">
        <f t="shared" si="52"/>
        <v>0</v>
      </c>
      <c r="CV243" s="28">
        <f t="shared" si="53"/>
        <v>839.62</v>
      </c>
      <c r="CW243" s="29">
        <f t="shared" si="54"/>
        <v>6160.38</v>
      </c>
    </row>
    <row r="244" spans="2:101" x14ac:dyDescent="0.2">
      <c r="B244" s="7">
        <v>213006</v>
      </c>
      <c r="C244" s="8">
        <v>541838</v>
      </c>
      <c r="D244" s="8" t="s">
        <v>95</v>
      </c>
      <c r="E244" s="8" t="s">
        <v>909</v>
      </c>
      <c r="F244" s="8">
        <v>0</v>
      </c>
      <c r="G244" s="8" t="s">
        <v>942</v>
      </c>
      <c r="H244" s="8" t="s">
        <v>106</v>
      </c>
      <c r="I244" s="8" t="s">
        <v>114</v>
      </c>
      <c r="J244" s="8" t="s">
        <v>114</v>
      </c>
      <c r="K244" s="8" t="s">
        <v>641</v>
      </c>
      <c r="L244" s="8" t="s">
        <v>639</v>
      </c>
      <c r="M244" s="9">
        <v>26803011602138</v>
      </c>
      <c r="N244" s="8" t="s">
        <v>642</v>
      </c>
      <c r="O244" s="8" t="s">
        <v>102</v>
      </c>
      <c r="P244" s="8">
        <v>1810.07</v>
      </c>
      <c r="Q244" s="14">
        <v>2117.7819</v>
      </c>
      <c r="R244" s="15">
        <v>0</v>
      </c>
      <c r="S244" s="15">
        <f t="shared" si="55"/>
        <v>2859.01</v>
      </c>
      <c r="T244" s="15">
        <f t="shared" si="56"/>
        <v>317.67</v>
      </c>
      <c r="U244" s="15">
        <v>0</v>
      </c>
      <c r="V244" s="15">
        <v>0</v>
      </c>
      <c r="W244" s="15">
        <v>0</v>
      </c>
      <c r="X244" s="15" t="s">
        <v>103</v>
      </c>
      <c r="Y244" s="14">
        <v>317.66728499999999</v>
      </c>
      <c r="Z244" s="15">
        <v>300</v>
      </c>
      <c r="AA244" s="15" t="s">
        <v>103</v>
      </c>
      <c r="AB244" s="15">
        <v>0</v>
      </c>
      <c r="AC244" s="15" t="s">
        <v>103</v>
      </c>
      <c r="AD244" s="15">
        <v>0</v>
      </c>
      <c r="AE244" s="15">
        <v>0</v>
      </c>
      <c r="AF244" s="19">
        <f t="shared" si="57"/>
        <v>617.66999999999996</v>
      </c>
      <c r="AG244" s="15">
        <v>0</v>
      </c>
      <c r="AH244" s="15">
        <v>0</v>
      </c>
      <c r="AI244" s="15">
        <v>0</v>
      </c>
      <c r="AJ244" s="15">
        <v>219.88</v>
      </c>
      <c r="AK244" s="15">
        <v>190</v>
      </c>
      <c r="AL244" s="15">
        <v>36.18</v>
      </c>
      <c r="AM244" s="15">
        <v>64.53</v>
      </c>
      <c r="AN244" s="15">
        <v>82.85</v>
      </c>
      <c r="AO244" s="15">
        <v>118.2</v>
      </c>
      <c r="AP244" s="15">
        <v>126.48</v>
      </c>
      <c r="AQ244" s="15">
        <v>135.33000000000001</v>
      </c>
      <c r="AR244" s="15" t="s">
        <v>103</v>
      </c>
      <c r="AS244" s="15">
        <v>90.503489999999999</v>
      </c>
      <c r="AT244" s="15">
        <v>600</v>
      </c>
      <c r="AU244" s="15">
        <v>6</v>
      </c>
      <c r="AV244" s="19">
        <f t="shared" si="58"/>
        <v>1669.95</v>
      </c>
      <c r="AW244" s="15">
        <v>10</v>
      </c>
      <c r="AX244" s="15">
        <v>0</v>
      </c>
      <c r="AY244" s="14">
        <v>381.06740000000002</v>
      </c>
      <c r="AZ244" s="15">
        <v>0</v>
      </c>
      <c r="BA244" s="15" t="s">
        <v>103</v>
      </c>
      <c r="BB244" s="15">
        <v>0</v>
      </c>
      <c r="BC244" s="24">
        <f t="shared" si="50"/>
        <v>7973.15</v>
      </c>
      <c r="BD244" s="19">
        <f t="shared" si="59"/>
        <v>0</v>
      </c>
      <c r="BE244" s="19">
        <f t="shared" si="60"/>
        <v>7973.15</v>
      </c>
      <c r="BF244" s="22">
        <v>0</v>
      </c>
      <c r="BG244" s="22">
        <v>0</v>
      </c>
      <c r="BH244" s="22"/>
      <c r="BI244" s="22"/>
      <c r="BJ244" s="32">
        <v>756.14988281249998</v>
      </c>
      <c r="BK244" s="32">
        <v>39.5</v>
      </c>
      <c r="BL244" s="28">
        <f t="shared" si="61"/>
        <v>0</v>
      </c>
      <c r="BM244" s="28">
        <f t="shared" si="62"/>
        <v>0</v>
      </c>
      <c r="BN24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4" s="28">
        <v>0</v>
      </c>
      <c r="BR244" s="28">
        <v>0</v>
      </c>
      <c r="BS244" s="28" t="s">
        <v>103</v>
      </c>
      <c r="BT244" s="28">
        <v>3</v>
      </c>
      <c r="BU244" s="28">
        <v>0</v>
      </c>
      <c r="BV244" s="28" t="s">
        <v>103</v>
      </c>
      <c r="BW244" s="28" t="s">
        <v>103</v>
      </c>
      <c r="BX244" s="28">
        <v>0</v>
      </c>
      <c r="BY244" s="28" t="s">
        <v>103</v>
      </c>
      <c r="BZ244" s="28" t="s">
        <v>103</v>
      </c>
      <c r="CA244" s="28" t="s">
        <v>103</v>
      </c>
      <c r="CB244" s="28" t="s">
        <v>103</v>
      </c>
      <c r="CC244" s="28">
        <v>0</v>
      </c>
      <c r="CD244" s="28" t="s">
        <v>103</v>
      </c>
      <c r="CE244" s="28">
        <v>0</v>
      </c>
      <c r="CF244" s="28" t="s">
        <v>103</v>
      </c>
      <c r="CG244" s="28">
        <v>3.36</v>
      </c>
      <c r="CH244" s="28">
        <v>3</v>
      </c>
      <c r="CI244" s="28">
        <v>0</v>
      </c>
      <c r="CJ244" s="28" t="s">
        <v>103</v>
      </c>
      <c r="CK244" s="28" t="s">
        <v>103</v>
      </c>
      <c r="CL244" s="28">
        <v>0</v>
      </c>
      <c r="CM244" s="28" t="s">
        <v>103</v>
      </c>
      <c r="CN244" s="28">
        <v>0</v>
      </c>
      <c r="CO244" s="28">
        <f t="shared" si="63"/>
        <v>0</v>
      </c>
      <c r="CP244" s="32">
        <f t="shared" si="51"/>
        <v>381.06740000000002</v>
      </c>
      <c r="CQ244" s="28">
        <v>0</v>
      </c>
      <c r="CR244" s="28" t="s">
        <v>103</v>
      </c>
      <c r="CS244" s="28">
        <f t="shared" si="64"/>
        <v>0</v>
      </c>
      <c r="CT244" s="28">
        <f t="shared" si="65"/>
        <v>0</v>
      </c>
      <c r="CU244" s="28">
        <f t="shared" si="52"/>
        <v>0</v>
      </c>
      <c r="CV244" s="28">
        <f t="shared" si="53"/>
        <v>1186.08</v>
      </c>
      <c r="CW244" s="29">
        <f t="shared" si="54"/>
        <v>6787.07</v>
      </c>
    </row>
    <row r="245" spans="2:101" x14ac:dyDescent="0.2">
      <c r="B245" s="7">
        <v>213007</v>
      </c>
      <c r="C245" s="8">
        <v>541921</v>
      </c>
      <c r="D245" s="8" t="s">
        <v>95</v>
      </c>
      <c r="E245" s="8" t="s">
        <v>910</v>
      </c>
      <c r="F245" s="8">
        <v>0</v>
      </c>
      <c r="G245" s="8" t="s">
        <v>942</v>
      </c>
      <c r="H245" s="8" t="s">
        <v>106</v>
      </c>
      <c r="I245" s="8" t="s">
        <v>114</v>
      </c>
      <c r="J245" s="8" t="s">
        <v>114</v>
      </c>
      <c r="K245" s="8" t="s">
        <v>585</v>
      </c>
      <c r="L245" s="8" t="s">
        <v>639</v>
      </c>
      <c r="M245" s="9">
        <v>27301211601053</v>
      </c>
      <c r="N245" s="8" t="s">
        <v>643</v>
      </c>
      <c r="O245" s="8" t="s">
        <v>102</v>
      </c>
      <c r="P245" s="8">
        <v>1367.14</v>
      </c>
      <c r="Q245" s="14">
        <v>1599.5538000000004</v>
      </c>
      <c r="R245" s="15">
        <v>0</v>
      </c>
      <c r="S245" s="15">
        <f t="shared" si="55"/>
        <v>2159.4</v>
      </c>
      <c r="T245" s="15">
        <f t="shared" si="56"/>
        <v>239.93</v>
      </c>
      <c r="U245" s="15">
        <v>0</v>
      </c>
      <c r="V245" s="15">
        <v>0</v>
      </c>
      <c r="W245" s="15">
        <v>0</v>
      </c>
      <c r="X245" s="15" t="s">
        <v>103</v>
      </c>
      <c r="Y245" s="14">
        <v>239.93307000000004</v>
      </c>
      <c r="Z245" s="15">
        <v>300</v>
      </c>
      <c r="AA245" s="15" t="s">
        <v>103</v>
      </c>
      <c r="AB245" s="15">
        <v>0</v>
      </c>
      <c r="AC245" s="15" t="s">
        <v>103</v>
      </c>
      <c r="AD245" s="15">
        <v>0</v>
      </c>
      <c r="AE245" s="15">
        <v>0</v>
      </c>
      <c r="AF245" s="19">
        <f t="shared" si="57"/>
        <v>539.92999999999995</v>
      </c>
      <c r="AG245" s="15">
        <v>0</v>
      </c>
      <c r="AH245" s="15">
        <v>0</v>
      </c>
      <c r="AI245" s="15">
        <v>0</v>
      </c>
      <c r="AJ245" s="15">
        <v>166.98</v>
      </c>
      <c r="AK245" s="15">
        <v>190</v>
      </c>
      <c r="AL245" s="15">
        <v>27.33</v>
      </c>
      <c r="AM245" s="15">
        <v>48.74</v>
      </c>
      <c r="AN245" s="15">
        <v>62.58</v>
      </c>
      <c r="AO245" s="15">
        <v>89.28</v>
      </c>
      <c r="AP245" s="15">
        <v>95.53</v>
      </c>
      <c r="AQ245" s="15">
        <v>102.22</v>
      </c>
      <c r="AR245" s="15" t="s">
        <v>103</v>
      </c>
      <c r="AS245" s="15">
        <v>68.356999999999999</v>
      </c>
      <c r="AT245" s="15">
        <v>600</v>
      </c>
      <c r="AU245" s="15">
        <v>10</v>
      </c>
      <c r="AV245" s="19">
        <f t="shared" si="58"/>
        <v>1461.02</v>
      </c>
      <c r="AW245" s="15">
        <v>10</v>
      </c>
      <c r="AX245" s="15">
        <v>0</v>
      </c>
      <c r="AY245" s="14">
        <v>287.81889999999999</v>
      </c>
      <c r="AZ245" s="15">
        <v>0</v>
      </c>
      <c r="BA245" s="15" t="s">
        <v>103</v>
      </c>
      <c r="BB245" s="15">
        <v>0</v>
      </c>
      <c r="BC245" s="24">
        <f t="shared" si="50"/>
        <v>6297.65</v>
      </c>
      <c r="BD245" s="19">
        <f t="shared" si="59"/>
        <v>702.35000000000036</v>
      </c>
      <c r="BE245" s="19">
        <f t="shared" si="60"/>
        <v>7000</v>
      </c>
      <c r="BF245" s="22">
        <v>0</v>
      </c>
      <c r="BG245" s="22">
        <v>0</v>
      </c>
      <c r="BH245" s="22"/>
      <c r="BI245" s="22"/>
      <c r="BJ245" s="32">
        <v>594.76779785156248</v>
      </c>
      <c r="BK245" s="32">
        <v>0</v>
      </c>
      <c r="BL245" s="28">
        <f t="shared" si="61"/>
        <v>0</v>
      </c>
      <c r="BM245" s="28">
        <f t="shared" si="62"/>
        <v>0</v>
      </c>
      <c r="BN24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5" s="28">
        <v>0</v>
      </c>
      <c r="BR245" s="28">
        <v>0</v>
      </c>
      <c r="BS245" s="28" t="s">
        <v>103</v>
      </c>
      <c r="BT245" s="28">
        <v>3</v>
      </c>
      <c r="BU245" s="28">
        <v>0</v>
      </c>
      <c r="BV245" s="28" t="s">
        <v>103</v>
      </c>
      <c r="BW245" s="28" t="s">
        <v>103</v>
      </c>
      <c r="BX245" s="28">
        <v>0</v>
      </c>
      <c r="BY245" s="28" t="s">
        <v>103</v>
      </c>
      <c r="BZ245" s="28" t="s">
        <v>103</v>
      </c>
      <c r="CA245" s="28" t="s">
        <v>103</v>
      </c>
      <c r="CB245" s="28" t="s">
        <v>103</v>
      </c>
      <c r="CC245" s="28">
        <v>0</v>
      </c>
      <c r="CD245" s="28" t="s">
        <v>103</v>
      </c>
      <c r="CE245" s="28">
        <v>0</v>
      </c>
      <c r="CF245" s="28" t="s">
        <v>103</v>
      </c>
      <c r="CG245" s="28">
        <v>3.36</v>
      </c>
      <c r="CH245" s="28">
        <v>3</v>
      </c>
      <c r="CI245" s="28">
        <v>0</v>
      </c>
      <c r="CJ245" s="28" t="s">
        <v>103</v>
      </c>
      <c r="CK245" s="28" t="s">
        <v>103</v>
      </c>
      <c r="CL245" s="28">
        <v>0</v>
      </c>
      <c r="CM245" s="28" t="s">
        <v>103</v>
      </c>
      <c r="CN245" s="28">
        <v>0</v>
      </c>
      <c r="CO245" s="28">
        <f t="shared" si="63"/>
        <v>0</v>
      </c>
      <c r="CP245" s="32">
        <f t="shared" si="51"/>
        <v>287.81889999999999</v>
      </c>
      <c r="CQ245" s="28">
        <v>0</v>
      </c>
      <c r="CR245" s="28" t="s">
        <v>103</v>
      </c>
      <c r="CS245" s="28">
        <f t="shared" si="64"/>
        <v>0</v>
      </c>
      <c r="CT245" s="28">
        <f t="shared" si="65"/>
        <v>0</v>
      </c>
      <c r="CU245" s="28">
        <f t="shared" si="52"/>
        <v>0</v>
      </c>
      <c r="CV245" s="28">
        <f t="shared" si="53"/>
        <v>891.95</v>
      </c>
      <c r="CW245" s="29">
        <f t="shared" si="54"/>
        <v>6108.05</v>
      </c>
    </row>
    <row r="246" spans="2:101" x14ac:dyDescent="0.2">
      <c r="B246" s="7">
        <v>213008</v>
      </c>
      <c r="C246" s="8">
        <v>541142</v>
      </c>
      <c r="D246" s="8" t="s">
        <v>95</v>
      </c>
      <c r="E246" s="8" t="s">
        <v>911</v>
      </c>
      <c r="F246" s="8">
        <v>0</v>
      </c>
      <c r="G246" s="8" t="s">
        <v>942</v>
      </c>
      <c r="H246" s="8" t="s">
        <v>106</v>
      </c>
      <c r="I246" s="8" t="s">
        <v>114</v>
      </c>
      <c r="J246" s="8" t="s">
        <v>114</v>
      </c>
      <c r="K246" s="8" t="s">
        <v>644</v>
      </c>
      <c r="L246" s="8" t="s">
        <v>639</v>
      </c>
      <c r="M246" s="9">
        <v>26612281602253</v>
      </c>
      <c r="N246" s="8" t="s">
        <v>645</v>
      </c>
      <c r="O246" s="8" t="s">
        <v>102</v>
      </c>
      <c r="P246" s="8">
        <v>1367.14</v>
      </c>
      <c r="Q246" s="14">
        <v>1599.5538000000004</v>
      </c>
      <c r="R246" s="15">
        <v>0</v>
      </c>
      <c r="S246" s="15">
        <f t="shared" si="55"/>
        <v>2159.4</v>
      </c>
      <c r="T246" s="15">
        <f t="shared" si="56"/>
        <v>239.93</v>
      </c>
      <c r="U246" s="15">
        <v>0</v>
      </c>
      <c r="V246" s="15">
        <v>0</v>
      </c>
      <c r="W246" s="15">
        <v>0</v>
      </c>
      <c r="X246" s="15" t="s">
        <v>103</v>
      </c>
      <c r="Y246" s="14">
        <v>239.93307000000004</v>
      </c>
      <c r="Z246" s="15">
        <v>300</v>
      </c>
      <c r="AA246" s="15" t="s">
        <v>103</v>
      </c>
      <c r="AB246" s="15">
        <v>0</v>
      </c>
      <c r="AC246" s="15" t="s">
        <v>103</v>
      </c>
      <c r="AD246" s="15">
        <v>0</v>
      </c>
      <c r="AE246" s="15">
        <v>0</v>
      </c>
      <c r="AF246" s="19">
        <f t="shared" si="57"/>
        <v>539.92999999999995</v>
      </c>
      <c r="AG246" s="15">
        <v>0</v>
      </c>
      <c r="AH246" s="15">
        <v>0</v>
      </c>
      <c r="AI246" s="15">
        <v>0</v>
      </c>
      <c r="AJ246" s="15">
        <v>156.97999999999999</v>
      </c>
      <c r="AK246" s="15">
        <v>200</v>
      </c>
      <c r="AL246" s="15">
        <v>27.33</v>
      </c>
      <c r="AM246" s="15">
        <v>48.74</v>
      </c>
      <c r="AN246" s="15">
        <v>62.58</v>
      </c>
      <c r="AO246" s="15">
        <v>89.28</v>
      </c>
      <c r="AP246" s="15">
        <v>95.53</v>
      </c>
      <c r="AQ246" s="15">
        <v>102.22</v>
      </c>
      <c r="AR246" s="15" t="s">
        <v>103</v>
      </c>
      <c r="AS246" s="15">
        <v>68.356999999999999</v>
      </c>
      <c r="AT246" s="15">
        <v>600</v>
      </c>
      <c r="AU246" s="15">
        <v>10</v>
      </c>
      <c r="AV246" s="19">
        <f t="shared" si="58"/>
        <v>1461.02</v>
      </c>
      <c r="AW246" s="15">
        <v>10</v>
      </c>
      <c r="AX246" s="15">
        <v>0</v>
      </c>
      <c r="AY246" s="14">
        <v>287.81889999999999</v>
      </c>
      <c r="AZ246" s="15">
        <v>0</v>
      </c>
      <c r="BA246" s="15" t="s">
        <v>103</v>
      </c>
      <c r="BB246" s="15">
        <v>0</v>
      </c>
      <c r="BC246" s="24">
        <f t="shared" si="50"/>
        <v>6297.65</v>
      </c>
      <c r="BD246" s="19">
        <f t="shared" si="59"/>
        <v>702.35000000000036</v>
      </c>
      <c r="BE246" s="19">
        <f t="shared" si="60"/>
        <v>7000</v>
      </c>
      <c r="BF246" s="22">
        <v>0</v>
      </c>
      <c r="BG246" s="22">
        <v>0</v>
      </c>
      <c r="BH246" s="22"/>
      <c r="BI246" s="22"/>
      <c r="BJ246" s="32">
        <v>594.76779785156248</v>
      </c>
      <c r="BK246" s="32">
        <v>0</v>
      </c>
      <c r="BL246" s="28">
        <f t="shared" si="61"/>
        <v>0</v>
      </c>
      <c r="BM246" s="28">
        <f t="shared" si="62"/>
        <v>0</v>
      </c>
      <c r="BN24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6" s="28">
        <v>0</v>
      </c>
      <c r="BR246" s="28">
        <v>0</v>
      </c>
      <c r="BS246" s="28" t="s">
        <v>103</v>
      </c>
      <c r="BT246" s="28">
        <v>3</v>
      </c>
      <c r="BU246" s="28">
        <v>0</v>
      </c>
      <c r="BV246" s="28" t="s">
        <v>103</v>
      </c>
      <c r="BW246" s="28" t="s">
        <v>103</v>
      </c>
      <c r="BX246" s="28">
        <v>0</v>
      </c>
      <c r="BY246" s="28" t="s">
        <v>103</v>
      </c>
      <c r="BZ246" s="28" t="s">
        <v>103</v>
      </c>
      <c r="CA246" s="28" t="s">
        <v>103</v>
      </c>
      <c r="CB246" s="28" t="s">
        <v>103</v>
      </c>
      <c r="CC246" s="28">
        <v>0</v>
      </c>
      <c r="CD246" s="28" t="s">
        <v>103</v>
      </c>
      <c r="CE246" s="28">
        <v>0</v>
      </c>
      <c r="CF246" s="28" t="s">
        <v>103</v>
      </c>
      <c r="CG246" s="28">
        <v>3.4</v>
      </c>
      <c r="CH246" s="28">
        <v>3</v>
      </c>
      <c r="CI246" s="28">
        <v>0</v>
      </c>
      <c r="CJ246" s="28" t="s">
        <v>103</v>
      </c>
      <c r="CK246" s="28" t="s">
        <v>103</v>
      </c>
      <c r="CL246" s="28">
        <v>0</v>
      </c>
      <c r="CM246" s="28" t="s">
        <v>103</v>
      </c>
      <c r="CN246" s="28">
        <v>0</v>
      </c>
      <c r="CO246" s="28">
        <f t="shared" si="63"/>
        <v>0</v>
      </c>
      <c r="CP246" s="32">
        <f t="shared" si="51"/>
        <v>287.81889999999999</v>
      </c>
      <c r="CQ246" s="28">
        <v>0</v>
      </c>
      <c r="CR246" s="28" t="s">
        <v>103</v>
      </c>
      <c r="CS246" s="28">
        <f t="shared" si="64"/>
        <v>0</v>
      </c>
      <c r="CT246" s="28">
        <f t="shared" si="65"/>
        <v>0</v>
      </c>
      <c r="CU246" s="28">
        <f t="shared" si="52"/>
        <v>0</v>
      </c>
      <c r="CV246" s="28">
        <f t="shared" si="53"/>
        <v>891.99</v>
      </c>
      <c r="CW246" s="29">
        <f t="shared" si="54"/>
        <v>6108.01</v>
      </c>
    </row>
    <row r="247" spans="2:101" x14ac:dyDescent="0.2">
      <c r="B247" s="7">
        <v>213009</v>
      </c>
      <c r="C247" s="8">
        <v>540042</v>
      </c>
      <c r="D247" s="8" t="s">
        <v>95</v>
      </c>
      <c r="E247" s="8" t="s">
        <v>646</v>
      </c>
      <c r="F247" s="8">
        <v>0</v>
      </c>
      <c r="G247" s="8" t="s">
        <v>942</v>
      </c>
      <c r="H247" s="8" t="s">
        <v>106</v>
      </c>
      <c r="I247" s="8" t="s">
        <v>98</v>
      </c>
      <c r="J247" s="8" t="s">
        <v>103</v>
      </c>
      <c r="K247" s="8" t="s">
        <v>103</v>
      </c>
      <c r="L247" s="8" t="s">
        <v>103</v>
      </c>
      <c r="M247" s="9">
        <v>28201151602976</v>
      </c>
      <c r="N247" s="8" t="s">
        <v>647</v>
      </c>
      <c r="O247" s="8" t="s">
        <v>103</v>
      </c>
      <c r="P247" s="8">
        <v>1041.98</v>
      </c>
      <c r="Q247" s="14">
        <v>1146.1780000000001</v>
      </c>
      <c r="R247" s="15">
        <v>0</v>
      </c>
      <c r="S247" s="15">
        <f t="shared" si="55"/>
        <v>1547.34</v>
      </c>
      <c r="T247" s="15">
        <f t="shared" si="56"/>
        <v>171.93</v>
      </c>
      <c r="U247" s="15">
        <v>0</v>
      </c>
      <c r="V247" s="15">
        <v>0</v>
      </c>
      <c r="W247" s="15">
        <v>0</v>
      </c>
      <c r="X247" s="15" t="s">
        <v>103</v>
      </c>
      <c r="Y247" s="14">
        <v>171.92670000000001</v>
      </c>
      <c r="Z247" s="15">
        <v>300</v>
      </c>
      <c r="AA247" s="15" t="s">
        <v>103</v>
      </c>
      <c r="AB247" s="15">
        <v>0</v>
      </c>
      <c r="AC247" s="15" t="s">
        <v>103</v>
      </c>
      <c r="AD247" s="15">
        <v>0</v>
      </c>
      <c r="AE247" s="15">
        <v>0</v>
      </c>
      <c r="AF247" s="19">
        <f t="shared" si="57"/>
        <v>471.93</v>
      </c>
      <c r="AG247" s="15">
        <v>0</v>
      </c>
      <c r="AH247" s="15">
        <v>0</v>
      </c>
      <c r="AI247" s="15">
        <v>0</v>
      </c>
      <c r="AJ247" s="15">
        <v>142.43</v>
      </c>
      <c r="AK247" s="15">
        <v>200</v>
      </c>
      <c r="AL247" s="15">
        <v>26.4</v>
      </c>
      <c r="AM247" s="15">
        <v>37.15</v>
      </c>
      <c r="AN247" s="15">
        <v>47.7</v>
      </c>
      <c r="AO247" s="15">
        <v>68.05</v>
      </c>
      <c r="AP247" s="15">
        <v>72.81</v>
      </c>
      <c r="AQ247" s="15">
        <v>81.83</v>
      </c>
      <c r="AR247" s="15" t="s">
        <v>103</v>
      </c>
      <c r="AS247" s="15">
        <v>52.098999999999997</v>
      </c>
      <c r="AT247" s="15">
        <v>600</v>
      </c>
      <c r="AU247" s="15">
        <v>8</v>
      </c>
      <c r="AV247" s="19">
        <f t="shared" si="58"/>
        <v>1336.47</v>
      </c>
      <c r="AW247" s="15">
        <v>10</v>
      </c>
      <c r="AX247" s="15">
        <v>0</v>
      </c>
      <c r="AY247" s="14">
        <v>219.36420000000001</v>
      </c>
      <c r="AZ247" s="15">
        <v>0</v>
      </c>
      <c r="BA247" s="15" t="s">
        <v>103</v>
      </c>
      <c r="BB247" s="15">
        <v>0</v>
      </c>
      <c r="BC247" s="24">
        <f t="shared" si="50"/>
        <v>4903.21</v>
      </c>
      <c r="BD247" s="19">
        <f t="shared" si="59"/>
        <v>2096.79</v>
      </c>
      <c r="BE247" s="19">
        <f t="shared" si="60"/>
        <v>7000</v>
      </c>
      <c r="BF247" s="22">
        <v>0</v>
      </c>
      <c r="BG247" s="22">
        <v>0</v>
      </c>
      <c r="BH247" s="22"/>
      <c r="BI247" s="22"/>
      <c r="BJ247" s="32">
        <v>586.11630859374998</v>
      </c>
      <c r="BK247" s="32">
        <v>0</v>
      </c>
      <c r="BL247" s="28">
        <f t="shared" si="61"/>
        <v>0</v>
      </c>
      <c r="BM247" s="28">
        <f t="shared" si="62"/>
        <v>0</v>
      </c>
      <c r="BN24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7" s="28">
        <v>0</v>
      </c>
      <c r="BR247" s="28">
        <v>0</v>
      </c>
      <c r="BS247" s="28" t="s">
        <v>103</v>
      </c>
      <c r="BT247" s="28">
        <v>3</v>
      </c>
      <c r="BU247" s="28">
        <v>0</v>
      </c>
      <c r="BV247" s="28" t="s">
        <v>103</v>
      </c>
      <c r="BW247" s="28" t="s">
        <v>103</v>
      </c>
      <c r="BX247" s="28">
        <v>0</v>
      </c>
      <c r="BY247" s="28" t="s">
        <v>103</v>
      </c>
      <c r="BZ247" s="28" t="s">
        <v>103</v>
      </c>
      <c r="CA247" s="28" t="s">
        <v>103</v>
      </c>
      <c r="CB247" s="28" t="s">
        <v>103</v>
      </c>
      <c r="CC247" s="28">
        <v>0</v>
      </c>
      <c r="CD247" s="28" t="s">
        <v>103</v>
      </c>
      <c r="CE247" s="28">
        <v>0</v>
      </c>
      <c r="CF247" s="28" t="s">
        <v>103</v>
      </c>
      <c r="CG247" s="28">
        <v>3.29</v>
      </c>
      <c r="CH247" s="28">
        <v>3</v>
      </c>
      <c r="CI247" s="28">
        <v>0</v>
      </c>
      <c r="CJ247" s="28" t="s">
        <v>103</v>
      </c>
      <c r="CK247" s="28" t="s">
        <v>103</v>
      </c>
      <c r="CL247" s="28">
        <v>0</v>
      </c>
      <c r="CM247" s="28" t="s">
        <v>103</v>
      </c>
      <c r="CN247" s="28">
        <v>0</v>
      </c>
      <c r="CO247" s="28">
        <f t="shared" si="63"/>
        <v>0</v>
      </c>
      <c r="CP247" s="32">
        <f t="shared" si="51"/>
        <v>219.36420000000001</v>
      </c>
      <c r="CQ247" s="28">
        <v>0</v>
      </c>
      <c r="CR247" s="28" t="s">
        <v>103</v>
      </c>
      <c r="CS247" s="28">
        <f t="shared" si="64"/>
        <v>0</v>
      </c>
      <c r="CT247" s="28">
        <f t="shared" si="65"/>
        <v>0</v>
      </c>
      <c r="CU247" s="28">
        <f t="shared" si="52"/>
        <v>0</v>
      </c>
      <c r="CV247" s="28">
        <f t="shared" si="53"/>
        <v>814.77</v>
      </c>
      <c r="CW247" s="29">
        <f t="shared" si="54"/>
        <v>6185.23</v>
      </c>
    </row>
    <row r="248" spans="2:101" x14ac:dyDescent="0.2">
      <c r="B248" s="7">
        <v>213011</v>
      </c>
      <c r="C248" s="8">
        <v>540861</v>
      </c>
      <c r="D248" s="8" t="s">
        <v>95</v>
      </c>
      <c r="E248" s="8" t="s">
        <v>648</v>
      </c>
      <c r="F248" s="8">
        <v>0</v>
      </c>
      <c r="G248" s="8" t="s">
        <v>942</v>
      </c>
      <c r="H248" s="8" t="s">
        <v>106</v>
      </c>
      <c r="I248" s="8" t="s">
        <v>98</v>
      </c>
      <c r="J248" s="8" t="s">
        <v>103</v>
      </c>
      <c r="K248" s="8" t="s">
        <v>103</v>
      </c>
      <c r="L248" s="8" t="s">
        <v>103</v>
      </c>
      <c r="M248" s="9">
        <v>28202201604475</v>
      </c>
      <c r="N248" s="8" t="s">
        <v>649</v>
      </c>
      <c r="O248" s="8" t="s">
        <v>103</v>
      </c>
      <c r="P248" s="8">
        <v>895.79</v>
      </c>
      <c r="Q248" s="14">
        <v>985.36900000000003</v>
      </c>
      <c r="R248" s="15">
        <v>0</v>
      </c>
      <c r="S248" s="15">
        <f t="shared" si="55"/>
        <v>1330.25</v>
      </c>
      <c r="T248" s="15">
        <f t="shared" si="56"/>
        <v>147.81</v>
      </c>
      <c r="U248" s="15">
        <v>0</v>
      </c>
      <c r="V248" s="15">
        <v>0</v>
      </c>
      <c r="W248" s="15">
        <v>0</v>
      </c>
      <c r="X248" s="15" t="s">
        <v>103</v>
      </c>
      <c r="Y248" s="14">
        <v>147.80535</v>
      </c>
      <c r="Z248" s="15">
        <v>300</v>
      </c>
      <c r="AA248" s="15" t="s">
        <v>103</v>
      </c>
      <c r="AB248" s="15">
        <v>0</v>
      </c>
      <c r="AC248" s="15" t="s">
        <v>103</v>
      </c>
      <c r="AD248" s="15">
        <v>0</v>
      </c>
      <c r="AE248" s="15">
        <v>0</v>
      </c>
      <c r="AF248" s="19">
        <f t="shared" si="57"/>
        <v>447.81</v>
      </c>
      <c r="AG248" s="15">
        <v>0</v>
      </c>
      <c r="AH248" s="15">
        <v>0</v>
      </c>
      <c r="AI248" s="15">
        <v>0</v>
      </c>
      <c r="AJ248" s="15">
        <v>129.44999999999999</v>
      </c>
      <c r="AK248" s="15">
        <v>200</v>
      </c>
      <c r="AL248" s="15">
        <v>33.22</v>
      </c>
      <c r="AM248" s="15">
        <v>31.93</v>
      </c>
      <c r="AN248" s="15">
        <v>41</v>
      </c>
      <c r="AO248" s="15">
        <v>58.5</v>
      </c>
      <c r="AP248" s="15">
        <v>70.23</v>
      </c>
      <c r="AQ248" s="15">
        <v>91.4</v>
      </c>
      <c r="AR248" s="15" t="s">
        <v>103</v>
      </c>
      <c r="AS248" s="15">
        <v>60.420999999999999</v>
      </c>
      <c r="AT248" s="15">
        <v>600</v>
      </c>
      <c r="AU248" s="15">
        <v>10</v>
      </c>
      <c r="AV248" s="19">
        <f t="shared" si="58"/>
        <v>1326.15</v>
      </c>
      <c r="AW248" s="15">
        <v>10</v>
      </c>
      <c r="AX248" s="15">
        <v>0</v>
      </c>
      <c r="AY248" s="14">
        <v>188.5874</v>
      </c>
      <c r="AZ248" s="15">
        <v>0</v>
      </c>
      <c r="BA248" s="15" t="s">
        <v>103</v>
      </c>
      <c r="BB248" s="15">
        <v>0</v>
      </c>
      <c r="BC248" s="24">
        <f t="shared" si="50"/>
        <v>4435.9799999999996</v>
      </c>
      <c r="BD248" s="19">
        <f t="shared" si="59"/>
        <v>2564.0200000000004</v>
      </c>
      <c r="BE248" s="19">
        <f t="shared" si="60"/>
        <v>7000</v>
      </c>
      <c r="BF248" s="22">
        <v>0</v>
      </c>
      <c r="BG248" s="22">
        <v>0</v>
      </c>
      <c r="BH248" s="22"/>
      <c r="BI248" s="22"/>
      <c r="BJ248" s="32">
        <v>632.91797851562501</v>
      </c>
      <c r="BK248" s="32">
        <v>0</v>
      </c>
      <c r="BL248" s="28">
        <f t="shared" si="61"/>
        <v>0</v>
      </c>
      <c r="BM248" s="28">
        <f t="shared" si="62"/>
        <v>0</v>
      </c>
      <c r="BN24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8" s="28">
        <v>0</v>
      </c>
      <c r="BR248" s="28">
        <v>0</v>
      </c>
      <c r="BS248" s="28" t="s">
        <v>103</v>
      </c>
      <c r="BT248" s="28">
        <v>3</v>
      </c>
      <c r="BU248" s="28">
        <v>0</v>
      </c>
      <c r="BV248" s="28" t="s">
        <v>103</v>
      </c>
      <c r="BW248" s="28" t="s">
        <v>103</v>
      </c>
      <c r="BX248" s="28">
        <v>0</v>
      </c>
      <c r="BY248" s="28" t="s">
        <v>103</v>
      </c>
      <c r="BZ248" s="28" t="s">
        <v>103</v>
      </c>
      <c r="CA248" s="28" t="s">
        <v>103</v>
      </c>
      <c r="CB248" s="28" t="s">
        <v>103</v>
      </c>
      <c r="CC248" s="28">
        <v>0</v>
      </c>
      <c r="CD248" s="28" t="s">
        <v>103</v>
      </c>
      <c r="CE248" s="28">
        <v>0</v>
      </c>
      <c r="CF248" s="28" t="s">
        <v>103</v>
      </c>
      <c r="CG248" s="28">
        <v>3.24</v>
      </c>
      <c r="CH248" s="28">
        <v>3</v>
      </c>
      <c r="CI248" s="28">
        <v>0</v>
      </c>
      <c r="CJ248" s="28" t="s">
        <v>103</v>
      </c>
      <c r="CK248" s="28" t="s">
        <v>103</v>
      </c>
      <c r="CL248" s="28">
        <v>0</v>
      </c>
      <c r="CM248" s="28" t="s">
        <v>103</v>
      </c>
      <c r="CN248" s="28">
        <v>0</v>
      </c>
      <c r="CO248" s="28">
        <f t="shared" si="63"/>
        <v>0</v>
      </c>
      <c r="CP248" s="32">
        <f t="shared" si="51"/>
        <v>188.5874</v>
      </c>
      <c r="CQ248" s="28">
        <v>0</v>
      </c>
      <c r="CR248" s="28" t="s">
        <v>103</v>
      </c>
      <c r="CS248" s="28">
        <f t="shared" si="64"/>
        <v>0</v>
      </c>
      <c r="CT248" s="28">
        <f t="shared" si="65"/>
        <v>0</v>
      </c>
      <c r="CU248" s="28">
        <f t="shared" si="52"/>
        <v>0</v>
      </c>
      <c r="CV248" s="28">
        <f t="shared" si="53"/>
        <v>830.75</v>
      </c>
      <c r="CW248" s="29">
        <f t="shared" si="54"/>
        <v>6169.25</v>
      </c>
    </row>
    <row r="249" spans="2:101" x14ac:dyDescent="0.2">
      <c r="B249" s="7">
        <v>213012</v>
      </c>
      <c r="C249" s="8">
        <v>540898</v>
      </c>
      <c r="D249" s="8" t="s">
        <v>95</v>
      </c>
      <c r="E249" s="8" t="s">
        <v>650</v>
      </c>
      <c r="F249" s="8">
        <v>0</v>
      </c>
      <c r="G249" s="8" t="s">
        <v>942</v>
      </c>
      <c r="H249" s="8" t="s">
        <v>106</v>
      </c>
      <c r="I249" s="8" t="s">
        <v>98</v>
      </c>
      <c r="J249" s="8" t="s">
        <v>98</v>
      </c>
      <c r="K249" s="8" t="s">
        <v>592</v>
      </c>
      <c r="L249" s="8" t="s">
        <v>100</v>
      </c>
      <c r="M249" s="9">
        <v>28908201604939</v>
      </c>
      <c r="N249" s="8" t="s">
        <v>651</v>
      </c>
      <c r="O249" s="8" t="s">
        <v>102</v>
      </c>
      <c r="P249" s="8">
        <v>895.79</v>
      </c>
      <c r="Q249" s="14">
        <v>1048.0743</v>
      </c>
      <c r="R249" s="15">
        <v>0</v>
      </c>
      <c r="S249" s="15">
        <f t="shared" si="55"/>
        <v>1414.9</v>
      </c>
      <c r="T249" s="15">
        <f t="shared" si="56"/>
        <v>157.21</v>
      </c>
      <c r="U249" s="15">
        <v>0</v>
      </c>
      <c r="V249" s="15">
        <v>0</v>
      </c>
      <c r="W249" s="15">
        <v>0</v>
      </c>
      <c r="X249" s="15" t="s">
        <v>103</v>
      </c>
      <c r="Y249" s="14">
        <v>157.21114499999999</v>
      </c>
      <c r="Z249" s="15">
        <v>300</v>
      </c>
      <c r="AA249" s="15" t="s">
        <v>103</v>
      </c>
      <c r="AB249" s="15">
        <v>0</v>
      </c>
      <c r="AC249" s="15" t="s">
        <v>103</v>
      </c>
      <c r="AD249" s="15">
        <v>0</v>
      </c>
      <c r="AE249" s="15">
        <v>0</v>
      </c>
      <c r="AF249" s="19">
        <f t="shared" si="57"/>
        <v>457.21</v>
      </c>
      <c r="AG249" s="15">
        <v>0</v>
      </c>
      <c r="AH249" s="15">
        <v>0</v>
      </c>
      <c r="AI249" s="15">
        <v>0</v>
      </c>
      <c r="AJ249" s="15">
        <v>128.74</v>
      </c>
      <c r="AK249" s="15">
        <v>200</v>
      </c>
      <c r="AL249" s="15">
        <v>33.22</v>
      </c>
      <c r="AM249" s="15">
        <v>31.93</v>
      </c>
      <c r="AN249" s="15">
        <v>41</v>
      </c>
      <c r="AO249" s="15">
        <v>58.5</v>
      </c>
      <c r="AP249" s="15">
        <v>70.23</v>
      </c>
      <c r="AQ249" s="15">
        <v>91.4</v>
      </c>
      <c r="AR249" s="15" t="s">
        <v>103</v>
      </c>
      <c r="AS249" s="15">
        <v>60.420999999999999</v>
      </c>
      <c r="AT249" s="15">
        <v>600</v>
      </c>
      <c r="AU249" s="15">
        <v>8</v>
      </c>
      <c r="AV249" s="19">
        <f t="shared" si="58"/>
        <v>1323.44</v>
      </c>
      <c r="AW249" s="15">
        <v>10</v>
      </c>
      <c r="AX249" s="15">
        <v>0</v>
      </c>
      <c r="AY249" s="14">
        <v>188.5874</v>
      </c>
      <c r="AZ249" s="15">
        <v>0</v>
      </c>
      <c r="BA249" s="15" t="s">
        <v>103</v>
      </c>
      <c r="BB249" s="15">
        <v>0</v>
      </c>
      <c r="BC249" s="24">
        <f t="shared" si="50"/>
        <v>4599.42</v>
      </c>
      <c r="BD249" s="19">
        <f t="shared" si="59"/>
        <v>2400.58</v>
      </c>
      <c r="BE249" s="19">
        <f t="shared" si="60"/>
        <v>7000</v>
      </c>
      <c r="BF249" s="22">
        <v>0</v>
      </c>
      <c r="BG249" s="22">
        <v>0</v>
      </c>
      <c r="BH249" s="22"/>
      <c r="BI249" s="22"/>
      <c r="BJ249" s="32">
        <v>631.66291503906245</v>
      </c>
      <c r="BK249" s="32">
        <v>0</v>
      </c>
      <c r="BL249" s="28">
        <f t="shared" si="61"/>
        <v>0</v>
      </c>
      <c r="BM249" s="28">
        <f t="shared" si="62"/>
        <v>0</v>
      </c>
      <c r="BN24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9" s="28">
        <v>0</v>
      </c>
      <c r="BR249" s="28">
        <v>0</v>
      </c>
      <c r="BS249" s="28" t="s">
        <v>103</v>
      </c>
      <c r="BT249" s="28">
        <v>3</v>
      </c>
      <c r="BU249" s="28">
        <v>0</v>
      </c>
      <c r="BV249" s="28" t="s">
        <v>103</v>
      </c>
      <c r="BW249" s="28" t="s">
        <v>103</v>
      </c>
      <c r="BX249" s="28">
        <v>0</v>
      </c>
      <c r="BY249" s="28" t="s">
        <v>103</v>
      </c>
      <c r="BZ249" s="28" t="s">
        <v>103</v>
      </c>
      <c r="CA249" s="28" t="s">
        <v>103</v>
      </c>
      <c r="CB249" s="28" t="s">
        <v>103</v>
      </c>
      <c r="CC249" s="28">
        <v>0</v>
      </c>
      <c r="CD249" s="28" t="s">
        <v>103</v>
      </c>
      <c r="CE249" s="28">
        <v>0</v>
      </c>
      <c r="CF249" s="28" t="s">
        <v>103</v>
      </c>
      <c r="CG249" s="28">
        <v>3.25</v>
      </c>
      <c r="CH249" s="28">
        <v>3</v>
      </c>
      <c r="CI249" s="28">
        <v>0</v>
      </c>
      <c r="CJ249" s="28" t="s">
        <v>103</v>
      </c>
      <c r="CK249" s="28" t="s">
        <v>103</v>
      </c>
      <c r="CL249" s="28">
        <v>0</v>
      </c>
      <c r="CM249" s="28" t="s">
        <v>103</v>
      </c>
      <c r="CN249" s="28">
        <v>0</v>
      </c>
      <c r="CO249" s="28">
        <f t="shared" si="63"/>
        <v>0</v>
      </c>
      <c r="CP249" s="32">
        <f t="shared" si="51"/>
        <v>188.5874</v>
      </c>
      <c r="CQ249" s="28">
        <v>0</v>
      </c>
      <c r="CR249" s="28">
        <v>5951.93</v>
      </c>
      <c r="CS249" s="28">
        <f t="shared" si="64"/>
        <v>0</v>
      </c>
      <c r="CT249" s="28">
        <f t="shared" si="65"/>
        <v>0</v>
      </c>
      <c r="CU249" s="28">
        <f t="shared" si="52"/>
        <v>0</v>
      </c>
      <c r="CV249" s="28">
        <f t="shared" si="53"/>
        <v>6781.43</v>
      </c>
      <c r="CW249" s="29">
        <f t="shared" si="54"/>
        <v>218.56999999999971</v>
      </c>
    </row>
    <row r="250" spans="2:101" x14ac:dyDescent="0.2">
      <c r="B250" s="7">
        <v>213013</v>
      </c>
      <c r="C250" s="8">
        <v>541887</v>
      </c>
      <c r="D250" s="8" t="s">
        <v>95</v>
      </c>
      <c r="E250" s="8" t="s">
        <v>652</v>
      </c>
      <c r="F250" s="8">
        <v>0</v>
      </c>
      <c r="G250" s="8" t="s">
        <v>942</v>
      </c>
      <c r="H250" s="8" t="s">
        <v>106</v>
      </c>
      <c r="I250" s="8" t="s">
        <v>98</v>
      </c>
      <c r="J250" s="8" t="s">
        <v>98</v>
      </c>
      <c r="K250" s="8" t="s">
        <v>653</v>
      </c>
      <c r="L250" s="8" t="s">
        <v>411</v>
      </c>
      <c r="M250" s="9">
        <v>27103161601816</v>
      </c>
      <c r="N250" s="8" t="s">
        <v>654</v>
      </c>
      <c r="O250" s="8" t="s">
        <v>102</v>
      </c>
      <c r="P250" s="8">
        <v>1506.3</v>
      </c>
      <c r="Q250" s="14">
        <v>1762.3710000000001</v>
      </c>
      <c r="R250" s="15">
        <v>0</v>
      </c>
      <c r="S250" s="15">
        <f t="shared" si="55"/>
        <v>2379.1999999999998</v>
      </c>
      <c r="T250" s="15">
        <f t="shared" si="56"/>
        <v>264.36</v>
      </c>
      <c r="U250" s="15">
        <v>0</v>
      </c>
      <c r="V250" s="15">
        <v>0</v>
      </c>
      <c r="W250" s="15">
        <v>0</v>
      </c>
      <c r="X250" s="15" t="s">
        <v>103</v>
      </c>
      <c r="Y250" s="14">
        <v>264.35565000000003</v>
      </c>
      <c r="Z250" s="15">
        <v>300</v>
      </c>
      <c r="AA250" s="15" t="s">
        <v>103</v>
      </c>
      <c r="AB250" s="15">
        <v>0</v>
      </c>
      <c r="AC250" s="15" t="s">
        <v>103</v>
      </c>
      <c r="AD250" s="15">
        <v>0</v>
      </c>
      <c r="AE250" s="15">
        <v>0</v>
      </c>
      <c r="AF250" s="19">
        <f t="shared" si="57"/>
        <v>564.36</v>
      </c>
      <c r="AG250" s="15">
        <v>0</v>
      </c>
      <c r="AH250" s="15">
        <v>0</v>
      </c>
      <c r="AI250" s="15">
        <v>0</v>
      </c>
      <c r="AJ250" s="15">
        <v>183.08</v>
      </c>
      <c r="AK250" s="15">
        <v>200</v>
      </c>
      <c r="AL250" s="15">
        <v>30.11</v>
      </c>
      <c r="AM250" s="15">
        <v>53.7</v>
      </c>
      <c r="AN250" s="15">
        <v>68.95</v>
      </c>
      <c r="AO250" s="15">
        <v>98.37</v>
      </c>
      <c r="AP250" s="15">
        <v>105.25</v>
      </c>
      <c r="AQ250" s="15">
        <v>112.62</v>
      </c>
      <c r="AR250" s="15" t="s">
        <v>103</v>
      </c>
      <c r="AS250" s="15">
        <v>75.314999999999998</v>
      </c>
      <c r="AT250" s="15">
        <v>600</v>
      </c>
      <c r="AU250" s="15">
        <v>10</v>
      </c>
      <c r="AV250" s="19">
        <f t="shared" si="58"/>
        <v>1537.4</v>
      </c>
      <c r="AW250" s="15">
        <v>10</v>
      </c>
      <c r="AX250" s="15">
        <v>0</v>
      </c>
      <c r="AY250" s="14">
        <v>317.11579999999998</v>
      </c>
      <c r="AZ250" s="15">
        <v>0</v>
      </c>
      <c r="BA250" s="15" t="s">
        <v>103</v>
      </c>
      <c r="BB250" s="15">
        <v>0</v>
      </c>
      <c r="BC250" s="24">
        <f t="shared" si="50"/>
        <v>6834.81</v>
      </c>
      <c r="BD250" s="19">
        <f t="shared" si="59"/>
        <v>165.1899999999996</v>
      </c>
      <c r="BE250" s="19">
        <f t="shared" si="60"/>
        <v>7000</v>
      </c>
      <c r="BF250" s="22">
        <v>0</v>
      </c>
      <c r="BG250" s="22">
        <v>0</v>
      </c>
      <c r="BH250" s="22"/>
      <c r="BI250" s="22"/>
      <c r="BJ250" s="32">
        <v>648.23768066406251</v>
      </c>
      <c r="BK250" s="32">
        <v>0</v>
      </c>
      <c r="BL250" s="28">
        <f t="shared" si="61"/>
        <v>0</v>
      </c>
      <c r="BM250" s="28">
        <f t="shared" si="62"/>
        <v>0</v>
      </c>
      <c r="BN25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0" s="28">
        <v>0</v>
      </c>
      <c r="BR250" s="28">
        <v>0</v>
      </c>
      <c r="BS250" s="28" t="s">
        <v>103</v>
      </c>
      <c r="BT250" s="28">
        <v>3</v>
      </c>
      <c r="BU250" s="28">
        <v>0</v>
      </c>
      <c r="BV250" s="28" t="s">
        <v>103</v>
      </c>
      <c r="BW250" s="28" t="s">
        <v>103</v>
      </c>
      <c r="BX250" s="28">
        <v>0</v>
      </c>
      <c r="BY250" s="28" t="s">
        <v>103</v>
      </c>
      <c r="BZ250" s="28" t="s">
        <v>103</v>
      </c>
      <c r="CA250" s="28" t="s">
        <v>103</v>
      </c>
      <c r="CB250" s="28" t="s">
        <v>103</v>
      </c>
      <c r="CC250" s="28">
        <v>0</v>
      </c>
      <c r="CD250" s="28" t="s">
        <v>103</v>
      </c>
      <c r="CE250" s="28">
        <v>0</v>
      </c>
      <c r="CF250" s="28" t="s">
        <v>103</v>
      </c>
      <c r="CG250" s="28">
        <v>2.6</v>
      </c>
      <c r="CH250" s="28">
        <v>3</v>
      </c>
      <c r="CI250" s="28">
        <v>0</v>
      </c>
      <c r="CJ250" s="28" t="s">
        <v>103</v>
      </c>
      <c r="CK250" s="28" t="s">
        <v>103</v>
      </c>
      <c r="CL250" s="28">
        <v>0</v>
      </c>
      <c r="CM250" s="28" t="s">
        <v>103</v>
      </c>
      <c r="CN250" s="28">
        <v>0</v>
      </c>
      <c r="CO250" s="28">
        <f t="shared" si="63"/>
        <v>0</v>
      </c>
      <c r="CP250" s="32">
        <f t="shared" si="51"/>
        <v>317.11579999999998</v>
      </c>
      <c r="CQ250" s="28">
        <v>0</v>
      </c>
      <c r="CR250" s="28" t="s">
        <v>103</v>
      </c>
      <c r="CS250" s="28">
        <f t="shared" si="64"/>
        <v>0</v>
      </c>
      <c r="CT250" s="28">
        <f t="shared" si="65"/>
        <v>0</v>
      </c>
      <c r="CU250" s="28">
        <f t="shared" si="52"/>
        <v>0</v>
      </c>
      <c r="CV250" s="28">
        <f t="shared" si="53"/>
        <v>973.95</v>
      </c>
      <c r="CW250" s="29">
        <f t="shared" si="54"/>
        <v>6026.05</v>
      </c>
    </row>
    <row r="251" spans="2:101" x14ac:dyDescent="0.2">
      <c r="B251" s="7">
        <v>213014</v>
      </c>
      <c r="C251" s="8">
        <v>541141</v>
      </c>
      <c r="D251" s="8" t="s">
        <v>95</v>
      </c>
      <c r="E251" s="8" t="s">
        <v>912</v>
      </c>
      <c r="F251" s="8">
        <v>0</v>
      </c>
      <c r="G251" s="8" t="s">
        <v>942</v>
      </c>
      <c r="H251" s="8" t="s">
        <v>106</v>
      </c>
      <c r="I251" s="8" t="s">
        <v>98</v>
      </c>
      <c r="J251" s="8" t="s">
        <v>98</v>
      </c>
      <c r="K251" s="8" t="s">
        <v>291</v>
      </c>
      <c r="L251" s="8" t="s">
        <v>262</v>
      </c>
      <c r="M251" s="9">
        <v>27408181600897</v>
      </c>
      <c r="N251" s="8" t="s">
        <v>655</v>
      </c>
      <c r="O251" s="8" t="s">
        <v>102</v>
      </c>
      <c r="P251" s="8">
        <v>1382.85</v>
      </c>
      <c r="Q251" s="14">
        <v>1617.9345000000001</v>
      </c>
      <c r="R251" s="15">
        <v>0</v>
      </c>
      <c r="S251" s="15">
        <f t="shared" si="55"/>
        <v>2184.21</v>
      </c>
      <c r="T251" s="15">
        <f t="shared" si="56"/>
        <v>242.69</v>
      </c>
      <c r="U251" s="15">
        <v>0</v>
      </c>
      <c r="V251" s="15">
        <v>0</v>
      </c>
      <c r="W251" s="15">
        <v>0</v>
      </c>
      <c r="X251" s="15" t="s">
        <v>103</v>
      </c>
      <c r="Y251" s="14">
        <v>242.69017500000001</v>
      </c>
      <c r="Z251" s="15">
        <v>300</v>
      </c>
      <c r="AA251" s="15" t="s">
        <v>103</v>
      </c>
      <c r="AB251" s="15">
        <v>0</v>
      </c>
      <c r="AC251" s="15" t="s">
        <v>103</v>
      </c>
      <c r="AD251" s="15">
        <v>0</v>
      </c>
      <c r="AE251" s="15">
        <v>0</v>
      </c>
      <c r="AF251" s="19">
        <f t="shared" si="57"/>
        <v>542.69000000000005</v>
      </c>
      <c r="AG251" s="15">
        <v>0</v>
      </c>
      <c r="AH251" s="15">
        <v>0</v>
      </c>
      <c r="AI251" s="15">
        <v>0</v>
      </c>
      <c r="AJ251" s="15">
        <v>168.2</v>
      </c>
      <c r="AK251" s="15">
        <v>200</v>
      </c>
      <c r="AL251" s="15">
        <v>27.64</v>
      </c>
      <c r="AM251" s="15">
        <v>49.3</v>
      </c>
      <c r="AN251" s="15">
        <v>63.3</v>
      </c>
      <c r="AO251" s="15">
        <v>90.31</v>
      </c>
      <c r="AP251" s="15">
        <v>96.63</v>
      </c>
      <c r="AQ251" s="15">
        <v>103.39</v>
      </c>
      <c r="AR251" s="15" t="s">
        <v>103</v>
      </c>
      <c r="AS251" s="15">
        <v>69.142499999999998</v>
      </c>
      <c r="AT251" s="15">
        <v>600</v>
      </c>
      <c r="AU251" s="15">
        <v>10</v>
      </c>
      <c r="AV251" s="19">
        <f t="shared" si="58"/>
        <v>1477.91</v>
      </c>
      <c r="AW251" s="15">
        <v>10</v>
      </c>
      <c r="AX251" s="15">
        <v>0</v>
      </c>
      <c r="AY251" s="14">
        <v>291.12630000000001</v>
      </c>
      <c r="AZ251" s="15">
        <v>0</v>
      </c>
      <c r="BA251" s="15" t="s">
        <v>103</v>
      </c>
      <c r="BB251" s="15">
        <v>0</v>
      </c>
      <c r="BC251" s="24">
        <f t="shared" si="50"/>
        <v>6366.56</v>
      </c>
      <c r="BD251" s="19">
        <f t="shared" si="59"/>
        <v>633.4399999999996</v>
      </c>
      <c r="BE251" s="19">
        <f t="shared" si="60"/>
        <v>7000</v>
      </c>
      <c r="BF251" s="22">
        <v>0</v>
      </c>
      <c r="BG251" s="22">
        <v>0</v>
      </c>
      <c r="BH251" s="22"/>
      <c r="BI251" s="22"/>
      <c r="BJ251" s="32">
        <v>601.53499999999997</v>
      </c>
      <c r="BK251" s="32">
        <v>0</v>
      </c>
      <c r="BL251" s="28">
        <f t="shared" si="61"/>
        <v>0</v>
      </c>
      <c r="BM251" s="28">
        <f t="shared" si="62"/>
        <v>0</v>
      </c>
      <c r="BN25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1" s="28">
        <v>0</v>
      </c>
      <c r="BR251" s="28">
        <v>0</v>
      </c>
      <c r="BS251" s="28" t="s">
        <v>103</v>
      </c>
      <c r="BT251" s="28">
        <v>3</v>
      </c>
      <c r="BU251" s="28">
        <v>0</v>
      </c>
      <c r="BV251" s="28" t="s">
        <v>103</v>
      </c>
      <c r="BW251" s="28" t="s">
        <v>103</v>
      </c>
      <c r="BX251" s="28">
        <v>0</v>
      </c>
      <c r="BY251" s="28" t="s">
        <v>103</v>
      </c>
      <c r="BZ251" s="28" t="s">
        <v>103</v>
      </c>
      <c r="CA251" s="28" t="s">
        <v>103</v>
      </c>
      <c r="CB251" s="28" t="s">
        <v>103</v>
      </c>
      <c r="CC251" s="28">
        <v>0</v>
      </c>
      <c r="CD251" s="28" t="s">
        <v>103</v>
      </c>
      <c r="CE251" s="28">
        <v>0</v>
      </c>
      <c r="CF251" s="28" t="s">
        <v>103</v>
      </c>
      <c r="CG251" s="28">
        <v>3.43</v>
      </c>
      <c r="CH251" s="28">
        <v>3</v>
      </c>
      <c r="CI251" s="28">
        <v>0</v>
      </c>
      <c r="CJ251" s="28" t="s">
        <v>103</v>
      </c>
      <c r="CK251" s="28" t="s">
        <v>103</v>
      </c>
      <c r="CL251" s="28">
        <v>0</v>
      </c>
      <c r="CM251" s="28" t="s">
        <v>103</v>
      </c>
      <c r="CN251" s="28">
        <v>0</v>
      </c>
      <c r="CO251" s="28">
        <f t="shared" si="63"/>
        <v>0</v>
      </c>
      <c r="CP251" s="32">
        <f t="shared" si="51"/>
        <v>291.12630000000001</v>
      </c>
      <c r="CQ251" s="28">
        <v>0</v>
      </c>
      <c r="CR251" s="28" t="s">
        <v>103</v>
      </c>
      <c r="CS251" s="28">
        <f t="shared" si="64"/>
        <v>0</v>
      </c>
      <c r="CT251" s="28">
        <f t="shared" si="65"/>
        <v>0</v>
      </c>
      <c r="CU251" s="28">
        <f t="shared" si="52"/>
        <v>0</v>
      </c>
      <c r="CV251" s="28">
        <f t="shared" si="53"/>
        <v>902.09</v>
      </c>
      <c r="CW251" s="29">
        <f t="shared" si="54"/>
        <v>6097.91</v>
      </c>
    </row>
    <row r="252" spans="2:101" x14ac:dyDescent="0.2">
      <c r="B252" s="7">
        <v>213015</v>
      </c>
      <c r="C252" s="8">
        <v>541929</v>
      </c>
      <c r="D252" s="8" t="s">
        <v>95</v>
      </c>
      <c r="E252" s="8" t="s">
        <v>913</v>
      </c>
      <c r="F252" s="8">
        <v>0</v>
      </c>
      <c r="G252" s="8" t="s">
        <v>942</v>
      </c>
      <c r="H252" s="8" t="s">
        <v>106</v>
      </c>
      <c r="I252" s="8" t="s">
        <v>98</v>
      </c>
      <c r="J252" s="8" t="s">
        <v>98</v>
      </c>
      <c r="K252" s="8" t="s">
        <v>123</v>
      </c>
      <c r="L252" s="8" t="s">
        <v>262</v>
      </c>
      <c r="M252" s="9">
        <v>27201261600851</v>
      </c>
      <c r="N252" s="8" t="s">
        <v>656</v>
      </c>
      <c r="O252" s="8" t="s">
        <v>102</v>
      </c>
      <c r="P252" s="8">
        <v>1367.14</v>
      </c>
      <c r="Q252" s="14">
        <v>1599.5538000000004</v>
      </c>
      <c r="R252" s="15">
        <v>0</v>
      </c>
      <c r="S252" s="15">
        <f t="shared" si="55"/>
        <v>2159.4</v>
      </c>
      <c r="T252" s="15">
        <f t="shared" si="56"/>
        <v>239.93</v>
      </c>
      <c r="U252" s="15">
        <v>0</v>
      </c>
      <c r="V252" s="15">
        <v>0</v>
      </c>
      <c r="W252" s="15">
        <v>0</v>
      </c>
      <c r="X252" s="15" t="s">
        <v>103</v>
      </c>
      <c r="Y252" s="14">
        <v>239.93307000000004</v>
      </c>
      <c r="Z252" s="15">
        <v>300</v>
      </c>
      <c r="AA252" s="15" t="s">
        <v>103</v>
      </c>
      <c r="AB252" s="15">
        <v>0</v>
      </c>
      <c r="AC252" s="15" t="s">
        <v>103</v>
      </c>
      <c r="AD252" s="15">
        <v>0</v>
      </c>
      <c r="AE252" s="15">
        <v>0</v>
      </c>
      <c r="AF252" s="19">
        <f t="shared" si="57"/>
        <v>539.92999999999995</v>
      </c>
      <c r="AG252" s="15">
        <v>0</v>
      </c>
      <c r="AH252" s="15">
        <v>0</v>
      </c>
      <c r="AI252" s="15">
        <v>0</v>
      </c>
      <c r="AJ252" s="15">
        <v>166.98</v>
      </c>
      <c r="AK252" s="15">
        <v>200</v>
      </c>
      <c r="AL252" s="15">
        <v>27.33</v>
      </c>
      <c r="AM252" s="15">
        <v>48.74</v>
      </c>
      <c r="AN252" s="15">
        <v>62.58</v>
      </c>
      <c r="AO252" s="15">
        <v>89.28</v>
      </c>
      <c r="AP252" s="15">
        <v>95.53</v>
      </c>
      <c r="AQ252" s="15">
        <v>102.22</v>
      </c>
      <c r="AR252" s="15" t="s">
        <v>103</v>
      </c>
      <c r="AS252" s="15">
        <v>68.356999999999999</v>
      </c>
      <c r="AT252" s="15">
        <v>600</v>
      </c>
      <c r="AU252" s="15">
        <v>10</v>
      </c>
      <c r="AV252" s="19">
        <f t="shared" si="58"/>
        <v>1471.02</v>
      </c>
      <c r="AW252" s="15">
        <v>10</v>
      </c>
      <c r="AX252" s="15">
        <v>0</v>
      </c>
      <c r="AY252" s="14">
        <v>287.81889999999999</v>
      </c>
      <c r="AZ252" s="15">
        <v>0</v>
      </c>
      <c r="BA252" s="15" t="s">
        <v>103</v>
      </c>
      <c r="BB252" s="15">
        <v>0</v>
      </c>
      <c r="BC252" s="24">
        <f t="shared" si="50"/>
        <v>6307.65</v>
      </c>
      <c r="BD252" s="19">
        <f t="shared" si="59"/>
        <v>692.35000000000036</v>
      </c>
      <c r="BE252" s="19">
        <f t="shared" si="60"/>
        <v>7000</v>
      </c>
      <c r="BF252" s="22">
        <v>0</v>
      </c>
      <c r="BG252" s="22">
        <v>0</v>
      </c>
      <c r="BH252" s="22"/>
      <c r="BI252" s="22"/>
      <c r="BJ252" s="32">
        <v>601.58452148437505</v>
      </c>
      <c r="BK252" s="32">
        <v>0</v>
      </c>
      <c r="BL252" s="28">
        <f t="shared" si="61"/>
        <v>0</v>
      </c>
      <c r="BM252" s="28">
        <f t="shared" si="62"/>
        <v>0</v>
      </c>
      <c r="BN25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2" s="28">
        <v>0</v>
      </c>
      <c r="BR252" s="28">
        <v>0</v>
      </c>
      <c r="BS252" s="28" t="s">
        <v>103</v>
      </c>
      <c r="BT252" s="28">
        <v>3</v>
      </c>
      <c r="BU252" s="28">
        <v>0</v>
      </c>
      <c r="BV252" s="28" t="s">
        <v>103</v>
      </c>
      <c r="BW252" s="28" t="s">
        <v>103</v>
      </c>
      <c r="BX252" s="28">
        <v>0</v>
      </c>
      <c r="BY252" s="28" t="s">
        <v>103</v>
      </c>
      <c r="BZ252" s="28" t="s">
        <v>103</v>
      </c>
      <c r="CA252" s="28" t="s">
        <v>103</v>
      </c>
      <c r="CB252" s="28" t="s">
        <v>103</v>
      </c>
      <c r="CC252" s="28">
        <v>0</v>
      </c>
      <c r="CD252" s="28" t="s">
        <v>103</v>
      </c>
      <c r="CE252" s="28">
        <v>0</v>
      </c>
      <c r="CF252" s="28" t="s">
        <v>103</v>
      </c>
      <c r="CG252" s="28">
        <v>3.42</v>
      </c>
      <c r="CH252" s="28">
        <v>3</v>
      </c>
      <c r="CI252" s="28">
        <v>0</v>
      </c>
      <c r="CJ252" s="28" t="s">
        <v>103</v>
      </c>
      <c r="CK252" s="28" t="s">
        <v>103</v>
      </c>
      <c r="CL252" s="28">
        <v>0</v>
      </c>
      <c r="CM252" s="28" t="s">
        <v>103</v>
      </c>
      <c r="CN252" s="28">
        <v>0</v>
      </c>
      <c r="CO252" s="28">
        <f t="shared" si="63"/>
        <v>0</v>
      </c>
      <c r="CP252" s="32">
        <f t="shared" si="51"/>
        <v>287.81889999999999</v>
      </c>
      <c r="CQ252" s="28">
        <v>0</v>
      </c>
      <c r="CR252" s="28" t="s">
        <v>103</v>
      </c>
      <c r="CS252" s="28">
        <f t="shared" si="64"/>
        <v>0</v>
      </c>
      <c r="CT252" s="28">
        <f t="shared" si="65"/>
        <v>0</v>
      </c>
      <c r="CU252" s="28">
        <f t="shared" si="52"/>
        <v>0</v>
      </c>
      <c r="CV252" s="28">
        <f t="shared" si="53"/>
        <v>898.82</v>
      </c>
      <c r="CW252" s="29">
        <f t="shared" si="54"/>
        <v>6101.18</v>
      </c>
    </row>
    <row r="253" spans="2:101" x14ac:dyDescent="0.2">
      <c r="B253" s="7">
        <v>213016</v>
      </c>
      <c r="C253" s="8">
        <v>594064</v>
      </c>
      <c r="D253" s="8" t="s">
        <v>95</v>
      </c>
      <c r="E253" s="8" t="s">
        <v>657</v>
      </c>
      <c r="F253" s="8">
        <v>0</v>
      </c>
      <c r="G253" s="8" t="s">
        <v>942</v>
      </c>
      <c r="H253" s="8" t="s">
        <v>106</v>
      </c>
      <c r="I253" s="8" t="s">
        <v>98</v>
      </c>
      <c r="J253" s="8" t="s">
        <v>98</v>
      </c>
      <c r="K253" s="8" t="s">
        <v>658</v>
      </c>
      <c r="L253" s="8" t="s">
        <v>100</v>
      </c>
      <c r="M253" s="9">
        <v>26605191600654</v>
      </c>
      <c r="N253" s="8" t="s">
        <v>659</v>
      </c>
      <c r="O253" s="8" t="s">
        <v>102</v>
      </c>
      <c r="P253" s="8">
        <v>1367.14</v>
      </c>
      <c r="Q253" s="14">
        <v>1599.5538000000004</v>
      </c>
      <c r="R253" s="15">
        <v>0</v>
      </c>
      <c r="S253" s="15">
        <f t="shared" si="55"/>
        <v>2159.4</v>
      </c>
      <c r="T253" s="15">
        <f t="shared" si="56"/>
        <v>239.93</v>
      </c>
      <c r="U253" s="15">
        <v>0</v>
      </c>
      <c r="V253" s="15">
        <v>0</v>
      </c>
      <c r="W253" s="15">
        <v>0</v>
      </c>
      <c r="X253" s="15" t="s">
        <v>103</v>
      </c>
      <c r="Y253" s="14">
        <v>239.93307000000004</v>
      </c>
      <c r="Z253" s="15">
        <v>300</v>
      </c>
      <c r="AA253" s="15" t="s">
        <v>103</v>
      </c>
      <c r="AB253" s="15">
        <v>0</v>
      </c>
      <c r="AC253" s="15" t="s">
        <v>103</v>
      </c>
      <c r="AD253" s="15">
        <v>0</v>
      </c>
      <c r="AE253" s="15">
        <v>0</v>
      </c>
      <c r="AF253" s="19">
        <f t="shared" si="57"/>
        <v>539.92999999999995</v>
      </c>
      <c r="AG253" s="15">
        <v>0</v>
      </c>
      <c r="AH253" s="15">
        <v>0</v>
      </c>
      <c r="AI253" s="15">
        <v>0</v>
      </c>
      <c r="AJ253" s="15">
        <v>166.98</v>
      </c>
      <c r="AK253" s="15">
        <v>200</v>
      </c>
      <c r="AL253" s="15">
        <v>27.33</v>
      </c>
      <c r="AM253" s="15">
        <v>48.74</v>
      </c>
      <c r="AN253" s="15">
        <v>62.58</v>
      </c>
      <c r="AO253" s="15">
        <v>89.28</v>
      </c>
      <c r="AP253" s="15">
        <v>95.52</v>
      </c>
      <c r="AQ253" s="15">
        <v>102.22</v>
      </c>
      <c r="AR253" s="15" t="s">
        <v>103</v>
      </c>
      <c r="AS253" s="15">
        <v>68.356999999999999</v>
      </c>
      <c r="AT253" s="15">
        <v>600</v>
      </c>
      <c r="AU253" s="15">
        <v>8</v>
      </c>
      <c r="AV253" s="19">
        <f t="shared" si="58"/>
        <v>1469.01</v>
      </c>
      <c r="AW253" s="15">
        <v>10</v>
      </c>
      <c r="AX253" s="15">
        <v>0</v>
      </c>
      <c r="AY253" s="14">
        <v>287.81889999999999</v>
      </c>
      <c r="AZ253" s="15">
        <v>0</v>
      </c>
      <c r="BA253" s="15" t="s">
        <v>103</v>
      </c>
      <c r="BB253" s="15">
        <v>0</v>
      </c>
      <c r="BC253" s="24">
        <f t="shared" si="50"/>
        <v>6305.64</v>
      </c>
      <c r="BD253" s="19">
        <f t="shared" si="59"/>
        <v>694.35999999999967</v>
      </c>
      <c r="BE253" s="19">
        <f t="shared" si="60"/>
        <v>7000</v>
      </c>
      <c r="BF253" s="22">
        <v>0</v>
      </c>
      <c r="BG253" s="22">
        <v>0</v>
      </c>
      <c r="BH253" s="22"/>
      <c r="BI253" s="22"/>
      <c r="BJ253" s="32">
        <v>595.64779785156247</v>
      </c>
      <c r="BK253" s="32">
        <v>0</v>
      </c>
      <c r="BL253" s="28">
        <f t="shared" si="61"/>
        <v>0</v>
      </c>
      <c r="BM253" s="28">
        <f t="shared" si="62"/>
        <v>0</v>
      </c>
      <c r="BN25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3" s="28">
        <v>0</v>
      </c>
      <c r="BR253" s="28">
        <v>0</v>
      </c>
      <c r="BS253" s="28" t="s">
        <v>103</v>
      </c>
      <c r="BT253" s="28">
        <v>3</v>
      </c>
      <c r="BU253" s="28">
        <v>0</v>
      </c>
      <c r="BV253" s="28" t="s">
        <v>103</v>
      </c>
      <c r="BW253" s="28" t="s">
        <v>103</v>
      </c>
      <c r="BX253" s="28">
        <v>0</v>
      </c>
      <c r="BY253" s="28" t="s">
        <v>103</v>
      </c>
      <c r="BZ253" s="28" t="s">
        <v>103</v>
      </c>
      <c r="CA253" s="28" t="s">
        <v>103</v>
      </c>
      <c r="CB253" s="28" t="s">
        <v>103</v>
      </c>
      <c r="CC253" s="28">
        <v>0</v>
      </c>
      <c r="CD253" s="28" t="s">
        <v>103</v>
      </c>
      <c r="CE253" s="28">
        <v>0</v>
      </c>
      <c r="CF253" s="28" t="s">
        <v>103</v>
      </c>
      <c r="CG253" s="28">
        <v>3.4</v>
      </c>
      <c r="CH253" s="28">
        <v>3</v>
      </c>
      <c r="CI253" s="28">
        <v>0</v>
      </c>
      <c r="CJ253" s="28" t="s">
        <v>103</v>
      </c>
      <c r="CK253" s="28" t="s">
        <v>103</v>
      </c>
      <c r="CL253" s="28">
        <v>0</v>
      </c>
      <c r="CM253" s="28" t="s">
        <v>103</v>
      </c>
      <c r="CN253" s="28">
        <v>0</v>
      </c>
      <c r="CO253" s="28">
        <f t="shared" si="63"/>
        <v>0</v>
      </c>
      <c r="CP253" s="32">
        <f t="shared" si="51"/>
        <v>287.81889999999999</v>
      </c>
      <c r="CQ253" s="28">
        <v>0</v>
      </c>
      <c r="CR253" s="28" t="s">
        <v>103</v>
      </c>
      <c r="CS253" s="28">
        <f t="shared" si="64"/>
        <v>0</v>
      </c>
      <c r="CT253" s="28">
        <f t="shared" si="65"/>
        <v>0</v>
      </c>
      <c r="CU253" s="28">
        <f t="shared" si="52"/>
        <v>0</v>
      </c>
      <c r="CV253" s="28">
        <f t="shared" si="53"/>
        <v>892.87</v>
      </c>
      <c r="CW253" s="29">
        <f t="shared" si="54"/>
        <v>6107.13</v>
      </c>
    </row>
    <row r="254" spans="2:101" x14ac:dyDescent="0.2">
      <c r="B254" s="7">
        <v>213017</v>
      </c>
      <c r="C254" s="8">
        <v>540294</v>
      </c>
      <c r="D254" s="8" t="s">
        <v>95</v>
      </c>
      <c r="E254" s="8" t="s">
        <v>914</v>
      </c>
      <c r="F254" s="8">
        <v>0</v>
      </c>
      <c r="G254" s="8" t="s">
        <v>942</v>
      </c>
      <c r="H254" s="8" t="s">
        <v>106</v>
      </c>
      <c r="I254" s="8" t="s">
        <v>98</v>
      </c>
      <c r="J254" s="8" t="s">
        <v>98</v>
      </c>
      <c r="K254" s="8" t="s">
        <v>181</v>
      </c>
      <c r="L254" s="8" t="s">
        <v>287</v>
      </c>
      <c r="M254" s="9">
        <v>27601261603291</v>
      </c>
      <c r="N254" s="8" t="s">
        <v>660</v>
      </c>
      <c r="O254" s="8" t="s">
        <v>102</v>
      </c>
      <c r="P254" s="8">
        <v>1022.81</v>
      </c>
      <c r="Q254" s="14">
        <v>1196.6877000000002</v>
      </c>
      <c r="R254" s="15">
        <v>0</v>
      </c>
      <c r="S254" s="15">
        <f t="shared" si="55"/>
        <v>1615.53</v>
      </c>
      <c r="T254" s="15">
        <f t="shared" si="56"/>
        <v>179.5</v>
      </c>
      <c r="U254" s="15">
        <v>0</v>
      </c>
      <c r="V254" s="15">
        <v>0</v>
      </c>
      <c r="W254" s="15">
        <v>0</v>
      </c>
      <c r="X254" s="15" t="s">
        <v>103</v>
      </c>
      <c r="Y254" s="14">
        <v>179.50315500000002</v>
      </c>
      <c r="Z254" s="15">
        <v>300</v>
      </c>
      <c r="AA254" s="15" t="s">
        <v>103</v>
      </c>
      <c r="AB254" s="15">
        <v>0</v>
      </c>
      <c r="AC254" s="15" t="s">
        <v>103</v>
      </c>
      <c r="AD254" s="15">
        <v>0</v>
      </c>
      <c r="AE254" s="15">
        <v>0</v>
      </c>
      <c r="AF254" s="19">
        <f t="shared" si="57"/>
        <v>479.5</v>
      </c>
      <c r="AG254" s="15">
        <v>0</v>
      </c>
      <c r="AH254" s="15">
        <v>0</v>
      </c>
      <c r="AI254" s="15">
        <v>0</v>
      </c>
      <c r="AJ254" s="15">
        <v>140.93</v>
      </c>
      <c r="AK254" s="15">
        <v>200</v>
      </c>
      <c r="AL254" s="15">
        <v>27.29</v>
      </c>
      <c r="AM254" s="15">
        <v>36.46</v>
      </c>
      <c r="AN254" s="15">
        <v>46.82</v>
      </c>
      <c r="AO254" s="15">
        <v>66.790000000000006</v>
      </c>
      <c r="AP254" s="15">
        <v>71.47</v>
      </c>
      <c r="AQ254" s="15">
        <v>83.09</v>
      </c>
      <c r="AR254" s="15" t="s">
        <v>103</v>
      </c>
      <c r="AS254" s="15">
        <v>51.140500000000003</v>
      </c>
      <c r="AT254" s="15">
        <v>600</v>
      </c>
      <c r="AU254" s="15">
        <v>10</v>
      </c>
      <c r="AV254" s="19">
        <f t="shared" si="58"/>
        <v>1333.99</v>
      </c>
      <c r="AW254" s="15">
        <v>10</v>
      </c>
      <c r="AX254" s="15">
        <v>0</v>
      </c>
      <c r="AY254" s="14">
        <v>215.32839999999999</v>
      </c>
      <c r="AZ254" s="15">
        <v>0</v>
      </c>
      <c r="BA254" s="15" t="s">
        <v>103</v>
      </c>
      <c r="BB254" s="15">
        <v>0</v>
      </c>
      <c r="BC254" s="24">
        <f t="shared" si="50"/>
        <v>5030.54</v>
      </c>
      <c r="BD254" s="19">
        <f t="shared" si="59"/>
        <v>1969.46</v>
      </c>
      <c r="BE254" s="19">
        <f t="shared" si="60"/>
        <v>7000</v>
      </c>
      <c r="BF254" s="22">
        <v>0</v>
      </c>
      <c r="BG254" s="22">
        <v>0</v>
      </c>
      <c r="BH254" s="22"/>
      <c r="BI254" s="22"/>
      <c r="BJ254" s="32">
        <v>606.93708496093745</v>
      </c>
      <c r="BK254" s="32">
        <v>0</v>
      </c>
      <c r="BL254" s="28">
        <f t="shared" si="61"/>
        <v>0</v>
      </c>
      <c r="BM254" s="28">
        <f t="shared" si="62"/>
        <v>0</v>
      </c>
      <c r="BN25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4" s="28">
        <v>0</v>
      </c>
      <c r="BR254" s="28">
        <v>0</v>
      </c>
      <c r="BS254" s="28" t="s">
        <v>103</v>
      </c>
      <c r="BT254" s="28">
        <v>3</v>
      </c>
      <c r="BU254" s="28">
        <v>0</v>
      </c>
      <c r="BV254" s="28" t="s">
        <v>103</v>
      </c>
      <c r="BW254" s="28" t="s">
        <v>103</v>
      </c>
      <c r="BX254" s="28">
        <v>0</v>
      </c>
      <c r="BY254" s="28" t="s">
        <v>103</v>
      </c>
      <c r="BZ254" s="28" t="s">
        <v>103</v>
      </c>
      <c r="CA254" s="28" t="s">
        <v>103</v>
      </c>
      <c r="CB254" s="28" t="s">
        <v>103</v>
      </c>
      <c r="CC254" s="28">
        <v>0</v>
      </c>
      <c r="CD254" s="28" t="s">
        <v>103</v>
      </c>
      <c r="CE254" s="28">
        <v>0</v>
      </c>
      <c r="CF254" s="28" t="s">
        <v>103</v>
      </c>
      <c r="CG254" s="28">
        <v>3.27</v>
      </c>
      <c r="CH254" s="28">
        <v>3</v>
      </c>
      <c r="CI254" s="28">
        <v>0</v>
      </c>
      <c r="CJ254" s="28" t="s">
        <v>103</v>
      </c>
      <c r="CK254" s="28" t="s">
        <v>103</v>
      </c>
      <c r="CL254" s="28">
        <v>0</v>
      </c>
      <c r="CM254" s="28" t="s">
        <v>103</v>
      </c>
      <c r="CN254" s="28">
        <v>0</v>
      </c>
      <c r="CO254" s="28">
        <f t="shared" si="63"/>
        <v>0</v>
      </c>
      <c r="CP254" s="32">
        <f t="shared" si="51"/>
        <v>215.32839999999999</v>
      </c>
      <c r="CQ254" s="28">
        <v>0</v>
      </c>
      <c r="CR254" s="28" t="s">
        <v>103</v>
      </c>
      <c r="CS254" s="28">
        <f t="shared" si="64"/>
        <v>0</v>
      </c>
      <c r="CT254" s="28">
        <f t="shared" si="65"/>
        <v>0</v>
      </c>
      <c r="CU254" s="28">
        <f t="shared" si="52"/>
        <v>0</v>
      </c>
      <c r="CV254" s="28">
        <f t="shared" si="53"/>
        <v>831.54</v>
      </c>
      <c r="CW254" s="29">
        <f t="shared" si="54"/>
        <v>6168.46</v>
      </c>
    </row>
    <row r="255" spans="2:101" x14ac:dyDescent="0.2">
      <c r="B255" s="7">
        <v>213018</v>
      </c>
      <c r="C255" s="8">
        <v>549290</v>
      </c>
      <c r="D255" s="8" t="s">
        <v>95</v>
      </c>
      <c r="E255" s="8" t="s">
        <v>661</v>
      </c>
      <c r="F255" s="8">
        <v>0</v>
      </c>
      <c r="G255" s="8" t="s">
        <v>942</v>
      </c>
      <c r="H255" s="8" t="s">
        <v>106</v>
      </c>
      <c r="I255" s="8" t="s">
        <v>98</v>
      </c>
      <c r="J255" s="8" t="s">
        <v>98</v>
      </c>
      <c r="K255" s="8" t="s">
        <v>199</v>
      </c>
      <c r="L255" s="8" t="s">
        <v>262</v>
      </c>
      <c r="M255" s="9">
        <v>27104211600537</v>
      </c>
      <c r="N255" s="8" t="s">
        <v>662</v>
      </c>
      <c r="O255" s="8" t="s">
        <v>102</v>
      </c>
      <c r="P255" s="8">
        <v>1102.93</v>
      </c>
      <c r="Q255" s="14">
        <v>1290.4281000000001</v>
      </c>
      <c r="R255" s="15">
        <v>0</v>
      </c>
      <c r="S255" s="15">
        <f t="shared" si="55"/>
        <v>1742.08</v>
      </c>
      <c r="T255" s="15">
        <f t="shared" si="56"/>
        <v>193.56</v>
      </c>
      <c r="U255" s="15">
        <v>0</v>
      </c>
      <c r="V255" s="15">
        <v>0</v>
      </c>
      <c r="W255" s="15">
        <v>0</v>
      </c>
      <c r="X255" s="15" t="s">
        <v>103</v>
      </c>
      <c r="Y255" s="14">
        <v>193.56421500000002</v>
      </c>
      <c r="Z255" s="15">
        <v>300</v>
      </c>
      <c r="AA255" s="15" t="s">
        <v>103</v>
      </c>
      <c r="AB255" s="15">
        <v>0</v>
      </c>
      <c r="AC255" s="15" t="s">
        <v>103</v>
      </c>
      <c r="AD255" s="15">
        <v>0</v>
      </c>
      <c r="AE255" s="15">
        <v>0</v>
      </c>
      <c r="AF255" s="19">
        <f t="shared" si="57"/>
        <v>493.56</v>
      </c>
      <c r="AG255" s="15">
        <v>0</v>
      </c>
      <c r="AH255" s="15">
        <v>0</v>
      </c>
      <c r="AI255" s="15">
        <v>0</v>
      </c>
      <c r="AJ255" s="15">
        <v>147.24</v>
      </c>
      <c r="AK255" s="15">
        <v>200</v>
      </c>
      <c r="AL255" s="15">
        <v>23.55</v>
      </c>
      <c r="AM255" s="15">
        <v>39.32</v>
      </c>
      <c r="AN255" s="15">
        <v>50.49</v>
      </c>
      <c r="AO255" s="15">
        <v>72.03</v>
      </c>
      <c r="AP255" s="15">
        <v>77.06</v>
      </c>
      <c r="AQ255" s="15">
        <v>82.46</v>
      </c>
      <c r="AR255" s="15" t="s">
        <v>103</v>
      </c>
      <c r="AS255" s="15">
        <v>55.146500000000003</v>
      </c>
      <c r="AT255" s="15">
        <v>600</v>
      </c>
      <c r="AU255" s="15">
        <v>8</v>
      </c>
      <c r="AV255" s="19">
        <f t="shared" si="58"/>
        <v>1355.3</v>
      </c>
      <c r="AW255" s="15">
        <v>10</v>
      </c>
      <c r="AX255" s="15">
        <v>0</v>
      </c>
      <c r="AY255" s="14">
        <v>232.19579999999999</v>
      </c>
      <c r="AZ255" s="15">
        <v>0</v>
      </c>
      <c r="BA255" s="15" t="s">
        <v>103</v>
      </c>
      <c r="BB255" s="15">
        <v>0</v>
      </c>
      <c r="BC255" s="24">
        <f t="shared" si="50"/>
        <v>5317.12</v>
      </c>
      <c r="BD255" s="19">
        <f t="shared" si="59"/>
        <v>1682.88</v>
      </c>
      <c r="BE255" s="19">
        <f t="shared" si="60"/>
        <v>7000</v>
      </c>
      <c r="BF255" s="22">
        <v>0</v>
      </c>
      <c r="BG255" s="22">
        <v>0</v>
      </c>
      <c r="BH255" s="22"/>
      <c r="BI255" s="22"/>
      <c r="BJ255" s="32">
        <v>598.10190429687498</v>
      </c>
      <c r="BK255" s="32">
        <v>0</v>
      </c>
      <c r="BL255" s="28">
        <f t="shared" si="61"/>
        <v>0</v>
      </c>
      <c r="BM255" s="28">
        <f t="shared" si="62"/>
        <v>0</v>
      </c>
      <c r="BN25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5" s="28">
        <v>0</v>
      </c>
      <c r="BR255" s="28">
        <v>0</v>
      </c>
      <c r="BS255" s="28" t="s">
        <v>103</v>
      </c>
      <c r="BT255" s="28">
        <v>3</v>
      </c>
      <c r="BU255" s="28">
        <v>0</v>
      </c>
      <c r="BV255" s="28" t="s">
        <v>103</v>
      </c>
      <c r="BW255" s="28" t="s">
        <v>103</v>
      </c>
      <c r="BX255" s="28">
        <v>0</v>
      </c>
      <c r="BY255" s="28" t="s">
        <v>103</v>
      </c>
      <c r="BZ255" s="28" t="s">
        <v>103</v>
      </c>
      <c r="CA255" s="28" t="s">
        <v>103</v>
      </c>
      <c r="CB255" s="28" t="s">
        <v>103</v>
      </c>
      <c r="CC255" s="28">
        <v>0</v>
      </c>
      <c r="CD255" s="28" t="s">
        <v>103</v>
      </c>
      <c r="CE255" s="28">
        <v>0</v>
      </c>
      <c r="CF255" s="28" t="s">
        <v>103</v>
      </c>
      <c r="CG255" s="28">
        <v>3.28</v>
      </c>
      <c r="CH255" s="28">
        <v>3</v>
      </c>
      <c r="CI255" s="28">
        <v>0</v>
      </c>
      <c r="CJ255" s="28" t="s">
        <v>103</v>
      </c>
      <c r="CK255" s="28" t="s">
        <v>103</v>
      </c>
      <c r="CL255" s="28">
        <v>0</v>
      </c>
      <c r="CM255" s="28" t="s">
        <v>103</v>
      </c>
      <c r="CN255" s="28">
        <v>0</v>
      </c>
      <c r="CO255" s="28">
        <f t="shared" si="63"/>
        <v>0</v>
      </c>
      <c r="CP255" s="32">
        <f t="shared" si="51"/>
        <v>232.19579999999999</v>
      </c>
      <c r="CQ255" s="28">
        <v>0</v>
      </c>
      <c r="CR255" s="28" t="s">
        <v>103</v>
      </c>
      <c r="CS255" s="28">
        <f t="shared" si="64"/>
        <v>0</v>
      </c>
      <c r="CT255" s="28">
        <f t="shared" si="65"/>
        <v>0</v>
      </c>
      <c r="CU255" s="28">
        <f t="shared" si="52"/>
        <v>0</v>
      </c>
      <c r="CV255" s="28">
        <f t="shared" si="53"/>
        <v>839.58</v>
      </c>
      <c r="CW255" s="29">
        <f t="shared" si="54"/>
        <v>6160.42</v>
      </c>
    </row>
    <row r="256" spans="2:101" x14ac:dyDescent="0.2">
      <c r="B256" s="7">
        <v>213019</v>
      </c>
      <c r="C256" s="8">
        <v>540587</v>
      </c>
      <c r="D256" s="8" t="s">
        <v>95</v>
      </c>
      <c r="E256" s="8" t="s">
        <v>663</v>
      </c>
      <c r="F256" s="8">
        <v>0</v>
      </c>
      <c r="G256" s="8" t="s">
        <v>942</v>
      </c>
      <c r="H256" s="8" t="s">
        <v>106</v>
      </c>
      <c r="I256" s="8" t="s">
        <v>98</v>
      </c>
      <c r="J256" s="8" t="s">
        <v>98</v>
      </c>
      <c r="K256" s="8" t="s">
        <v>658</v>
      </c>
      <c r="L256" s="8" t="s">
        <v>262</v>
      </c>
      <c r="M256" s="9">
        <v>27011211602451</v>
      </c>
      <c r="N256" s="8" t="s">
        <v>664</v>
      </c>
      <c r="O256" s="8" t="s">
        <v>102</v>
      </c>
      <c r="P256" s="8">
        <v>922.84</v>
      </c>
      <c r="Q256" s="14">
        <v>1079.7228000000002</v>
      </c>
      <c r="R256" s="15">
        <v>0</v>
      </c>
      <c r="S256" s="15">
        <f t="shared" si="55"/>
        <v>1457.63</v>
      </c>
      <c r="T256" s="15">
        <f t="shared" si="56"/>
        <v>161.96</v>
      </c>
      <c r="U256" s="15">
        <v>0</v>
      </c>
      <c r="V256" s="15">
        <v>0</v>
      </c>
      <c r="W256" s="15">
        <v>0</v>
      </c>
      <c r="X256" s="15" t="s">
        <v>103</v>
      </c>
      <c r="Y256" s="14">
        <v>161.95842000000002</v>
      </c>
      <c r="Z256" s="15">
        <v>300</v>
      </c>
      <c r="AA256" s="15" t="s">
        <v>103</v>
      </c>
      <c r="AB256" s="15">
        <v>0</v>
      </c>
      <c r="AC256" s="15" t="s">
        <v>103</v>
      </c>
      <c r="AD256" s="15">
        <v>0</v>
      </c>
      <c r="AE256" s="15">
        <v>0</v>
      </c>
      <c r="AF256" s="19">
        <f t="shared" si="57"/>
        <v>461.96</v>
      </c>
      <c r="AG256" s="15">
        <v>0</v>
      </c>
      <c r="AH256" s="15">
        <v>0</v>
      </c>
      <c r="AI256" s="15">
        <v>0</v>
      </c>
      <c r="AJ256" s="15">
        <v>132.32</v>
      </c>
      <c r="AK256" s="15">
        <v>200</v>
      </c>
      <c r="AL256" s="15">
        <v>31.95</v>
      </c>
      <c r="AM256" s="15">
        <v>32.9</v>
      </c>
      <c r="AN256" s="15">
        <v>42.24</v>
      </c>
      <c r="AO256" s="15">
        <v>60.27</v>
      </c>
      <c r="AP256" s="15">
        <v>68.569999999999993</v>
      </c>
      <c r="AQ256" s="15">
        <v>89.63</v>
      </c>
      <c r="AR256" s="15" t="s">
        <v>103</v>
      </c>
      <c r="AS256" s="15">
        <v>57.716000000000001</v>
      </c>
      <c r="AT256" s="15">
        <v>600</v>
      </c>
      <c r="AU256" s="15">
        <v>8</v>
      </c>
      <c r="AV256" s="19">
        <f t="shared" si="58"/>
        <v>1323.6</v>
      </c>
      <c r="AW256" s="15">
        <v>10</v>
      </c>
      <c r="AX256" s="15">
        <v>0</v>
      </c>
      <c r="AY256" s="14">
        <v>194.28210000000001</v>
      </c>
      <c r="AZ256" s="15">
        <v>0</v>
      </c>
      <c r="BA256" s="15" t="s">
        <v>103</v>
      </c>
      <c r="BB256" s="15">
        <v>0</v>
      </c>
      <c r="BC256" s="24">
        <f t="shared" si="50"/>
        <v>4689.1499999999996</v>
      </c>
      <c r="BD256" s="19">
        <f t="shared" si="59"/>
        <v>2310.8500000000004</v>
      </c>
      <c r="BE256" s="19">
        <f t="shared" si="60"/>
        <v>7000</v>
      </c>
      <c r="BF256" s="22">
        <v>0</v>
      </c>
      <c r="BG256" s="22">
        <v>0</v>
      </c>
      <c r="BH256" s="22"/>
      <c r="BI256" s="22"/>
      <c r="BJ256" s="32">
        <v>631.34607421875</v>
      </c>
      <c r="BK256" s="32">
        <v>0</v>
      </c>
      <c r="BL256" s="28">
        <f t="shared" si="61"/>
        <v>0</v>
      </c>
      <c r="BM256" s="28">
        <f t="shared" si="62"/>
        <v>0</v>
      </c>
      <c r="BN25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6" s="28">
        <v>0</v>
      </c>
      <c r="BR256" s="28">
        <v>0</v>
      </c>
      <c r="BS256" s="28" t="s">
        <v>103</v>
      </c>
      <c r="BT256" s="28">
        <v>3</v>
      </c>
      <c r="BU256" s="28">
        <v>0</v>
      </c>
      <c r="BV256" s="28" t="s">
        <v>103</v>
      </c>
      <c r="BW256" s="28" t="s">
        <v>103</v>
      </c>
      <c r="BX256" s="28">
        <v>0</v>
      </c>
      <c r="BY256" s="28" t="s">
        <v>103</v>
      </c>
      <c r="BZ256" s="28" t="s">
        <v>103</v>
      </c>
      <c r="CA256" s="28" t="s">
        <v>103</v>
      </c>
      <c r="CB256" s="28" t="s">
        <v>103</v>
      </c>
      <c r="CC256" s="28">
        <v>0</v>
      </c>
      <c r="CD256" s="28" t="s">
        <v>103</v>
      </c>
      <c r="CE256" s="28">
        <v>0</v>
      </c>
      <c r="CF256" s="28" t="s">
        <v>103</v>
      </c>
      <c r="CG256" s="28">
        <v>3.25</v>
      </c>
      <c r="CH256" s="28">
        <v>3</v>
      </c>
      <c r="CI256" s="28">
        <v>0</v>
      </c>
      <c r="CJ256" s="28" t="s">
        <v>103</v>
      </c>
      <c r="CK256" s="28" t="s">
        <v>103</v>
      </c>
      <c r="CL256" s="28">
        <v>0</v>
      </c>
      <c r="CM256" s="28" t="s">
        <v>103</v>
      </c>
      <c r="CN256" s="28">
        <v>0</v>
      </c>
      <c r="CO256" s="28">
        <f t="shared" si="63"/>
        <v>0</v>
      </c>
      <c r="CP256" s="32">
        <f t="shared" si="51"/>
        <v>194.28210000000001</v>
      </c>
      <c r="CQ256" s="28">
        <v>0</v>
      </c>
      <c r="CR256" s="28" t="s">
        <v>103</v>
      </c>
      <c r="CS256" s="28">
        <f t="shared" si="64"/>
        <v>0</v>
      </c>
      <c r="CT256" s="28">
        <f t="shared" si="65"/>
        <v>0</v>
      </c>
      <c r="CU256" s="28">
        <f t="shared" si="52"/>
        <v>0</v>
      </c>
      <c r="CV256" s="28">
        <f t="shared" si="53"/>
        <v>834.88</v>
      </c>
      <c r="CW256" s="29">
        <f t="shared" si="54"/>
        <v>6165.12</v>
      </c>
    </row>
    <row r="257" spans="2:101" x14ac:dyDescent="0.2">
      <c r="B257" s="7">
        <v>213020</v>
      </c>
      <c r="C257" s="8">
        <v>541015</v>
      </c>
      <c r="D257" s="8" t="s">
        <v>95</v>
      </c>
      <c r="E257" s="8" t="s">
        <v>915</v>
      </c>
      <c r="F257" s="8">
        <v>0</v>
      </c>
      <c r="G257" s="8" t="s">
        <v>942</v>
      </c>
      <c r="H257" s="8" t="s">
        <v>106</v>
      </c>
      <c r="I257" s="8" t="s">
        <v>143</v>
      </c>
      <c r="J257" s="8" t="s">
        <v>103</v>
      </c>
      <c r="K257" s="8" t="s">
        <v>103</v>
      </c>
      <c r="L257" s="8" t="s">
        <v>103</v>
      </c>
      <c r="M257" s="9">
        <v>27401211601571</v>
      </c>
      <c r="N257" s="8" t="s">
        <v>665</v>
      </c>
      <c r="O257" s="8" t="s">
        <v>103</v>
      </c>
      <c r="P257" s="8">
        <v>401.32</v>
      </c>
      <c r="Q257" s="14">
        <v>401.32</v>
      </c>
      <c r="R257" s="15">
        <v>0</v>
      </c>
      <c r="S257" s="15">
        <f t="shared" si="55"/>
        <v>541.78</v>
      </c>
      <c r="T257" s="15">
        <f t="shared" si="56"/>
        <v>60.2</v>
      </c>
      <c r="U257" s="15">
        <v>0</v>
      </c>
      <c r="V257" s="15">
        <v>0</v>
      </c>
      <c r="W257" s="15">
        <v>0</v>
      </c>
      <c r="X257" s="15" t="s">
        <v>103</v>
      </c>
      <c r="Y257" s="14">
        <v>60.197999999999993</v>
      </c>
      <c r="Z257" s="15">
        <v>300</v>
      </c>
      <c r="AA257" s="15" t="s">
        <v>103</v>
      </c>
      <c r="AB257" s="15">
        <v>0</v>
      </c>
      <c r="AC257" s="15" t="s">
        <v>103</v>
      </c>
      <c r="AD257" s="15">
        <v>0</v>
      </c>
      <c r="AE257" s="15">
        <v>0</v>
      </c>
      <c r="AF257" s="19">
        <f t="shared" si="57"/>
        <v>360.2</v>
      </c>
      <c r="AG257" s="15">
        <v>0</v>
      </c>
      <c r="AH257" s="15">
        <v>0</v>
      </c>
      <c r="AI257" s="15">
        <v>0</v>
      </c>
      <c r="AJ257" s="15">
        <v>122.81</v>
      </c>
      <c r="AK257" s="15">
        <v>200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 t="s">
        <v>103</v>
      </c>
      <c r="AS257" s="15">
        <v>0</v>
      </c>
      <c r="AT257" s="15">
        <v>600</v>
      </c>
      <c r="AU257" s="15">
        <v>10</v>
      </c>
      <c r="AV257" s="19">
        <f t="shared" si="58"/>
        <v>932.81</v>
      </c>
      <c r="AW257" s="15">
        <v>10</v>
      </c>
      <c r="AX257" s="15">
        <v>0</v>
      </c>
      <c r="AY257" s="14">
        <v>84.488429999999994</v>
      </c>
      <c r="AZ257" s="15">
        <v>0</v>
      </c>
      <c r="BA257" s="15" t="s">
        <v>103</v>
      </c>
      <c r="BB257" s="15">
        <v>0</v>
      </c>
      <c r="BC257" s="24">
        <f t="shared" si="50"/>
        <v>2390.8000000000002</v>
      </c>
      <c r="BD257" s="19">
        <f t="shared" si="59"/>
        <v>4609.2</v>
      </c>
      <c r="BE257" s="19">
        <f t="shared" si="60"/>
        <v>7000</v>
      </c>
      <c r="BF257" s="22">
        <v>0</v>
      </c>
      <c r="BG257" s="22">
        <v>0</v>
      </c>
      <c r="BH257" s="22"/>
      <c r="BI257" s="22"/>
      <c r="BJ257" s="32">
        <v>486.47500000000002</v>
      </c>
      <c r="BK257" s="32">
        <v>0</v>
      </c>
      <c r="BL257" s="28">
        <f t="shared" si="61"/>
        <v>0</v>
      </c>
      <c r="BM257" s="28">
        <f t="shared" si="62"/>
        <v>0</v>
      </c>
      <c r="BN25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7" s="28">
        <v>0</v>
      </c>
      <c r="BR257" s="28">
        <v>0</v>
      </c>
      <c r="BS257" s="28" t="s">
        <v>103</v>
      </c>
      <c r="BT257" s="28">
        <v>3</v>
      </c>
      <c r="BU257" s="28">
        <v>0</v>
      </c>
      <c r="BV257" s="28" t="s">
        <v>103</v>
      </c>
      <c r="BW257" s="28" t="s">
        <v>103</v>
      </c>
      <c r="BX257" s="28">
        <v>0</v>
      </c>
      <c r="BY257" s="28" t="s">
        <v>103</v>
      </c>
      <c r="BZ257" s="28" t="s">
        <v>103</v>
      </c>
      <c r="CA257" s="28" t="s">
        <v>103</v>
      </c>
      <c r="CB257" s="28" t="s">
        <v>103</v>
      </c>
      <c r="CC257" s="28">
        <v>0</v>
      </c>
      <c r="CD257" s="28" t="s">
        <v>103</v>
      </c>
      <c r="CE257" s="28">
        <v>0</v>
      </c>
      <c r="CF257" s="28" t="s">
        <v>103</v>
      </c>
      <c r="CG257" s="28">
        <v>3.35</v>
      </c>
      <c r="CH257" s="28">
        <v>3</v>
      </c>
      <c r="CI257" s="28">
        <v>0</v>
      </c>
      <c r="CJ257" s="28" t="s">
        <v>103</v>
      </c>
      <c r="CK257" s="28" t="s">
        <v>103</v>
      </c>
      <c r="CL257" s="28">
        <v>0</v>
      </c>
      <c r="CM257" s="28" t="s">
        <v>103</v>
      </c>
      <c r="CN257" s="28">
        <v>0</v>
      </c>
      <c r="CO257" s="28">
        <f t="shared" si="63"/>
        <v>0</v>
      </c>
      <c r="CP257" s="32">
        <f t="shared" si="51"/>
        <v>84.488429999999994</v>
      </c>
      <c r="CQ257" s="28">
        <v>0</v>
      </c>
      <c r="CR257" s="28" t="s">
        <v>103</v>
      </c>
      <c r="CS257" s="28">
        <f t="shared" si="64"/>
        <v>0</v>
      </c>
      <c r="CT257" s="28">
        <f t="shared" si="65"/>
        <v>0</v>
      </c>
      <c r="CU257" s="28">
        <f t="shared" si="52"/>
        <v>0</v>
      </c>
      <c r="CV257" s="28">
        <f t="shared" si="53"/>
        <v>580.30999999999995</v>
      </c>
      <c r="CW257" s="29">
        <f t="shared" si="54"/>
        <v>6419.6900000000005</v>
      </c>
    </row>
    <row r="258" spans="2:101" x14ac:dyDescent="0.2">
      <c r="B258" s="7">
        <v>213021</v>
      </c>
      <c r="C258" s="8">
        <v>541363</v>
      </c>
      <c r="D258" s="8" t="s">
        <v>95</v>
      </c>
      <c r="E258" s="8" t="s">
        <v>916</v>
      </c>
      <c r="F258" s="8">
        <v>0</v>
      </c>
      <c r="G258" s="8" t="s">
        <v>942</v>
      </c>
      <c r="H258" s="8" t="s">
        <v>106</v>
      </c>
      <c r="I258" s="8" t="s">
        <v>143</v>
      </c>
      <c r="J258" s="8" t="s">
        <v>103</v>
      </c>
      <c r="K258" s="8" t="s">
        <v>103</v>
      </c>
      <c r="L258" s="8" t="s">
        <v>103</v>
      </c>
      <c r="M258" s="9">
        <v>29310101602191</v>
      </c>
      <c r="N258" s="8" t="s">
        <v>666</v>
      </c>
      <c r="O258" s="8" t="s">
        <v>103</v>
      </c>
      <c r="P258" s="8">
        <v>428.23</v>
      </c>
      <c r="Q258" s="14">
        <v>428.23</v>
      </c>
      <c r="R258" s="15">
        <v>0</v>
      </c>
      <c r="S258" s="15">
        <f t="shared" si="55"/>
        <v>578.11</v>
      </c>
      <c r="T258" s="15">
        <f t="shared" si="56"/>
        <v>64.23</v>
      </c>
      <c r="U258" s="15">
        <v>0</v>
      </c>
      <c r="V258" s="15">
        <v>0</v>
      </c>
      <c r="W258" s="15">
        <v>0</v>
      </c>
      <c r="X258" s="15" t="s">
        <v>103</v>
      </c>
      <c r="Y258" s="14">
        <v>64.234499999999997</v>
      </c>
      <c r="Z258" s="15">
        <v>300</v>
      </c>
      <c r="AA258" s="15" t="s">
        <v>103</v>
      </c>
      <c r="AB258" s="15">
        <v>0</v>
      </c>
      <c r="AC258" s="15" t="s">
        <v>103</v>
      </c>
      <c r="AD258" s="15">
        <v>0</v>
      </c>
      <c r="AE258" s="15">
        <v>0</v>
      </c>
      <c r="AF258" s="19">
        <f t="shared" si="57"/>
        <v>364.23</v>
      </c>
      <c r="AG258" s="15">
        <v>0</v>
      </c>
      <c r="AH258" s="15">
        <v>0</v>
      </c>
      <c r="AI258" s="15">
        <v>0</v>
      </c>
      <c r="AJ258" s="15">
        <v>126.64</v>
      </c>
      <c r="AK258" s="15">
        <v>200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 t="s">
        <v>103</v>
      </c>
      <c r="AS258" s="15">
        <v>0</v>
      </c>
      <c r="AT258" s="15">
        <v>600</v>
      </c>
      <c r="AU258" s="15">
        <v>6</v>
      </c>
      <c r="AV258" s="19">
        <f t="shared" si="58"/>
        <v>932.64</v>
      </c>
      <c r="AW258" s="15">
        <v>10</v>
      </c>
      <c r="AX258" s="15">
        <v>0</v>
      </c>
      <c r="AY258" s="14">
        <v>90.153689999999997</v>
      </c>
      <c r="AZ258" s="15">
        <v>0</v>
      </c>
      <c r="BA258" s="15" t="s">
        <v>103</v>
      </c>
      <c r="BB258" s="15">
        <v>0</v>
      </c>
      <c r="BC258" s="24">
        <f t="shared" si="50"/>
        <v>2467.59</v>
      </c>
      <c r="BD258" s="19">
        <f t="shared" si="59"/>
        <v>4532.41</v>
      </c>
      <c r="BE258" s="19">
        <f t="shared" si="60"/>
        <v>7000</v>
      </c>
      <c r="BF258" s="22">
        <v>0</v>
      </c>
      <c r="BG258" s="22">
        <v>0</v>
      </c>
      <c r="BH258" s="22"/>
      <c r="BI258" s="22"/>
      <c r="BJ258" s="32">
        <v>502.75392578125002</v>
      </c>
      <c r="BK258" s="32">
        <v>0</v>
      </c>
      <c r="BL258" s="28">
        <f t="shared" si="61"/>
        <v>0</v>
      </c>
      <c r="BM258" s="28">
        <f t="shared" si="62"/>
        <v>0</v>
      </c>
      <c r="BN25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8" s="28">
        <v>0</v>
      </c>
      <c r="BR258" s="28">
        <v>0</v>
      </c>
      <c r="BS258" s="28" t="s">
        <v>103</v>
      </c>
      <c r="BT258" s="28">
        <v>3</v>
      </c>
      <c r="BU258" s="28">
        <v>406</v>
      </c>
      <c r="BV258" s="28" t="s">
        <v>103</v>
      </c>
      <c r="BW258" s="28" t="s">
        <v>103</v>
      </c>
      <c r="BX258" s="28">
        <v>0</v>
      </c>
      <c r="BY258" s="28" t="s">
        <v>103</v>
      </c>
      <c r="BZ258" s="28" t="s">
        <v>103</v>
      </c>
      <c r="CA258" s="28" t="s">
        <v>103</v>
      </c>
      <c r="CB258" s="28" t="s">
        <v>103</v>
      </c>
      <c r="CC258" s="28">
        <v>0</v>
      </c>
      <c r="CD258" s="28" t="s">
        <v>103</v>
      </c>
      <c r="CE258" s="28">
        <v>0</v>
      </c>
      <c r="CF258" s="28" t="s">
        <v>103</v>
      </c>
      <c r="CG258" s="28">
        <v>3.34</v>
      </c>
      <c r="CH258" s="28">
        <v>3</v>
      </c>
      <c r="CI258" s="28">
        <v>0</v>
      </c>
      <c r="CJ258" s="28" t="s">
        <v>103</v>
      </c>
      <c r="CK258" s="28" t="s">
        <v>103</v>
      </c>
      <c r="CL258" s="28">
        <v>0</v>
      </c>
      <c r="CM258" s="28" t="s">
        <v>103</v>
      </c>
      <c r="CN258" s="28">
        <v>0</v>
      </c>
      <c r="CO258" s="28">
        <f t="shared" si="63"/>
        <v>0</v>
      </c>
      <c r="CP258" s="32">
        <f t="shared" si="51"/>
        <v>90.153689999999997</v>
      </c>
      <c r="CQ258" s="28">
        <v>0</v>
      </c>
      <c r="CR258" s="28" t="s">
        <v>103</v>
      </c>
      <c r="CS258" s="28">
        <f t="shared" si="64"/>
        <v>0</v>
      </c>
      <c r="CT258" s="28">
        <f t="shared" si="65"/>
        <v>0</v>
      </c>
      <c r="CU258" s="28">
        <f t="shared" si="52"/>
        <v>0</v>
      </c>
      <c r="CV258" s="28">
        <f t="shared" si="53"/>
        <v>1008.25</v>
      </c>
      <c r="CW258" s="29">
        <f t="shared" si="54"/>
        <v>5991.75</v>
      </c>
    </row>
    <row r="259" spans="2:101" x14ac:dyDescent="0.2">
      <c r="B259" s="7">
        <v>213023</v>
      </c>
      <c r="C259" s="8">
        <v>541873</v>
      </c>
      <c r="D259" s="8" t="s">
        <v>95</v>
      </c>
      <c r="E259" s="8" t="s">
        <v>667</v>
      </c>
      <c r="F259" s="8">
        <v>0</v>
      </c>
      <c r="G259" s="8" t="s">
        <v>942</v>
      </c>
      <c r="H259" s="8" t="s">
        <v>106</v>
      </c>
      <c r="I259" s="8" t="s">
        <v>107</v>
      </c>
      <c r="J259" s="8" t="s">
        <v>103</v>
      </c>
      <c r="K259" s="8" t="s">
        <v>103</v>
      </c>
      <c r="L259" s="8" t="s">
        <v>103</v>
      </c>
      <c r="M259" s="9">
        <v>27511101602318</v>
      </c>
      <c r="N259" s="8" t="s">
        <v>668</v>
      </c>
      <c r="O259" s="8" t="s">
        <v>103</v>
      </c>
      <c r="P259" s="8">
        <v>1666.7</v>
      </c>
      <c r="Q259" s="14">
        <v>1833.3700000000001</v>
      </c>
      <c r="R259" s="15">
        <v>0</v>
      </c>
      <c r="S259" s="15">
        <f t="shared" si="55"/>
        <v>2475.0500000000002</v>
      </c>
      <c r="T259" s="15">
        <f t="shared" si="56"/>
        <v>275.01</v>
      </c>
      <c r="U259" s="15">
        <v>0</v>
      </c>
      <c r="V259" s="15">
        <v>0</v>
      </c>
      <c r="W259" s="15">
        <v>0</v>
      </c>
      <c r="X259" s="15" t="s">
        <v>103</v>
      </c>
      <c r="Y259" s="14">
        <v>275.00549999999998</v>
      </c>
      <c r="Z259" s="15">
        <v>300</v>
      </c>
      <c r="AA259" s="15" t="s">
        <v>103</v>
      </c>
      <c r="AB259" s="15">
        <v>0</v>
      </c>
      <c r="AC259" s="15" t="s">
        <v>103</v>
      </c>
      <c r="AD259" s="15">
        <v>0</v>
      </c>
      <c r="AE259" s="15">
        <v>0</v>
      </c>
      <c r="AF259" s="19">
        <f t="shared" si="57"/>
        <v>575.01</v>
      </c>
      <c r="AG259" s="15">
        <v>0</v>
      </c>
      <c r="AH259" s="15">
        <v>0</v>
      </c>
      <c r="AI259" s="15">
        <v>0</v>
      </c>
      <c r="AJ259" s="15">
        <v>223.92</v>
      </c>
      <c r="AK259" s="15">
        <v>190</v>
      </c>
      <c r="AL259" s="15">
        <v>33.32</v>
      </c>
      <c r="AM259" s="15">
        <v>59.42</v>
      </c>
      <c r="AN259" s="15">
        <v>76.290000000000006</v>
      </c>
      <c r="AO259" s="15">
        <v>108.84</v>
      </c>
      <c r="AP259" s="15">
        <v>116.46</v>
      </c>
      <c r="AQ259" s="15">
        <v>124.61</v>
      </c>
      <c r="AR259" s="15" t="s">
        <v>103</v>
      </c>
      <c r="AS259" s="15">
        <v>83.334999999999994</v>
      </c>
      <c r="AT259" s="15">
        <v>600</v>
      </c>
      <c r="AU259" s="15">
        <v>10</v>
      </c>
      <c r="AV259" s="19">
        <f t="shared" si="58"/>
        <v>1626.2</v>
      </c>
      <c r="AW259" s="15">
        <v>10</v>
      </c>
      <c r="AX259" s="15">
        <v>0</v>
      </c>
      <c r="AY259" s="14">
        <v>350.88420000000002</v>
      </c>
      <c r="AZ259" s="15">
        <v>0</v>
      </c>
      <c r="BA259" s="15" t="s">
        <v>103</v>
      </c>
      <c r="BB259" s="15">
        <v>0</v>
      </c>
      <c r="BC259" s="24">
        <f t="shared" si="50"/>
        <v>7145.52</v>
      </c>
      <c r="BD259" s="19">
        <f t="shared" si="59"/>
        <v>0</v>
      </c>
      <c r="BE259" s="19">
        <f t="shared" si="60"/>
        <v>7145.52</v>
      </c>
      <c r="BF259" s="22">
        <v>0</v>
      </c>
      <c r="BG259" s="22">
        <v>0</v>
      </c>
      <c r="BH259" s="22"/>
      <c r="BI259" s="22"/>
      <c r="BJ259" s="32">
        <v>706.53880859374999</v>
      </c>
      <c r="BK259" s="32">
        <v>0</v>
      </c>
      <c r="BL259" s="28">
        <f t="shared" si="61"/>
        <v>0</v>
      </c>
      <c r="BM259" s="28">
        <f t="shared" si="62"/>
        <v>0</v>
      </c>
      <c r="BN25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9" s="28">
        <v>0</v>
      </c>
      <c r="BR259" s="28">
        <v>0</v>
      </c>
      <c r="BS259" s="28" t="s">
        <v>103</v>
      </c>
      <c r="BT259" s="28">
        <v>3</v>
      </c>
      <c r="BU259" s="28">
        <v>0</v>
      </c>
      <c r="BV259" s="28" t="s">
        <v>103</v>
      </c>
      <c r="BW259" s="28" t="s">
        <v>103</v>
      </c>
      <c r="BX259" s="28">
        <v>0</v>
      </c>
      <c r="BY259" s="28" t="s">
        <v>103</v>
      </c>
      <c r="BZ259" s="28" t="s">
        <v>103</v>
      </c>
      <c r="CA259" s="28" t="s">
        <v>103</v>
      </c>
      <c r="CB259" s="28" t="s">
        <v>103</v>
      </c>
      <c r="CC259" s="28">
        <v>0</v>
      </c>
      <c r="CD259" s="28" t="s">
        <v>103</v>
      </c>
      <c r="CE259" s="28">
        <v>0</v>
      </c>
      <c r="CF259" s="28" t="s">
        <v>103</v>
      </c>
      <c r="CG259" s="28">
        <v>3.15</v>
      </c>
      <c r="CH259" s="28">
        <v>5</v>
      </c>
      <c r="CI259" s="28">
        <v>0</v>
      </c>
      <c r="CJ259" s="28" t="s">
        <v>103</v>
      </c>
      <c r="CK259" s="28" t="s">
        <v>103</v>
      </c>
      <c r="CL259" s="28">
        <v>0</v>
      </c>
      <c r="CM259" s="28" t="s">
        <v>103</v>
      </c>
      <c r="CN259" s="28">
        <v>0</v>
      </c>
      <c r="CO259" s="28">
        <f t="shared" si="63"/>
        <v>0</v>
      </c>
      <c r="CP259" s="32">
        <f t="shared" si="51"/>
        <v>350.88420000000002</v>
      </c>
      <c r="CQ259" s="28">
        <v>0</v>
      </c>
      <c r="CR259" s="28" t="s">
        <v>103</v>
      </c>
      <c r="CS259" s="28">
        <f t="shared" si="64"/>
        <v>0</v>
      </c>
      <c r="CT259" s="28">
        <f t="shared" si="65"/>
        <v>0</v>
      </c>
      <c r="CU259" s="28">
        <f t="shared" si="52"/>
        <v>0</v>
      </c>
      <c r="CV259" s="28">
        <f t="shared" si="53"/>
        <v>1068.57</v>
      </c>
      <c r="CW259" s="29">
        <f t="shared" si="54"/>
        <v>6076.9500000000007</v>
      </c>
    </row>
    <row r="260" spans="2:101" x14ac:dyDescent="0.2">
      <c r="B260" s="7">
        <v>213024</v>
      </c>
      <c r="C260" s="8">
        <v>540030</v>
      </c>
      <c r="D260" s="8" t="s">
        <v>95</v>
      </c>
      <c r="E260" s="8" t="s">
        <v>669</v>
      </c>
      <c r="F260" s="8">
        <v>0</v>
      </c>
      <c r="G260" s="8" t="s">
        <v>942</v>
      </c>
      <c r="H260" s="8" t="s">
        <v>106</v>
      </c>
      <c r="I260" s="8" t="s">
        <v>107</v>
      </c>
      <c r="J260" s="8" t="s">
        <v>108</v>
      </c>
      <c r="K260" s="8" t="s">
        <v>383</v>
      </c>
      <c r="L260" s="8" t="s">
        <v>411</v>
      </c>
      <c r="M260" s="9">
        <v>27703091603387</v>
      </c>
      <c r="N260" s="8" t="s">
        <v>670</v>
      </c>
      <c r="O260" s="8" t="s">
        <v>102</v>
      </c>
      <c r="P260" s="8">
        <v>1361.21</v>
      </c>
      <c r="Q260" s="14">
        <v>1592.6157000000001</v>
      </c>
      <c r="R260" s="15">
        <v>0</v>
      </c>
      <c r="S260" s="15">
        <f t="shared" si="55"/>
        <v>2150.0300000000002</v>
      </c>
      <c r="T260" s="15">
        <f t="shared" si="56"/>
        <v>238.89</v>
      </c>
      <c r="U260" s="15">
        <v>0</v>
      </c>
      <c r="V260" s="15">
        <v>0</v>
      </c>
      <c r="W260" s="15">
        <v>0</v>
      </c>
      <c r="X260" s="15" t="s">
        <v>103</v>
      </c>
      <c r="Y260" s="14">
        <v>238.89235500000001</v>
      </c>
      <c r="Z260" s="15">
        <v>300</v>
      </c>
      <c r="AA260" s="15" t="s">
        <v>103</v>
      </c>
      <c r="AB260" s="15">
        <v>0</v>
      </c>
      <c r="AC260" s="15" t="s">
        <v>103</v>
      </c>
      <c r="AD260" s="15">
        <v>0</v>
      </c>
      <c r="AE260" s="15">
        <v>0</v>
      </c>
      <c r="AF260" s="19">
        <f t="shared" si="57"/>
        <v>538.89</v>
      </c>
      <c r="AG260" s="15">
        <v>0</v>
      </c>
      <c r="AH260" s="15">
        <v>0</v>
      </c>
      <c r="AI260" s="15">
        <v>0</v>
      </c>
      <c r="AJ260" s="15">
        <v>208.8</v>
      </c>
      <c r="AK260" s="15">
        <v>190</v>
      </c>
      <c r="AL260" s="15">
        <v>27.21</v>
      </c>
      <c r="AM260" s="15">
        <v>48.53</v>
      </c>
      <c r="AN260" s="15">
        <v>62.31</v>
      </c>
      <c r="AO260" s="15">
        <v>88.89</v>
      </c>
      <c r="AP260" s="15">
        <v>95.11</v>
      </c>
      <c r="AQ260" s="15">
        <v>101.77</v>
      </c>
      <c r="AR260" s="15" t="s">
        <v>103</v>
      </c>
      <c r="AS260" s="15">
        <v>68.060500000000005</v>
      </c>
      <c r="AT260" s="15">
        <v>600</v>
      </c>
      <c r="AU260" s="15">
        <v>10</v>
      </c>
      <c r="AV260" s="19">
        <f t="shared" si="58"/>
        <v>1500.68</v>
      </c>
      <c r="AW260" s="15">
        <v>10</v>
      </c>
      <c r="AX260" s="15">
        <v>0</v>
      </c>
      <c r="AY260" s="14">
        <v>286.57049999999998</v>
      </c>
      <c r="AZ260" s="15">
        <v>0</v>
      </c>
      <c r="BA260" s="15" t="s">
        <v>103</v>
      </c>
      <c r="BB260" s="15">
        <v>0</v>
      </c>
      <c r="BC260" s="24">
        <f t="shared" ref="BC260:BC323" si="66">ROUND(SUM(Q260:W260,AF260,AV260,AW260:AY260),2)</f>
        <v>6317.68</v>
      </c>
      <c r="BD260" s="19">
        <f t="shared" si="59"/>
        <v>682.31999999999971</v>
      </c>
      <c r="BE260" s="19">
        <f t="shared" si="60"/>
        <v>7000</v>
      </c>
      <c r="BF260" s="22">
        <v>0</v>
      </c>
      <c r="BG260" s="22">
        <v>0</v>
      </c>
      <c r="BH260" s="22"/>
      <c r="BI260" s="22"/>
      <c r="BJ260" s="32">
        <v>602.87261718750005</v>
      </c>
      <c r="BK260" s="32">
        <v>0</v>
      </c>
      <c r="BL260" s="28">
        <f t="shared" si="61"/>
        <v>0</v>
      </c>
      <c r="BM260" s="28">
        <f t="shared" si="62"/>
        <v>0</v>
      </c>
      <c r="BN26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0" s="28">
        <v>0</v>
      </c>
      <c r="BR260" s="28">
        <v>0</v>
      </c>
      <c r="BS260" s="28" t="s">
        <v>103</v>
      </c>
      <c r="BT260" s="28">
        <v>3</v>
      </c>
      <c r="BU260" s="28">
        <v>0</v>
      </c>
      <c r="BV260" s="28" t="s">
        <v>103</v>
      </c>
      <c r="BW260" s="28" t="s">
        <v>103</v>
      </c>
      <c r="BX260" s="28">
        <v>0</v>
      </c>
      <c r="BY260" s="28" t="s">
        <v>103</v>
      </c>
      <c r="BZ260" s="28" t="s">
        <v>103</v>
      </c>
      <c r="CA260" s="28" t="s">
        <v>103</v>
      </c>
      <c r="CB260" s="28" t="s">
        <v>103</v>
      </c>
      <c r="CC260" s="28">
        <v>0</v>
      </c>
      <c r="CD260" s="28" t="s">
        <v>103</v>
      </c>
      <c r="CE260" s="28">
        <v>0</v>
      </c>
      <c r="CF260" s="28" t="s">
        <v>103</v>
      </c>
      <c r="CG260" s="28">
        <v>3.41</v>
      </c>
      <c r="CH260" s="28">
        <v>5</v>
      </c>
      <c r="CI260" s="28">
        <v>0</v>
      </c>
      <c r="CJ260" s="28" t="s">
        <v>103</v>
      </c>
      <c r="CK260" s="28" t="s">
        <v>103</v>
      </c>
      <c r="CL260" s="28">
        <v>0</v>
      </c>
      <c r="CM260" s="28" t="s">
        <v>103</v>
      </c>
      <c r="CN260" s="28">
        <v>0</v>
      </c>
      <c r="CO260" s="28">
        <f t="shared" si="63"/>
        <v>0</v>
      </c>
      <c r="CP260" s="32">
        <f t="shared" ref="CP260:CP323" si="67">AY260</f>
        <v>286.57049999999998</v>
      </c>
      <c r="CQ260" s="28">
        <v>0</v>
      </c>
      <c r="CR260" s="28" t="s">
        <v>103</v>
      </c>
      <c r="CS260" s="28">
        <f t="shared" si="64"/>
        <v>0</v>
      </c>
      <c r="CT260" s="28">
        <f t="shared" si="65"/>
        <v>0</v>
      </c>
      <c r="CU260" s="28">
        <f t="shared" ref="CU260:CU323" si="68">ROUND(IF($G260=CU$3,$BE260-SUM(BK260:CR260,0),0),2)</f>
        <v>0</v>
      </c>
      <c r="CV260" s="28">
        <f t="shared" ref="CV260:CV323" si="69">ROUND(SUM(BJ260:CU260),2)</f>
        <v>900.85</v>
      </c>
      <c r="CW260" s="29">
        <f t="shared" ref="CW260:CW323" si="70">BE260-CV260</f>
        <v>6099.15</v>
      </c>
    </row>
    <row r="261" spans="2:101" x14ac:dyDescent="0.2">
      <c r="B261" s="7">
        <v>213025</v>
      </c>
      <c r="C261" s="8">
        <v>540063</v>
      </c>
      <c r="D261" s="8" t="s">
        <v>95</v>
      </c>
      <c r="E261" s="8" t="s">
        <v>671</v>
      </c>
      <c r="F261" s="8">
        <v>0</v>
      </c>
      <c r="G261" s="8" t="s">
        <v>942</v>
      </c>
      <c r="H261" s="8" t="s">
        <v>106</v>
      </c>
      <c r="I261" s="8" t="s">
        <v>107</v>
      </c>
      <c r="J261" s="8" t="s">
        <v>108</v>
      </c>
      <c r="K261" s="8" t="s">
        <v>383</v>
      </c>
      <c r="L261" s="8" t="s">
        <v>411</v>
      </c>
      <c r="M261" s="9">
        <v>27511151602271</v>
      </c>
      <c r="N261" s="8" t="s">
        <v>672</v>
      </c>
      <c r="O261" s="8" t="s">
        <v>102</v>
      </c>
      <c r="P261" s="8">
        <v>1147.08</v>
      </c>
      <c r="Q261" s="14">
        <v>1342.0835999999999</v>
      </c>
      <c r="R261" s="15">
        <v>0</v>
      </c>
      <c r="S261" s="15">
        <f t="shared" ref="S261:S324" si="71">ROUND(Q261*135%,2)</f>
        <v>1811.81</v>
      </c>
      <c r="T261" s="15">
        <f t="shared" ref="T261:T324" si="72">ROUND(Q261*15%,2)</f>
        <v>201.31</v>
      </c>
      <c r="U261" s="15">
        <v>0</v>
      </c>
      <c r="V261" s="15">
        <v>0</v>
      </c>
      <c r="W261" s="15">
        <v>0</v>
      </c>
      <c r="X261" s="15" t="s">
        <v>103</v>
      </c>
      <c r="Y261" s="14">
        <v>201.31253999999998</v>
      </c>
      <c r="Z261" s="15">
        <v>300</v>
      </c>
      <c r="AA261" s="15" t="s">
        <v>103</v>
      </c>
      <c r="AB261" s="15">
        <v>0</v>
      </c>
      <c r="AC261" s="15" t="s">
        <v>103</v>
      </c>
      <c r="AD261" s="15">
        <v>0</v>
      </c>
      <c r="AE261" s="15">
        <v>0</v>
      </c>
      <c r="AF261" s="19">
        <f t="shared" ref="AF261:AF324" si="73">ROUND(SUM(X261:AA261,AC261:AE261),2)</f>
        <v>501.31</v>
      </c>
      <c r="AG261" s="15">
        <v>0</v>
      </c>
      <c r="AH261" s="15">
        <v>0</v>
      </c>
      <c r="AI261" s="15">
        <v>0</v>
      </c>
      <c r="AJ261" s="15">
        <v>170.27</v>
      </c>
      <c r="AK261" s="15">
        <v>190</v>
      </c>
      <c r="AL261" s="15">
        <v>22.93</v>
      </c>
      <c r="AM261" s="15">
        <v>40.89</v>
      </c>
      <c r="AN261" s="15">
        <v>52.51</v>
      </c>
      <c r="AO261" s="15">
        <v>74.91</v>
      </c>
      <c r="AP261" s="15">
        <v>80.150000000000006</v>
      </c>
      <c r="AQ261" s="15">
        <v>85.76</v>
      </c>
      <c r="AR261" s="15" t="s">
        <v>103</v>
      </c>
      <c r="AS261" s="15">
        <v>57.353999999999999</v>
      </c>
      <c r="AT261" s="15">
        <v>600</v>
      </c>
      <c r="AU261" s="15">
        <v>10</v>
      </c>
      <c r="AV261" s="19">
        <f t="shared" ref="AV261:AV324" si="74">ROUND(SUM(AG261:AU261),2)</f>
        <v>1384.77</v>
      </c>
      <c r="AW261" s="15">
        <v>10</v>
      </c>
      <c r="AX261" s="15">
        <v>0</v>
      </c>
      <c r="AY261" s="14">
        <v>241.4905</v>
      </c>
      <c r="AZ261" s="15">
        <v>0</v>
      </c>
      <c r="BA261" s="15" t="s">
        <v>103</v>
      </c>
      <c r="BB261" s="15">
        <v>0</v>
      </c>
      <c r="BC261" s="24">
        <f t="shared" si="66"/>
        <v>5492.77</v>
      </c>
      <c r="BD261" s="19">
        <f t="shared" ref="BD261:BD324" si="75">IF(BC261&lt;7000,7000-BC261,0)</f>
        <v>1507.2299999999996</v>
      </c>
      <c r="BE261" s="19">
        <f t="shared" ref="BE261:BE324" si="76">ROUND(SUM(AB261,AZ261:BD261),2)</f>
        <v>7000</v>
      </c>
      <c r="BF261" s="22">
        <v>0</v>
      </c>
      <c r="BG261" s="22">
        <v>0</v>
      </c>
      <c r="BH261" s="22"/>
      <c r="BI261" s="22"/>
      <c r="BJ261" s="32">
        <v>590.51630859374995</v>
      </c>
      <c r="BK261" s="32">
        <v>0</v>
      </c>
      <c r="BL261" s="28">
        <f t="shared" ref="BL261:BL324" si="77">(BE261-SUM($S261,AY261:BB261))/30*BH261</f>
        <v>0</v>
      </c>
      <c r="BM261" s="28">
        <f t="shared" ref="BM261:BM324" si="78">(BE261-SUM($S261,AY261:BB261))/30*BI261</f>
        <v>0</v>
      </c>
      <c r="BN26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1" s="28">
        <v>0</v>
      </c>
      <c r="BR261" s="28">
        <v>0</v>
      </c>
      <c r="BS261" s="28" t="s">
        <v>103</v>
      </c>
      <c r="BT261" s="28">
        <v>3</v>
      </c>
      <c r="BU261" s="28">
        <v>0</v>
      </c>
      <c r="BV261" s="28" t="s">
        <v>103</v>
      </c>
      <c r="BW261" s="28" t="s">
        <v>103</v>
      </c>
      <c r="BX261" s="28">
        <v>0</v>
      </c>
      <c r="BY261" s="28" t="s">
        <v>103</v>
      </c>
      <c r="BZ261" s="28" t="s">
        <v>103</v>
      </c>
      <c r="CA261" s="28" t="s">
        <v>103</v>
      </c>
      <c r="CB261" s="28" t="s">
        <v>103</v>
      </c>
      <c r="CC261" s="28">
        <v>0</v>
      </c>
      <c r="CD261" s="28" t="s">
        <v>103</v>
      </c>
      <c r="CE261" s="28">
        <v>0</v>
      </c>
      <c r="CF261" s="28" t="s">
        <v>103</v>
      </c>
      <c r="CG261" s="28">
        <v>3.29</v>
      </c>
      <c r="CH261" s="28">
        <v>5</v>
      </c>
      <c r="CI261" s="28">
        <v>0</v>
      </c>
      <c r="CJ261" s="28" t="s">
        <v>103</v>
      </c>
      <c r="CK261" s="28" t="s">
        <v>103</v>
      </c>
      <c r="CL261" s="28">
        <v>0</v>
      </c>
      <c r="CM261" s="28" t="s">
        <v>103</v>
      </c>
      <c r="CN261" s="28">
        <v>0</v>
      </c>
      <c r="CO261" s="28">
        <f t="shared" ref="CO261:CO324" si="79">ROUND(IF(G261=$CO$3,(BE261-AY261)*40%,0),2)</f>
        <v>0</v>
      </c>
      <c r="CP261" s="32">
        <f t="shared" si="67"/>
        <v>241.4905</v>
      </c>
      <c r="CQ261" s="28">
        <v>0</v>
      </c>
      <c r="CR261" s="28" t="s">
        <v>103</v>
      </c>
      <c r="CS261" s="28">
        <f t="shared" ref="CS261:CS324" si="80">ROUND(IF($D261=CS$3,$BE261-SUM(BJ261:CQ261,0),0),2)</f>
        <v>0</v>
      </c>
      <c r="CT261" s="28">
        <f t="shared" ref="CT261:CT324" si="81">ROUND(IF($D261=CT$3,$BE261-SUM(BJ261:CQ261,0),0),2)</f>
        <v>0</v>
      </c>
      <c r="CU261" s="28">
        <f t="shared" si="68"/>
        <v>0</v>
      </c>
      <c r="CV261" s="28">
        <f t="shared" si="69"/>
        <v>843.3</v>
      </c>
      <c r="CW261" s="29">
        <f t="shared" si="70"/>
        <v>6156.7</v>
      </c>
    </row>
    <row r="262" spans="2:101" x14ac:dyDescent="0.2">
      <c r="B262" s="7">
        <v>213026</v>
      </c>
      <c r="C262" s="8">
        <v>540010</v>
      </c>
      <c r="D262" s="8" t="s">
        <v>95</v>
      </c>
      <c r="E262" s="8" t="s">
        <v>673</v>
      </c>
      <c r="F262" s="8">
        <v>0</v>
      </c>
      <c r="G262" s="8" t="s">
        <v>942</v>
      </c>
      <c r="H262" s="8" t="s">
        <v>106</v>
      </c>
      <c r="I262" s="8" t="s">
        <v>107</v>
      </c>
      <c r="J262" s="8" t="s">
        <v>108</v>
      </c>
      <c r="K262" s="8" t="s">
        <v>383</v>
      </c>
      <c r="L262" s="8" t="s">
        <v>411</v>
      </c>
      <c r="M262" s="9">
        <v>27004101601258</v>
      </c>
      <c r="N262" s="8" t="s">
        <v>674</v>
      </c>
      <c r="O262" s="8" t="s">
        <v>102</v>
      </c>
      <c r="P262" s="8">
        <v>1364.45</v>
      </c>
      <c r="Q262" s="14">
        <v>1596.4065000000003</v>
      </c>
      <c r="R262" s="15">
        <v>0</v>
      </c>
      <c r="S262" s="15">
        <f t="shared" si="71"/>
        <v>2155.15</v>
      </c>
      <c r="T262" s="15">
        <f t="shared" si="72"/>
        <v>239.46</v>
      </c>
      <c r="U262" s="15">
        <v>0</v>
      </c>
      <c r="V262" s="15">
        <v>0</v>
      </c>
      <c r="W262" s="15">
        <v>0</v>
      </c>
      <c r="X262" s="15" t="s">
        <v>103</v>
      </c>
      <c r="Y262" s="14">
        <v>239.46097500000002</v>
      </c>
      <c r="Z262" s="15">
        <v>300</v>
      </c>
      <c r="AA262" s="15" t="s">
        <v>103</v>
      </c>
      <c r="AB262" s="15">
        <v>0</v>
      </c>
      <c r="AC262" s="15" t="s">
        <v>103</v>
      </c>
      <c r="AD262" s="15">
        <v>0</v>
      </c>
      <c r="AE262" s="15">
        <v>0</v>
      </c>
      <c r="AF262" s="19">
        <f t="shared" si="73"/>
        <v>539.46</v>
      </c>
      <c r="AG262" s="15">
        <v>0</v>
      </c>
      <c r="AH262" s="15">
        <v>0</v>
      </c>
      <c r="AI262" s="15">
        <v>0</v>
      </c>
      <c r="AJ262" s="15">
        <v>207.1</v>
      </c>
      <c r="AK262" s="15">
        <v>190</v>
      </c>
      <c r="AL262" s="15">
        <v>27.28</v>
      </c>
      <c r="AM262" s="15">
        <v>48.64</v>
      </c>
      <c r="AN262" s="15">
        <v>62.46</v>
      </c>
      <c r="AO262" s="15">
        <v>89.1</v>
      </c>
      <c r="AP262" s="15">
        <v>95.34</v>
      </c>
      <c r="AQ262" s="15">
        <v>102.02</v>
      </c>
      <c r="AR262" s="15" t="s">
        <v>103</v>
      </c>
      <c r="AS262" s="15">
        <v>68.222499999999997</v>
      </c>
      <c r="AT262" s="15">
        <v>600</v>
      </c>
      <c r="AU262" s="15">
        <v>10</v>
      </c>
      <c r="AV262" s="19">
        <f t="shared" si="74"/>
        <v>1500.16</v>
      </c>
      <c r="AW262" s="15">
        <v>10</v>
      </c>
      <c r="AX262" s="15">
        <v>0</v>
      </c>
      <c r="AY262" s="14">
        <v>287.25259999999997</v>
      </c>
      <c r="AZ262" s="15">
        <v>0</v>
      </c>
      <c r="BA262" s="15" t="s">
        <v>103</v>
      </c>
      <c r="BB262" s="15">
        <v>0</v>
      </c>
      <c r="BC262" s="24">
        <f t="shared" si="66"/>
        <v>6327.89</v>
      </c>
      <c r="BD262" s="19">
        <f t="shared" si="75"/>
        <v>672.10999999999967</v>
      </c>
      <c r="BE262" s="19">
        <f t="shared" si="76"/>
        <v>7000</v>
      </c>
      <c r="BF262" s="22">
        <v>0</v>
      </c>
      <c r="BG262" s="22">
        <v>0</v>
      </c>
      <c r="BH262" s="22"/>
      <c r="BI262" s="22"/>
      <c r="BJ262" s="32">
        <v>600.47791503906251</v>
      </c>
      <c r="BK262" s="32">
        <v>0</v>
      </c>
      <c r="BL262" s="28">
        <f t="shared" si="77"/>
        <v>0</v>
      </c>
      <c r="BM262" s="28">
        <f t="shared" si="78"/>
        <v>0</v>
      </c>
      <c r="BN26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2" s="28">
        <v>0</v>
      </c>
      <c r="BR262" s="28">
        <v>0</v>
      </c>
      <c r="BS262" s="28" t="s">
        <v>103</v>
      </c>
      <c r="BT262" s="28">
        <v>3</v>
      </c>
      <c r="BU262" s="28">
        <v>0</v>
      </c>
      <c r="BV262" s="28" t="s">
        <v>103</v>
      </c>
      <c r="BW262" s="28" t="s">
        <v>103</v>
      </c>
      <c r="BX262" s="28">
        <v>0</v>
      </c>
      <c r="BY262" s="28" t="s">
        <v>103</v>
      </c>
      <c r="BZ262" s="28" t="s">
        <v>103</v>
      </c>
      <c r="CA262" s="28" t="s">
        <v>103</v>
      </c>
      <c r="CB262" s="28" t="s">
        <v>103</v>
      </c>
      <c r="CC262" s="28">
        <v>0</v>
      </c>
      <c r="CD262" s="28" t="s">
        <v>103</v>
      </c>
      <c r="CE262" s="28">
        <v>0</v>
      </c>
      <c r="CF262" s="28" t="s">
        <v>103</v>
      </c>
      <c r="CG262" s="28">
        <v>3.42</v>
      </c>
      <c r="CH262" s="28">
        <v>5</v>
      </c>
      <c r="CI262" s="28">
        <v>0</v>
      </c>
      <c r="CJ262" s="28" t="s">
        <v>103</v>
      </c>
      <c r="CK262" s="28" t="s">
        <v>103</v>
      </c>
      <c r="CL262" s="28">
        <v>0</v>
      </c>
      <c r="CM262" s="28" t="s">
        <v>103</v>
      </c>
      <c r="CN262" s="28">
        <v>0</v>
      </c>
      <c r="CO262" s="28">
        <f t="shared" si="79"/>
        <v>0</v>
      </c>
      <c r="CP262" s="32">
        <f t="shared" si="67"/>
        <v>287.25259999999997</v>
      </c>
      <c r="CQ262" s="28">
        <v>0</v>
      </c>
      <c r="CR262" s="28" t="s">
        <v>103</v>
      </c>
      <c r="CS262" s="28">
        <f t="shared" si="80"/>
        <v>0</v>
      </c>
      <c r="CT262" s="28">
        <f t="shared" si="81"/>
        <v>0</v>
      </c>
      <c r="CU262" s="28">
        <f t="shared" si="68"/>
        <v>0</v>
      </c>
      <c r="CV262" s="28">
        <f t="shared" si="69"/>
        <v>899.15</v>
      </c>
      <c r="CW262" s="29">
        <f t="shared" si="70"/>
        <v>6100.85</v>
      </c>
    </row>
    <row r="263" spans="2:101" x14ac:dyDescent="0.2">
      <c r="B263" s="7">
        <v>213028</v>
      </c>
      <c r="C263" s="8">
        <v>540504</v>
      </c>
      <c r="D263" s="8" t="s">
        <v>95</v>
      </c>
      <c r="E263" s="8" t="s">
        <v>675</v>
      </c>
      <c r="F263" s="8">
        <v>0</v>
      </c>
      <c r="G263" s="8" t="s">
        <v>942</v>
      </c>
      <c r="H263" s="8" t="s">
        <v>106</v>
      </c>
      <c r="I263" s="8" t="s">
        <v>114</v>
      </c>
      <c r="J263" s="8" t="s">
        <v>114</v>
      </c>
      <c r="K263" s="8" t="s">
        <v>120</v>
      </c>
      <c r="L263" s="8" t="s">
        <v>639</v>
      </c>
      <c r="M263" s="9">
        <v>28407061600556</v>
      </c>
      <c r="N263" s="8" t="s">
        <v>676</v>
      </c>
      <c r="O263" s="8" t="s">
        <v>102</v>
      </c>
      <c r="P263" s="8">
        <v>1110.05</v>
      </c>
      <c r="Q263" s="14">
        <v>1298.7585000000001</v>
      </c>
      <c r="R263" s="15">
        <v>0</v>
      </c>
      <c r="S263" s="15">
        <f t="shared" si="71"/>
        <v>1753.32</v>
      </c>
      <c r="T263" s="15">
        <f t="shared" si="72"/>
        <v>194.81</v>
      </c>
      <c r="U263" s="15">
        <v>0</v>
      </c>
      <c r="V263" s="15">
        <v>0</v>
      </c>
      <c r="W263" s="15">
        <v>0</v>
      </c>
      <c r="X263" s="15" t="s">
        <v>103</v>
      </c>
      <c r="Y263" s="14">
        <v>194.81377500000002</v>
      </c>
      <c r="Z263" s="15">
        <v>300</v>
      </c>
      <c r="AA263" s="15" t="s">
        <v>103</v>
      </c>
      <c r="AB263" s="15">
        <v>0</v>
      </c>
      <c r="AC263" s="15" t="s">
        <v>103</v>
      </c>
      <c r="AD263" s="15">
        <v>0</v>
      </c>
      <c r="AE263" s="15">
        <v>0</v>
      </c>
      <c r="AF263" s="19">
        <f t="shared" si="73"/>
        <v>494.81</v>
      </c>
      <c r="AG263" s="15">
        <v>0</v>
      </c>
      <c r="AH263" s="15">
        <v>0</v>
      </c>
      <c r="AI263" s="15">
        <v>0</v>
      </c>
      <c r="AJ263" s="15">
        <v>146.83000000000001</v>
      </c>
      <c r="AK263" s="15">
        <v>190</v>
      </c>
      <c r="AL263" s="15">
        <v>23.22</v>
      </c>
      <c r="AM263" s="15">
        <v>39.57</v>
      </c>
      <c r="AN263" s="15">
        <v>50.81</v>
      </c>
      <c r="AO263" s="15">
        <v>72.489999999999995</v>
      </c>
      <c r="AP263" s="15">
        <v>77.56</v>
      </c>
      <c r="AQ263" s="15">
        <v>82.99</v>
      </c>
      <c r="AR263" s="15" t="s">
        <v>103</v>
      </c>
      <c r="AS263" s="15">
        <v>55.502499999999998</v>
      </c>
      <c r="AT263" s="15">
        <v>600</v>
      </c>
      <c r="AU263" s="15">
        <v>10</v>
      </c>
      <c r="AV263" s="19">
        <f t="shared" si="74"/>
        <v>1348.97</v>
      </c>
      <c r="AW263" s="15">
        <v>10</v>
      </c>
      <c r="AX263" s="15">
        <v>0</v>
      </c>
      <c r="AY263" s="14">
        <v>233.69470000000001</v>
      </c>
      <c r="AZ263" s="15">
        <v>0</v>
      </c>
      <c r="BA263" s="15" t="s">
        <v>103</v>
      </c>
      <c r="BB263" s="15">
        <v>0</v>
      </c>
      <c r="BC263" s="24">
        <f t="shared" si="66"/>
        <v>5334.36</v>
      </c>
      <c r="BD263" s="19">
        <f t="shared" si="75"/>
        <v>1665.6400000000003</v>
      </c>
      <c r="BE263" s="19">
        <f t="shared" si="76"/>
        <v>7000</v>
      </c>
      <c r="BF263" s="22">
        <v>0</v>
      </c>
      <c r="BG263" s="22">
        <v>0</v>
      </c>
      <c r="BH263" s="22"/>
      <c r="BI263" s="22"/>
      <c r="BJ263" s="32">
        <v>595.52351074218745</v>
      </c>
      <c r="BK263" s="32">
        <v>0</v>
      </c>
      <c r="BL263" s="28">
        <f t="shared" si="77"/>
        <v>0</v>
      </c>
      <c r="BM263" s="28">
        <f t="shared" si="78"/>
        <v>0</v>
      </c>
      <c r="BN26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3" s="28">
        <v>0</v>
      </c>
      <c r="BR263" s="28">
        <v>0</v>
      </c>
      <c r="BS263" s="28" t="s">
        <v>103</v>
      </c>
      <c r="BT263" s="28">
        <v>3</v>
      </c>
      <c r="BU263" s="28">
        <v>0</v>
      </c>
      <c r="BV263" s="28" t="s">
        <v>103</v>
      </c>
      <c r="BW263" s="28" t="s">
        <v>103</v>
      </c>
      <c r="BX263" s="28">
        <v>0</v>
      </c>
      <c r="BY263" s="28" t="s">
        <v>103</v>
      </c>
      <c r="BZ263" s="28" t="s">
        <v>103</v>
      </c>
      <c r="CA263" s="28" t="s">
        <v>103</v>
      </c>
      <c r="CB263" s="28" t="s">
        <v>103</v>
      </c>
      <c r="CC263" s="28">
        <v>0</v>
      </c>
      <c r="CD263" s="28" t="s">
        <v>103</v>
      </c>
      <c r="CE263" s="28">
        <v>0</v>
      </c>
      <c r="CF263" s="28" t="s">
        <v>103</v>
      </c>
      <c r="CG263" s="28">
        <v>3.28</v>
      </c>
      <c r="CH263" s="28">
        <v>3</v>
      </c>
      <c r="CI263" s="28">
        <v>0</v>
      </c>
      <c r="CJ263" s="28" t="s">
        <v>103</v>
      </c>
      <c r="CK263" s="28" t="s">
        <v>103</v>
      </c>
      <c r="CL263" s="28">
        <v>0</v>
      </c>
      <c r="CM263" s="28" t="s">
        <v>103</v>
      </c>
      <c r="CN263" s="28">
        <v>0</v>
      </c>
      <c r="CO263" s="28">
        <f t="shared" si="79"/>
        <v>0</v>
      </c>
      <c r="CP263" s="32">
        <f t="shared" si="67"/>
        <v>233.69470000000001</v>
      </c>
      <c r="CQ263" s="28">
        <v>0</v>
      </c>
      <c r="CR263" s="28" t="s">
        <v>103</v>
      </c>
      <c r="CS263" s="28">
        <f t="shared" si="80"/>
        <v>0</v>
      </c>
      <c r="CT263" s="28">
        <f t="shared" si="81"/>
        <v>0</v>
      </c>
      <c r="CU263" s="28">
        <f t="shared" si="68"/>
        <v>0</v>
      </c>
      <c r="CV263" s="28">
        <f t="shared" si="69"/>
        <v>838.5</v>
      </c>
      <c r="CW263" s="29">
        <f t="shared" si="70"/>
        <v>6161.5</v>
      </c>
    </row>
    <row r="264" spans="2:101" x14ac:dyDescent="0.2">
      <c r="B264" s="7">
        <v>213030</v>
      </c>
      <c r="C264" s="8">
        <v>530254</v>
      </c>
      <c r="D264" s="8" t="s">
        <v>95</v>
      </c>
      <c r="E264" s="8" t="s">
        <v>677</v>
      </c>
      <c r="F264" s="8">
        <v>0</v>
      </c>
      <c r="G264" s="8" t="s">
        <v>942</v>
      </c>
      <c r="H264" s="8" t="s">
        <v>106</v>
      </c>
      <c r="I264" s="8" t="s">
        <v>114</v>
      </c>
      <c r="J264" s="8" t="s">
        <v>103</v>
      </c>
      <c r="K264" s="8" t="s">
        <v>103</v>
      </c>
      <c r="L264" s="8" t="s">
        <v>103</v>
      </c>
      <c r="M264" s="9">
        <v>27903171501492</v>
      </c>
      <c r="N264" s="8" t="s">
        <v>678</v>
      </c>
      <c r="O264" s="8" t="s">
        <v>103</v>
      </c>
      <c r="P264" s="8">
        <v>956.15</v>
      </c>
      <c r="Q264" s="14">
        <v>1051.7650000000001</v>
      </c>
      <c r="R264" s="15">
        <v>0</v>
      </c>
      <c r="S264" s="15">
        <f t="shared" si="71"/>
        <v>1419.88</v>
      </c>
      <c r="T264" s="15">
        <f t="shared" si="72"/>
        <v>157.76</v>
      </c>
      <c r="U264" s="15">
        <v>0</v>
      </c>
      <c r="V264" s="15">
        <v>0</v>
      </c>
      <c r="W264" s="15">
        <v>0</v>
      </c>
      <c r="X264" s="15" t="s">
        <v>103</v>
      </c>
      <c r="Y264" s="14">
        <v>157.76475000000002</v>
      </c>
      <c r="Z264" s="15">
        <v>300</v>
      </c>
      <c r="AA264" s="15" t="s">
        <v>103</v>
      </c>
      <c r="AB264" s="15">
        <v>0</v>
      </c>
      <c r="AC264" s="15" t="s">
        <v>103</v>
      </c>
      <c r="AD264" s="15">
        <v>0</v>
      </c>
      <c r="AE264" s="15">
        <v>0</v>
      </c>
      <c r="AF264" s="19">
        <f t="shared" si="73"/>
        <v>457.76</v>
      </c>
      <c r="AG264" s="15">
        <v>0</v>
      </c>
      <c r="AH264" s="15">
        <v>0</v>
      </c>
      <c r="AI264" s="15">
        <v>0</v>
      </c>
      <c r="AJ264" s="15">
        <v>188.5</v>
      </c>
      <c r="AK264" s="15">
        <v>190</v>
      </c>
      <c r="AL264" s="15">
        <v>0</v>
      </c>
      <c r="AM264" s="15">
        <v>0</v>
      </c>
      <c r="AN264" s="15">
        <v>50.11</v>
      </c>
      <c r="AO264" s="15">
        <v>71.489999999999995</v>
      </c>
      <c r="AP264" s="15">
        <v>0</v>
      </c>
      <c r="AQ264" s="15">
        <v>0</v>
      </c>
      <c r="AR264" s="15" t="s">
        <v>103</v>
      </c>
      <c r="AS264" s="15">
        <v>54.384990000000002</v>
      </c>
      <c r="AT264" s="15">
        <v>600</v>
      </c>
      <c r="AU264" s="15">
        <v>10</v>
      </c>
      <c r="AV264" s="19">
        <f t="shared" si="74"/>
        <v>1164.48</v>
      </c>
      <c r="AW264" s="15">
        <v>10</v>
      </c>
      <c r="AX264" s="15">
        <v>0</v>
      </c>
      <c r="AY264" s="14">
        <v>201.29470000000001</v>
      </c>
      <c r="AZ264" s="15">
        <v>0</v>
      </c>
      <c r="BA264" s="15" t="s">
        <v>103</v>
      </c>
      <c r="BB264" s="15">
        <v>0</v>
      </c>
      <c r="BC264" s="24">
        <f t="shared" si="66"/>
        <v>4462.9399999999996</v>
      </c>
      <c r="BD264" s="19">
        <f t="shared" si="75"/>
        <v>2537.0600000000004</v>
      </c>
      <c r="BE264" s="19">
        <f t="shared" si="76"/>
        <v>7000</v>
      </c>
      <c r="BF264" s="22">
        <v>0</v>
      </c>
      <c r="BG264" s="22">
        <v>0</v>
      </c>
      <c r="BH264" s="22"/>
      <c r="BI264" s="22"/>
      <c r="BJ264" s="32">
        <v>253</v>
      </c>
      <c r="BK264" s="32">
        <v>0</v>
      </c>
      <c r="BL264" s="28">
        <f t="shared" si="77"/>
        <v>0</v>
      </c>
      <c r="BM264" s="28">
        <f t="shared" si="78"/>
        <v>0</v>
      </c>
      <c r="BN26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4" s="28">
        <v>0</v>
      </c>
      <c r="BR264" s="28">
        <v>0</v>
      </c>
      <c r="BS264" s="28" t="s">
        <v>103</v>
      </c>
      <c r="BT264" s="28">
        <v>3</v>
      </c>
      <c r="BU264" s="28">
        <v>0</v>
      </c>
      <c r="BV264" s="28" t="s">
        <v>103</v>
      </c>
      <c r="BW264" s="28" t="s">
        <v>103</v>
      </c>
      <c r="BX264" s="28">
        <v>0</v>
      </c>
      <c r="BY264" s="28" t="s">
        <v>103</v>
      </c>
      <c r="BZ264" s="28" t="s">
        <v>103</v>
      </c>
      <c r="CA264" s="28" t="s">
        <v>103</v>
      </c>
      <c r="CB264" s="28" t="s">
        <v>103</v>
      </c>
      <c r="CC264" s="28">
        <v>0</v>
      </c>
      <c r="CD264" s="28" t="s">
        <v>103</v>
      </c>
      <c r="CE264" s="28">
        <v>0</v>
      </c>
      <c r="CF264" s="28" t="s">
        <v>103</v>
      </c>
      <c r="CG264" s="28">
        <v>2.82</v>
      </c>
      <c r="CH264" s="28">
        <v>5</v>
      </c>
      <c r="CI264" s="28">
        <v>0</v>
      </c>
      <c r="CJ264" s="28" t="s">
        <v>103</v>
      </c>
      <c r="CK264" s="28" t="s">
        <v>103</v>
      </c>
      <c r="CL264" s="28">
        <v>0</v>
      </c>
      <c r="CM264" s="28" t="s">
        <v>103</v>
      </c>
      <c r="CN264" s="28">
        <v>0</v>
      </c>
      <c r="CO264" s="28">
        <f t="shared" si="79"/>
        <v>0</v>
      </c>
      <c r="CP264" s="32">
        <f t="shared" si="67"/>
        <v>201.29470000000001</v>
      </c>
      <c r="CQ264" s="28">
        <v>0</v>
      </c>
      <c r="CR264" s="28" t="s">
        <v>103</v>
      </c>
      <c r="CS264" s="28">
        <f t="shared" si="80"/>
        <v>0</v>
      </c>
      <c r="CT264" s="28">
        <f t="shared" si="81"/>
        <v>0</v>
      </c>
      <c r="CU264" s="28">
        <f t="shared" si="68"/>
        <v>0</v>
      </c>
      <c r="CV264" s="28">
        <f t="shared" si="69"/>
        <v>465.11</v>
      </c>
      <c r="CW264" s="29">
        <f t="shared" si="70"/>
        <v>6534.89</v>
      </c>
    </row>
    <row r="265" spans="2:101" x14ac:dyDescent="0.2">
      <c r="B265" s="7">
        <v>213031</v>
      </c>
      <c r="C265" s="8">
        <v>540297</v>
      </c>
      <c r="D265" s="8" t="s">
        <v>95</v>
      </c>
      <c r="E265" s="8" t="s">
        <v>917</v>
      </c>
      <c r="F265" s="8">
        <v>0</v>
      </c>
      <c r="G265" s="8" t="s">
        <v>942</v>
      </c>
      <c r="H265" s="8" t="s">
        <v>106</v>
      </c>
      <c r="I265" s="8" t="s">
        <v>114</v>
      </c>
      <c r="J265" s="8" t="s">
        <v>103</v>
      </c>
      <c r="K265" s="8" t="s">
        <v>103</v>
      </c>
      <c r="L265" s="8" t="s">
        <v>103</v>
      </c>
      <c r="M265" s="9">
        <v>28512171600091</v>
      </c>
      <c r="N265" s="8" t="s">
        <v>679</v>
      </c>
      <c r="O265" s="8" t="s">
        <v>103</v>
      </c>
      <c r="P265" s="8">
        <v>1147.08</v>
      </c>
      <c r="Q265" s="14">
        <v>1261.788</v>
      </c>
      <c r="R265" s="15">
        <v>0</v>
      </c>
      <c r="S265" s="15">
        <f t="shared" si="71"/>
        <v>1703.41</v>
      </c>
      <c r="T265" s="15">
        <f t="shared" si="72"/>
        <v>189.27</v>
      </c>
      <c r="U265" s="15">
        <v>0</v>
      </c>
      <c r="V265" s="15">
        <v>0</v>
      </c>
      <c r="W265" s="15">
        <v>0</v>
      </c>
      <c r="X265" s="15" t="s">
        <v>103</v>
      </c>
      <c r="Y265" s="14">
        <v>189.26820000000001</v>
      </c>
      <c r="Z265" s="15">
        <v>300</v>
      </c>
      <c r="AA265" s="15" t="s">
        <v>103</v>
      </c>
      <c r="AB265" s="15">
        <v>0</v>
      </c>
      <c r="AC265" s="15" t="s">
        <v>103</v>
      </c>
      <c r="AD265" s="15">
        <v>0</v>
      </c>
      <c r="AE265" s="15">
        <v>0</v>
      </c>
      <c r="AF265" s="19">
        <f t="shared" si="73"/>
        <v>489.27</v>
      </c>
      <c r="AG265" s="15">
        <v>0</v>
      </c>
      <c r="AH265" s="15">
        <v>0</v>
      </c>
      <c r="AI265" s="15">
        <v>0</v>
      </c>
      <c r="AJ265" s="15">
        <v>147.38</v>
      </c>
      <c r="AK265" s="15">
        <v>190</v>
      </c>
      <c r="AL265" s="15">
        <v>22.93</v>
      </c>
      <c r="AM265" s="15">
        <v>40.89</v>
      </c>
      <c r="AN265" s="15">
        <v>52.51</v>
      </c>
      <c r="AO265" s="15">
        <v>74.91</v>
      </c>
      <c r="AP265" s="15">
        <v>80.150000000000006</v>
      </c>
      <c r="AQ265" s="15">
        <v>85.76</v>
      </c>
      <c r="AR265" s="15" t="s">
        <v>103</v>
      </c>
      <c r="AS265" s="15">
        <v>57.353999999999999</v>
      </c>
      <c r="AT265" s="15">
        <v>600</v>
      </c>
      <c r="AU265" s="15">
        <v>8</v>
      </c>
      <c r="AV265" s="19">
        <f t="shared" si="74"/>
        <v>1359.88</v>
      </c>
      <c r="AW265" s="15">
        <v>10</v>
      </c>
      <c r="AX265" s="15">
        <v>0</v>
      </c>
      <c r="AY265" s="14">
        <v>241.4905</v>
      </c>
      <c r="AZ265" s="15">
        <v>0</v>
      </c>
      <c r="BA265" s="15" t="s">
        <v>103</v>
      </c>
      <c r="BB265" s="15">
        <v>0</v>
      </c>
      <c r="BC265" s="24">
        <f t="shared" si="66"/>
        <v>5255.11</v>
      </c>
      <c r="BD265" s="19">
        <f t="shared" si="75"/>
        <v>1744.8900000000003</v>
      </c>
      <c r="BE265" s="19">
        <f t="shared" si="76"/>
        <v>7000</v>
      </c>
      <c r="BF265" s="22">
        <v>0</v>
      </c>
      <c r="BG265" s="22">
        <v>0</v>
      </c>
      <c r="BH265" s="22"/>
      <c r="BI265" s="22"/>
      <c r="BJ265" s="32">
        <v>576.30208496093746</v>
      </c>
      <c r="BK265" s="32">
        <v>0</v>
      </c>
      <c r="BL265" s="28">
        <f t="shared" si="77"/>
        <v>0</v>
      </c>
      <c r="BM265" s="28">
        <f t="shared" si="78"/>
        <v>0</v>
      </c>
      <c r="BN26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5" s="28">
        <v>0</v>
      </c>
      <c r="BR265" s="28">
        <v>0</v>
      </c>
      <c r="BS265" s="28" t="s">
        <v>103</v>
      </c>
      <c r="BT265" s="28">
        <v>3</v>
      </c>
      <c r="BU265" s="28">
        <v>1710</v>
      </c>
      <c r="BV265" s="28" t="s">
        <v>103</v>
      </c>
      <c r="BW265" s="28" t="s">
        <v>103</v>
      </c>
      <c r="BX265" s="28">
        <v>0</v>
      </c>
      <c r="BY265" s="28" t="s">
        <v>103</v>
      </c>
      <c r="BZ265" s="28" t="s">
        <v>103</v>
      </c>
      <c r="CA265" s="28" t="s">
        <v>103</v>
      </c>
      <c r="CB265" s="28" t="s">
        <v>103</v>
      </c>
      <c r="CC265" s="28">
        <v>0</v>
      </c>
      <c r="CD265" s="28" t="s">
        <v>103</v>
      </c>
      <c r="CE265" s="28">
        <v>0</v>
      </c>
      <c r="CF265" s="28" t="s">
        <v>103</v>
      </c>
      <c r="CG265" s="28">
        <v>3.3</v>
      </c>
      <c r="CH265" s="28">
        <v>3</v>
      </c>
      <c r="CI265" s="28">
        <v>0</v>
      </c>
      <c r="CJ265" s="28" t="s">
        <v>103</v>
      </c>
      <c r="CK265" s="28" t="s">
        <v>103</v>
      </c>
      <c r="CL265" s="28">
        <v>0</v>
      </c>
      <c r="CM265" s="28" t="s">
        <v>103</v>
      </c>
      <c r="CN265" s="28">
        <v>0</v>
      </c>
      <c r="CO265" s="28">
        <f t="shared" si="79"/>
        <v>0</v>
      </c>
      <c r="CP265" s="32">
        <f t="shared" si="67"/>
        <v>241.4905</v>
      </c>
      <c r="CQ265" s="28">
        <v>0</v>
      </c>
      <c r="CR265" s="28">
        <v>4462.91</v>
      </c>
      <c r="CS265" s="28">
        <f t="shared" si="80"/>
        <v>0</v>
      </c>
      <c r="CT265" s="28">
        <f t="shared" si="81"/>
        <v>0</v>
      </c>
      <c r="CU265" s="28">
        <f t="shared" si="68"/>
        <v>0</v>
      </c>
      <c r="CV265" s="28">
        <f t="shared" si="69"/>
        <v>7000</v>
      </c>
      <c r="CW265" s="29">
        <f t="shared" si="70"/>
        <v>0</v>
      </c>
    </row>
    <row r="266" spans="2:101" x14ac:dyDescent="0.2">
      <c r="B266" s="7">
        <v>213032</v>
      </c>
      <c r="C266" s="8">
        <v>540261</v>
      </c>
      <c r="D266" s="8" t="s">
        <v>95</v>
      </c>
      <c r="E266" s="8" t="s">
        <v>918</v>
      </c>
      <c r="F266" s="8">
        <v>0</v>
      </c>
      <c r="G266" s="8" t="s">
        <v>942</v>
      </c>
      <c r="H266" s="8" t="s">
        <v>106</v>
      </c>
      <c r="I266" s="8" t="s">
        <v>98</v>
      </c>
      <c r="J266" s="8" t="s">
        <v>98</v>
      </c>
      <c r="K266" s="8" t="s">
        <v>181</v>
      </c>
      <c r="L266" s="8" t="s">
        <v>287</v>
      </c>
      <c r="M266" s="9">
        <v>27810101601157</v>
      </c>
      <c r="N266" s="8" t="s">
        <v>680</v>
      </c>
      <c r="O266" s="8" t="s">
        <v>102</v>
      </c>
      <c r="P266" s="8">
        <v>1022.81</v>
      </c>
      <c r="Q266" s="14">
        <v>1196.6877000000002</v>
      </c>
      <c r="R266" s="15">
        <v>0</v>
      </c>
      <c r="S266" s="15">
        <f t="shared" si="71"/>
        <v>1615.53</v>
      </c>
      <c r="T266" s="15">
        <f t="shared" si="72"/>
        <v>179.5</v>
      </c>
      <c r="U266" s="15">
        <v>0</v>
      </c>
      <c r="V266" s="15">
        <v>0</v>
      </c>
      <c r="W266" s="15">
        <v>0</v>
      </c>
      <c r="X266" s="15" t="s">
        <v>103</v>
      </c>
      <c r="Y266" s="14">
        <v>179.50315500000002</v>
      </c>
      <c r="Z266" s="15">
        <v>300</v>
      </c>
      <c r="AA266" s="15" t="s">
        <v>103</v>
      </c>
      <c r="AB266" s="15">
        <v>0</v>
      </c>
      <c r="AC266" s="15" t="s">
        <v>103</v>
      </c>
      <c r="AD266" s="15">
        <v>0</v>
      </c>
      <c r="AE266" s="15">
        <v>0</v>
      </c>
      <c r="AF266" s="19">
        <f t="shared" si="73"/>
        <v>479.5</v>
      </c>
      <c r="AG266" s="15">
        <v>0</v>
      </c>
      <c r="AH266" s="15">
        <v>0</v>
      </c>
      <c r="AI266" s="15">
        <v>0</v>
      </c>
      <c r="AJ266" s="15">
        <v>140.93</v>
      </c>
      <c r="AK266" s="15">
        <v>200</v>
      </c>
      <c r="AL266" s="15">
        <v>27.29</v>
      </c>
      <c r="AM266" s="15">
        <v>36.46</v>
      </c>
      <c r="AN266" s="15">
        <v>46.82</v>
      </c>
      <c r="AO266" s="15">
        <v>66.790000000000006</v>
      </c>
      <c r="AP266" s="15">
        <v>71.47</v>
      </c>
      <c r="AQ266" s="15">
        <v>83.09</v>
      </c>
      <c r="AR266" s="15" t="s">
        <v>103</v>
      </c>
      <c r="AS266" s="15">
        <v>51.140500000000003</v>
      </c>
      <c r="AT266" s="15">
        <v>600</v>
      </c>
      <c r="AU266" s="15">
        <v>10</v>
      </c>
      <c r="AV266" s="19">
        <f t="shared" si="74"/>
        <v>1333.99</v>
      </c>
      <c r="AW266" s="15">
        <v>10</v>
      </c>
      <c r="AX266" s="15">
        <v>0</v>
      </c>
      <c r="AY266" s="14">
        <v>215.32839999999999</v>
      </c>
      <c r="AZ266" s="15">
        <v>0</v>
      </c>
      <c r="BA266" s="15" t="s">
        <v>103</v>
      </c>
      <c r="BB266" s="15">
        <v>0</v>
      </c>
      <c r="BC266" s="24">
        <f t="shared" si="66"/>
        <v>5030.54</v>
      </c>
      <c r="BD266" s="19">
        <f t="shared" si="75"/>
        <v>1969.46</v>
      </c>
      <c r="BE266" s="19">
        <f t="shared" si="76"/>
        <v>7000</v>
      </c>
      <c r="BF266" s="22">
        <v>0</v>
      </c>
      <c r="BG266" s="22">
        <v>0</v>
      </c>
      <c r="BH266" s="22"/>
      <c r="BI266" s="22"/>
      <c r="BJ266" s="32">
        <v>609.0117236328125</v>
      </c>
      <c r="BK266" s="32">
        <v>0</v>
      </c>
      <c r="BL266" s="28">
        <f t="shared" si="77"/>
        <v>0</v>
      </c>
      <c r="BM266" s="28">
        <f t="shared" si="78"/>
        <v>0</v>
      </c>
      <c r="BN26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6" s="28">
        <v>0</v>
      </c>
      <c r="BR266" s="28">
        <v>0</v>
      </c>
      <c r="BS266" s="28" t="s">
        <v>103</v>
      </c>
      <c r="BT266" s="28">
        <v>3</v>
      </c>
      <c r="BU266" s="28">
        <v>0</v>
      </c>
      <c r="BV266" s="28" t="s">
        <v>103</v>
      </c>
      <c r="BW266" s="28" t="s">
        <v>103</v>
      </c>
      <c r="BX266" s="28">
        <v>0</v>
      </c>
      <c r="BY266" s="28" t="s">
        <v>103</v>
      </c>
      <c r="BZ266" s="28" t="s">
        <v>103</v>
      </c>
      <c r="CA266" s="28" t="s">
        <v>103</v>
      </c>
      <c r="CB266" s="28" t="s">
        <v>103</v>
      </c>
      <c r="CC266" s="28">
        <v>0</v>
      </c>
      <c r="CD266" s="28" t="s">
        <v>103</v>
      </c>
      <c r="CE266" s="28">
        <v>0</v>
      </c>
      <c r="CF266" s="28" t="s">
        <v>103</v>
      </c>
      <c r="CG266" s="28">
        <v>3.47</v>
      </c>
      <c r="CH266" s="28">
        <v>3</v>
      </c>
      <c r="CI266" s="28">
        <v>0</v>
      </c>
      <c r="CJ266" s="28" t="s">
        <v>103</v>
      </c>
      <c r="CK266" s="28" t="s">
        <v>103</v>
      </c>
      <c r="CL266" s="28">
        <v>0</v>
      </c>
      <c r="CM266" s="28" t="s">
        <v>103</v>
      </c>
      <c r="CN266" s="28">
        <v>0</v>
      </c>
      <c r="CO266" s="28">
        <f t="shared" si="79"/>
        <v>0</v>
      </c>
      <c r="CP266" s="32">
        <f t="shared" si="67"/>
        <v>215.32839999999999</v>
      </c>
      <c r="CQ266" s="28">
        <v>0</v>
      </c>
      <c r="CR266" s="28" t="s">
        <v>103</v>
      </c>
      <c r="CS266" s="28">
        <f t="shared" si="80"/>
        <v>0</v>
      </c>
      <c r="CT266" s="28">
        <f t="shared" si="81"/>
        <v>0</v>
      </c>
      <c r="CU266" s="28">
        <f t="shared" si="68"/>
        <v>0</v>
      </c>
      <c r="CV266" s="28">
        <f t="shared" si="69"/>
        <v>833.81</v>
      </c>
      <c r="CW266" s="29">
        <f t="shared" si="70"/>
        <v>6166.1900000000005</v>
      </c>
    </row>
    <row r="267" spans="2:101" x14ac:dyDescent="0.2">
      <c r="B267" s="7">
        <v>214000</v>
      </c>
      <c r="C267" s="8">
        <v>27000</v>
      </c>
      <c r="D267" s="8" t="s">
        <v>95</v>
      </c>
      <c r="E267" s="8" t="s">
        <v>681</v>
      </c>
      <c r="F267" s="8">
        <v>0</v>
      </c>
      <c r="G267" s="8" t="s">
        <v>942</v>
      </c>
      <c r="H267" s="8" t="s">
        <v>106</v>
      </c>
      <c r="I267" s="8" t="s">
        <v>129</v>
      </c>
      <c r="J267" s="8" t="s">
        <v>129</v>
      </c>
      <c r="K267" s="8" t="s">
        <v>123</v>
      </c>
      <c r="L267" s="8" t="s">
        <v>682</v>
      </c>
      <c r="M267" s="9">
        <v>27003151300571</v>
      </c>
      <c r="N267" s="8" t="s">
        <v>683</v>
      </c>
      <c r="O267" s="8" t="s">
        <v>102</v>
      </c>
      <c r="P267" s="8">
        <v>1047.26</v>
      </c>
      <c r="Q267" s="14">
        <v>1225.2942</v>
      </c>
      <c r="R267" s="15">
        <v>0</v>
      </c>
      <c r="S267" s="15">
        <f t="shared" si="71"/>
        <v>1654.15</v>
      </c>
      <c r="T267" s="15">
        <f t="shared" si="72"/>
        <v>183.79</v>
      </c>
      <c r="U267" s="15">
        <v>0</v>
      </c>
      <c r="V267" s="15">
        <v>0</v>
      </c>
      <c r="W267" s="15">
        <v>0</v>
      </c>
      <c r="X267" s="15" t="s">
        <v>103</v>
      </c>
      <c r="Y267" s="14">
        <v>183.79413</v>
      </c>
      <c r="Z267" s="15">
        <v>300</v>
      </c>
      <c r="AA267" s="15" t="s">
        <v>103</v>
      </c>
      <c r="AB267" s="15">
        <v>0</v>
      </c>
      <c r="AC267" s="15" t="s">
        <v>103</v>
      </c>
      <c r="AD267" s="15">
        <v>0</v>
      </c>
      <c r="AE267" s="15">
        <v>0</v>
      </c>
      <c r="AF267" s="19">
        <f t="shared" si="73"/>
        <v>483.79</v>
      </c>
      <c r="AG267" s="15">
        <v>36.755130000000001</v>
      </c>
      <c r="AH267" s="15">
        <v>40.885680000000001</v>
      </c>
      <c r="AI267" s="15">
        <v>65</v>
      </c>
      <c r="AJ267" s="15">
        <v>0</v>
      </c>
      <c r="AK267" s="15">
        <v>200</v>
      </c>
      <c r="AL267" s="15">
        <v>26.15166</v>
      </c>
      <c r="AM267" s="15">
        <v>37.334090000000003</v>
      </c>
      <c r="AN267" s="15">
        <v>47.936970000000002</v>
      </c>
      <c r="AO267" s="15">
        <v>68.390079999999998</v>
      </c>
      <c r="AP267" s="15">
        <v>73.177379999999999</v>
      </c>
      <c r="AQ267" s="15">
        <v>81.400000000000006</v>
      </c>
      <c r="AR267" s="15" t="s">
        <v>103</v>
      </c>
      <c r="AS267" s="15">
        <v>52.362990000000003</v>
      </c>
      <c r="AT267" s="15">
        <v>600</v>
      </c>
      <c r="AU267" s="15">
        <v>10</v>
      </c>
      <c r="AV267" s="19">
        <f t="shared" si="74"/>
        <v>1339.39</v>
      </c>
      <c r="AW267" s="15">
        <v>10</v>
      </c>
      <c r="AX267" s="15">
        <v>0</v>
      </c>
      <c r="AY267" s="14">
        <v>220.47569999999999</v>
      </c>
      <c r="AZ267" s="15">
        <v>0</v>
      </c>
      <c r="BA267" s="15" t="s">
        <v>103</v>
      </c>
      <c r="BB267" s="15">
        <v>0</v>
      </c>
      <c r="BC267" s="24">
        <f t="shared" si="66"/>
        <v>5116.8900000000003</v>
      </c>
      <c r="BD267" s="19">
        <f t="shared" si="75"/>
        <v>1883.1099999999997</v>
      </c>
      <c r="BE267" s="19">
        <f t="shared" si="76"/>
        <v>7000</v>
      </c>
      <c r="BF267" s="22">
        <v>0</v>
      </c>
      <c r="BG267" s="22">
        <v>0</v>
      </c>
      <c r="BH267" s="22"/>
      <c r="BI267" s="22"/>
      <c r="BJ267" s="32">
        <v>528.93940429687495</v>
      </c>
      <c r="BK267" s="32">
        <v>0</v>
      </c>
      <c r="BL267" s="28">
        <f t="shared" si="77"/>
        <v>0</v>
      </c>
      <c r="BM267" s="28">
        <f t="shared" si="78"/>
        <v>0</v>
      </c>
      <c r="BN26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7" s="28">
        <v>0</v>
      </c>
      <c r="BR267" s="28">
        <v>0</v>
      </c>
      <c r="BS267" s="28" t="s">
        <v>103</v>
      </c>
      <c r="BT267" s="28">
        <v>3</v>
      </c>
      <c r="BU267" s="28">
        <v>0</v>
      </c>
      <c r="BV267" s="28" t="s">
        <v>103</v>
      </c>
      <c r="BW267" s="28" t="s">
        <v>103</v>
      </c>
      <c r="BX267" s="28">
        <v>0</v>
      </c>
      <c r="BY267" s="28" t="s">
        <v>103</v>
      </c>
      <c r="BZ267" s="28" t="s">
        <v>103</v>
      </c>
      <c r="CA267" s="28" t="s">
        <v>103</v>
      </c>
      <c r="CB267" s="28" t="s">
        <v>103</v>
      </c>
      <c r="CC267" s="28">
        <v>0</v>
      </c>
      <c r="CD267" s="28" t="s">
        <v>103</v>
      </c>
      <c r="CE267" s="28">
        <v>0</v>
      </c>
      <c r="CF267" s="28" t="s">
        <v>103</v>
      </c>
      <c r="CG267" s="28">
        <v>2.7</v>
      </c>
      <c r="CH267" s="28">
        <v>5</v>
      </c>
      <c r="CI267" s="28">
        <v>0</v>
      </c>
      <c r="CJ267" s="28" t="s">
        <v>103</v>
      </c>
      <c r="CK267" s="28" t="s">
        <v>103</v>
      </c>
      <c r="CL267" s="28">
        <v>0</v>
      </c>
      <c r="CM267" s="28" t="s">
        <v>103</v>
      </c>
      <c r="CN267" s="28">
        <v>0</v>
      </c>
      <c r="CO267" s="28">
        <f t="shared" si="79"/>
        <v>0</v>
      </c>
      <c r="CP267" s="32">
        <f t="shared" si="67"/>
        <v>220.47569999999999</v>
      </c>
      <c r="CQ267" s="28">
        <v>0</v>
      </c>
      <c r="CR267" s="28" t="s">
        <v>103</v>
      </c>
      <c r="CS267" s="28">
        <f t="shared" si="80"/>
        <v>0</v>
      </c>
      <c r="CT267" s="28">
        <f t="shared" si="81"/>
        <v>0</v>
      </c>
      <c r="CU267" s="28">
        <f t="shared" si="68"/>
        <v>0</v>
      </c>
      <c r="CV267" s="28">
        <f t="shared" si="69"/>
        <v>760.12</v>
      </c>
      <c r="CW267" s="29">
        <f t="shared" si="70"/>
        <v>6239.88</v>
      </c>
    </row>
    <row r="268" spans="2:101" x14ac:dyDescent="0.2">
      <c r="B268" s="7">
        <v>214001</v>
      </c>
      <c r="C268" s="8">
        <v>27111</v>
      </c>
      <c r="D268" s="8" t="s">
        <v>95</v>
      </c>
      <c r="E268" s="8" t="s">
        <v>684</v>
      </c>
      <c r="F268" s="8">
        <v>0</v>
      </c>
      <c r="G268" s="8" t="s">
        <v>942</v>
      </c>
      <c r="H268" s="8" t="s">
        <v>97</v>
      </c>
      <c r="I268" s="8" t="s">
        <v>122</v>
      </c>
      <c r="J268" s="8" t="s">
        <v>122</v>
      </c>
      <c r="K268" s="8" t="s">
        <v>291</v>
      </c>
      <c r="L268" s="8" t="s">
        <v>682</v>
      </c>
      <c r="M268" s="9">
        <v>27409231301175</v>
      </c>
      <c r="N268" s="8" t="s">
        <v>685</v>
      </c>
      <c r="O268" s="8" t="s">
        <v>102</v>
      </c>
      <c r="P268" s="8">
        <v>655.67899999999997</v>
      </c>
      <c r="Q268" s="14">
        <v>767.14442999999994</v>
      </c>
      <c r="R268" s="15">
        <v>0</v>
      </c>
      <c r="S268" s="15">
        <f t="shared" si="71"/>
        <v>1035.6400000000001</v>
      </c>
      <c r="T268" s="15">
        <f t="shared" si="72"/>
        <v>115.07</v>
      </c>
      <c r="U268" s="15">
        <v>0</v>
      </c>
      <c r="V268" s="15">
        <v>0</v>
      </c>
      <c r="W268" s="15">
        <v>0</v>
      </c>
      <c r="X268" s="15" t="s">
        <v>103</v>
      </c>
      <c r="Y268" s="14">
        <v>0</v>
      </c>
      <c r="Z268" s="15">
        <v>300</v>
      </c>
      <c r="AA268" s="15" t="s">
        <v>103</v>
      </c>
      <c r="AB268" s="15">
        <v>0</v>
      </c>
      <c r="AC268" s="15" t="s">
        <v>103</v>
      </c>
      <c r="AD268" s="15">
        <v>0</v>
      </c>
      <c r="AE268" s="15">
        <v>0</v>
      </c>
      <c r="AF268" s="19">
        <f t="shared" si="73"/>
        <v>300</v>
      </c>
      <c r="AG268" s="15">
        <v>28.78</v>
      </c>
      <c r="AH268" s="15">
        <v>29.63</v>
      </c>
      <c r="AI268" s="15">
        <v>65</v>
      </c>
      <c r="AJ268" s="15">
        <v>0</v>
      </c>
      <c r="AK268" s="15">
        <v>200</v>
      </c>
      <c r="AL268" s="15">
        <v>0</v>
      </c>
      <c r="AM268" s="15">
        <v>42.28</v>
      </c>
      <c r="AN268" s="15">
        <v>39.99</v>
      </c>
      <c r="AO268" s="15">
        <v>62.53</v>
      </c>
      <c r="AP268" s="15">
        <v>84.92</v>
      </c>
      <c r="AQ268" s="15">
        <v>107.1</v>
      </c>
      <c r="AR268" s="15" t="s">
        <v>103</v>
      </c>
      <c r="AS268" s="15">
        <v>84.432109999999994</v>
      </c>
      <c r="AT268" s="15">
        <v>600</v>
      </c>
      <c r="AU268" s="15">
        <v>10</v>
      </c>
      <c r="AV268" s="19">
        <f t="shared" si="74"/>
        <v>1354.66</v>
      </c>
      <c r="AW268" s="15">
        <v>10</v>
      </c>
      <c r="AX268" s="15">
        <v>0</v>
      </c>
      <c r="AY268" s="14">
        <v>138.0377</v>
      </c>
      <c r="AZ268" s="15">
        <v>0</v>
      </c>
      <c r="BA268" s="15" t="s">
        <v>103</v>
      </c>
      <c r="BB268" s="15">
        <v>0</v>
      </c>
      <c r="BC268" s="24">
        <f t="shared" si="66"/>
        <v>3720.55</v>
      </c>
      <c r="BD268" s="19">
        <f t="shared" si="75"/>
        <v>3279.45</v>
      </c>
      <c r="BE268" s="19">
        <f t="shared" si="76"/>
        <v>7000</v>
      </c>
      <c r="BF268" s="22">
        <v>0</v>
      </c>
      <c r="BG268" s="22">
        <v>0</v>
      </c>
      <c r="BH268" s="22"/>
      <c r="BI268" s="22"/>
      <c r="BJ268" s="32">
        <v>534.6660107421875</v>
      </c>
      <c r="BK268" s="32">
        <v>0</v>
      </c>
      <c r="BL268" s="28">
        <f t="shared" si="77"/>
        <v>0</v>
      </c>
      <c r="BM268" s="28">
        <f t="shared" si="78"/>
        <v>0</v>
      </c>
      <c r="BN26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8" s="28">
        <v>0</v>
      </c>
      <c r="BR268" s="28">
        <v>0</v>
      </c>
      <c r="BS268" s="28" t="s">
        <v>103</v>
      </c>
      <c r="BT268" s="28">
        <v>3</v>
      </c>
      <c r="BU268" s="28">
        <v>0</v>
      </c>
      <c r="BV268" s="28" t="s">
        <v>103</v>
      </c>
      <c r="BW268" s="28" t="s">
        <v>103</v>
      </c>
      <c r="BX268" s="28">
        <v>0</v>
      </c>
      <c r="BY268" s="28" t="s">
        <v>103</v>
      </c>
      <c r="BZ268" s="28" t="s">
        <v>103</v>
      </c>
      <c r="CA268" s="28" t="s">
        <v>103</v>
      </c>
      <c r="CB268" s="28" t="s">
        <v>103</v>
      </c>
      <c r="CC268" s="28">
        <v>0</v>
      </c>
      <c r="CD268" s="28" t="s">
        <v>103</v>
      </c>
      <c r="CE268" s="28">
        <v>0</v>
      </c>
      <c r="CF268" s="28" t="s">
        <v>103</v>
      </c>
      <c r="CG268" s="28">
        <v>2.7</v>
      </c>
      <c r="CH268" s="28">
        <v>5</v>
      </c>
      <c r="CI268" s="28">
        <v>0</v>
      </c>
      <c r="CJ268" s="28" t="s">
        <v>103</v>
      </c>
      <c r="CK268" s="28" t="s">
        <v>103</v>
      </c>
      <c r="CL268" s="28">
        <v>0</v>
      </c>
      <c r="CM268" s="28" t="s">
        <v>103</v>
      </c>
      <c r="CN268" s="28">
        <v>0</v>
      </c>
      <c r="CO268" s="28">
        <f t="shared" si="79"/>
        <v>0</v>
      </c>
      <c r="CP268" s="32">
        <f t="shared" si="67"/>
        <v>138.0377</v>
      </c>
      <c r="CQ268" s="28">
        <v>0</v>
      </c>
      <c r="CR268" s="28" t="s">
        <v>103</v>
      </c>
      <c r="CS268" s="28">
        <f t="shared" si="80"/>
        <v>0</v>
      </c>
      <c r="CT268" s="28">
        <f t="shared" si="81"/>
        <v>0</v>
      </c>
      <c r="CU268" s="28">
        <f t="shared" si="68"/>
        <v>0</v>
      </c>
      <c r="CV268" s="28">
        <f t="shared" si="69"/>
        <v>683.4</v>
      </c>
      <c r="CW268" s="29">
        <f t="shared" si="70"/>
        <v>6316.6</v>
      </c>
    </row>
    <row r="269" spans="2:101" x14ac:dyDescent="0.2">
      <c r="B269" s="7">
        <v>214002</v>
      </c>
      <c r="C269" s="8">
        <v>27120</v>
      </c>
      <c r="D269" s="8" t="s">
        <v>95</v>
      </c>
      <c r="E269" s="8" t="s">
        <v>686</v>
      </c>
      <c r="F269" s="8">
        <v>0</v>
      </c>
      <c r="G269" s="8" t="s">
        <v>942</v>
      </c>
      <c r="H269" s="8" t="s">
        <v>97</v>
      </c>
      <c r="I269" s="8" t="s">
        <v>129</v>
      </c>
      <c r="J269" s="8" t="s">
        <v>129</v>
      </c>
      <c r="K269" s="8" t="s">
        <v>305</v>
      </c>
      <c r="L269" s="8" t="s">
        <v>682</v>
      </c>
      <c r="M269" s="9">
        <v>27506161300635</v>
      </c>
      <c r="N269" s="8" t="s">
        <v>687</v>
      </c>
      <c r="O269" s="8" t="s">
        <v>102</v>
      </c>
      <c r="P269" s="8">
        <v>929.63900000000001</v>
      </c>
      <c r="Q269" s="14">
        <v>1087.6776300000001</v>
      </c>
      <c r="R269" s="15">
        <v>0</v>
      </c>
      <c r="S269" s="15">
        <f t="shared" si="71"/>
        <v>1468.36</v>
      </c>
      <c r="T269" s="15">
        <f t="shared" si="72"/>
        <v>163.15</v>
      </c>
      <c r="U269" s="15">
        <v>0</v>
      </c>
      <c r="V269" s="15">
        <v>0</v>
      </c>
      <c r="W269" s="15">
        <v>0</v>
      </c>
      <c r="X269" s="15" t="s">
        <v>103</v>
      </c>
      <c r="Y269" s="14">
        <v>0</v>
      </c>
      <c r="Z269" s="15">
        <v>300</v>
      </c>
      <c r="AA269" s="15" t="s">
        <v>103</v>
      </c>
      <c r="AB269" s="15">
        <v>0</v>
      </c>
      <c r="AC269" s="15" t="s">
        <v>103</v>
      </c>
      <c r="AD269" s="15">
        <v>0</v>
      </c>
      <c r="AE269" s="15">
        <v>0</v>
      </c>
      <c r="AF269" s="19">
        <f t="shared" si="73"/>
        <v>300</v>
      </c>
      <c r="AG269" s="15">
        <v>31.954329999999999</v>
      </c>
      <c r="AH269" s="15">
        <v>35.749049999999997</v>
      </c>
      <c r="AI269" s="15">
        <v>65</v>
      </c>
      <c r="AJ269" s="15">
        <v>0</v>
      </c>
      <c r="AK269" s="15">
        <v>200</v>
      </c>
      <c r="AL269" s="15">
        <v>31.637969999999999</v>
      </c>
      <c r="AM269" s="15">
        <v>33.140979999999999</v>
      </c>
      <c r="AN269" s="15">
        <v>42.553019999999997</v>
      </c>
      <c r="AO269" s="15">
        <v>60.708979999999997</v>
      </c>
      <c r="AP269" s="15">
        <v>64.958609999999993</v>
      </c>
      <c r="AQ269" s="15">
        <v>89.3</v>
      </c>
      <c r="AR269" s="15" t="s">
        <v>103</v>
      </c>
      <c r="AS269" s="15">
        <v>57.036099999999998</v>
      </c>
      <c r="AT269" s="15">
        <v>600</v>
      </c>
      <c r="AU269" s="15">
        <v>10</v>
      </c>
      <c r="AV269" s="19">
        <f t="shared" si="74"/>
        <v>1322.04</v>
      </c>
      <c r="AW269" s="15">
        <v>10</v>
      </c>
      <c r="AX269" s="15">
        <v>0</v>
      </c>
      <c r="AY269" s="14">
        <v>195.71350000000001</v>
      </c>
      <c r="AZ269" s="15">
        <v>0</v>
      </c>
      <c r="BA269" s="15" t="s">
        <v>103</v>
      </c>
      <c r="BB269" s="15">
        <v>0</v>
      </c>
      <c r="BC269" s="24">
        <f t="shared" si="66"/>
        <v>4546.9399999999996</v>
      </c>
      <c r="BD269" s="19">
        <f t="shared" si="75"/>
        <v>2453.0600000000004</v>
      </c>
      <c r="BE269" s="19">
        <f t="shared" si="76"/>
        <v>7000</v>
      </c>
      <c r="BF269" s="22">
        <v>0</v>
      </c>
      <c r="BG269" s="22">
        <v>0</v>
      </c>
      <c r="BH269" s="22"/>
      <c r="BI269" s="22"/>
      <c r="BJ269" s="32">
        <v>534.54499999999996</v>
      </c>
      <c r="BK269" s="32">
        <v>0</v>
      </c>
      <c r="BL269" s="28">
        <f t="shared" si="77"/>
        <v>0</v>
      </c>
      <c r="BM269" s="28">
        <f t="shared" si="78"/>
        <v>0</v>
      </c>
      <c r="BN26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9" s="28">
        <v>0</v>
      </c>
      <c r="BR269" s="28">
        <v>0</v>
      </c>
      <c r="BS269" s="28" t="s">
        <v>103</v>
      </c>
      <c r="BT269" s="28">
        <v>3</v>
      </c>
      <c r="BU269" s="28">
        <v>0</v>
      </c>
      <c r="BV269" s="28" t="s">
        <v>103</v>
      </c>
      <c r="BW269" s="28" t="s">
        <v>103</v>
      </c>
      <c r="BX269" s="28">
        <v>0</v>
      </c>
      <c r="BY269" s="28" t="s">
        <v>103</v>
      </c>
      <c r="BZ269" s="28" t="s">
        <v>103</v>
      </c>
      <c r="CA269" s="28" t="s">
        <v>103</v>
      </c>
      <c r="CB269" s="28" t="s">
        <v>103</v>
      </c>
      <c r="CC269" s="28">
        <v>0</v>
      </c>
      <c r="CD269" s="28" t="s">
        <v>103</v>
      </c>
      <c r="CE269" s="28">
        <v>0</v>
      </c>
      <c r="CF269" s="28" t="s">
        <v>103</v>
      </c>
      <c r="CG269" s="28">
        <v>2.98</v>
      </c>
      <c r="CH269" s="28">
        <v>5</v>
      </c>
      <c r="CI269" s="28">
        <v>0</v>
      </c>
      <c r="CJ269" s="28" t="s">
        <v>103</v>
      </c>
      <c r="CK269" s="28" t="s">
        <v>103</v>
      </c>
      <c r="CL269" s="28">
        <v>0</v>
      </c>
      <c r="CM269" s="28" t="s">
        <v>103</v>
      </c>
      <c r="CN269" s="28">
        <v>0</v>
      </c>
      <c r="CO269" s="28">
        <f t="shared" si="79"/>
        <v>0</v>
      </c>
      <c r="CP269" s="32">
        <f t="shared" si="67"/>
        <v>195.71350000000001</v>
      </c>
      <c r="CQ269" s="28">
        <v>0</v>
      </c>
      <c r="CR269" s="28" t="s">
        <v>103</v>
      </c>
      <c r="CS269" s="28">
        <f t="shared" si="80"/>
        <v>0</v>
      </c>
      <c r="CT269" s="28">
        <f t="shared" si="81"/>
        <v>0</v>
      </c>
      <c r="CU269" s="28">
        <f t="shared" si="68"/>
        <v>0</v>
      </c>
      <c r="CV269" s="28">
        <f t="shared" si="69"/>
        <v>741.24</v>
      </c>
      <c r="CW269" s="29">
        <f t="shared" si="70"/>
        <v>6258.76</v>
      </c>
    </row>
    <row r="270" spans="2:101" x14ac:dyDescent="0.2">
      <c r="B270" s="7">
        <v>214003</v>
      </c>
      <c r="C270" s="8">
        <v>27205</v>
      </c>
      <c r="D270" s="8" t="s">
        <v>95</v>
      </c>
      <c r="E270" s="8" t="s">
        <v>688</v>
      </c>
      <c r="F270" s="8">
        <v>0</v>
      </c>
      <c r="G270" s="8" t="s">
        <v>942</v>
      </c>
      <c r="H270" s="8" t="s">
        <v>106</v>
      </c>
      <c r="I270" s="8" t="s">
        <v>98</v>
      </c>
      <c r="J270" s="8" t="s">
        <v>98</v>
      </c>
      <c r="K270" s="8" t="s">
        <v>135</v>
      </c>
      <c r="L270" s="8" t="s">
        <v>287</v>
      </c>
      <c r="M270" s="9">
        <v>27507040101771</v>
      </c>
      <c r="N270" s="8" t="s">
        <v>689</v>
      </c>
      <c r="O270" s="8" t="s">
        <v>102</v>
      </c>
      <c r="P270" s="8">
        <v>1879.8409999999999</v>
      </c>
      <c r="Q270" s="14">
        <v>2199.4139700000001</v>
      </c>
      <c r="R270" s="15">
        <v>0</v>
      </c>
      <c r="S270" s="15">
        <f t="shared" si="71"/>
        <v>2969.21</v>
      </c>
      <c r="T270" s="15">
        <f t="shared" si="72"/>
        <v>329.91</v>
      </c>
      <c r="U270" s="15">
        <v>0</v>
      </c>
      <c r="V270" s="15">
        <v>0</v>
      </c>
      <c r="W270" s="15">
        <v>0</v>
      </c>
      <c r="X270" s="15" t="s">
        <v>103</v>
      </c>
      <c r="Y270" s="14">
        <v>329.91209550000002</v>
      </c>
      <c r="Z270" s="15">
        <v>300</v>
      </c>
      <c r="AA270" s="15" t="s">
        <v>103</v>
      </c>
      <c r="AB270" s="15">
        <v>0</v>
      </c>
      <c r="AC270" s="15" t="s">
        <v>103</v>
      </c>
      <c r="AD270" s="15">
        <v>0</v>
      </c>
      <c r="AE270" s="15">
        <v>0</v>
      </c>
      <c r="AF270" s="19">
        <f t="shared" si="73"/>
        <v>629.91</v>
      </c>
      <c r="AG270" s="15">
        <v>65.319999999999993</v>
      </c>
      <c r="AH270" s="15">
        <v>73.052170000000004</v>
      </c>
      <c r="AI270" s="15">
        <v>87.658789999999996</v>
      </c>
      <c r="AJ270" s="15">
        <v>0</v>
      </c>
      <c r="AK270" s="15">
        <v>200</v>
      </c>
      <c r="AL270" s="15">
        <v>37.578519999999997</v>
      </c>
      <c r="AM270" s="15">
        <v>67.015029999999996</v>
      </c>
      <c r="AN270" s="15">
        <v>86.047290000000004</v>
      </c>
      <c r="AO270" s="15">
        <v>122.7608</v>
      </c>
      <c r="AP270" s="15">
        <v>131.35409999999999</v>
      </c>
      <c r="AQ270" s="15">
        <v>140.5488</v>
      </c>
      <c r="AR270" s="15" t="s">
        <v>103</v>
      </c>
      <c r="AS270" s="15">
        <v>93.992040000000003</v>
      </c>
      <c r="AT270" s="15">
        <v>600</v>
      </c>
      <c r="AU270" s="15">
        <v>10</v>
      </c>
      <c r="AV270" s="19">
        <f t="shared" si="74"/>
        <v>1715.33</v>
      </c>
      <c r="AW270" s="15">
        <v>10</v>
      </c>
      <c r="AX270" s="15">
        <v>0</v>
      </c>
      <c r="AY270" s="14">
        <v>395.75599999999997</v>
      </c>
      <c r="AZ270" s="15">
        <v>0</v>
      </c>
      <c r="BA270" s="15" t="s">
        <v>103</v>
      </c>
      <c r="BB270" s="15">
        <v>0</v>
      </c>
      <c r="BC270" s="24">
        <f t="shared" si="66"/>
        <v>8249.5300000000007</v>
      </c>
      <c r="BD270" s="19">
        <f t="shared" si="75"/>
        <v>0</v>
      </c>
      <c r="BE270" s="19">
        <f t="shared" si="76"/>
        <v>8249.5300000000007</v>
      </c>
      <c r="BF270" s="22">
        <v>0</v>
      </c>
      <c r="BG270" s="22">
        <v>0</v>
      </c>
      <c r="BH270" s="22"/>
      <c r="BI270" s="22"/>
      <c r="BJ270" s="32">
        <v>718.00851074218747</v>
      </c>
      <c r="BK270" s="32">
        <v>155.25</v>
      </c>
      <c r="BL270" s="28">
        <f t="shared" si="77"/>
        <v>0</v>
      </c>
      <c r="BM270" s="28">
        <f t="shared" si="78"/>
        <v>0</v>
      </c>
      <c r="BN27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0" s="28">
        <v>0</v>
      </c>
      <c r="BR270" s="28">
        <v>0</v>
      </c>
      <c r="BS270" s="28" t="s">
        <v>103</v>
      </c>
      <c r="BT270" s="28">
        <v>3</v>
      </c>
      <c r="BU270" s="28">
        <v>0</v>
      </c>
      <c r="BV270" s="28" t="s">
        <v>103</v>
      </c>
      <c r="BW270" s="28" t="s">
        <v>103</v>
      </c>
      <c r="BX270" s="28">
        <v>0</v>
      </c>
      <c r="BY270" s="28" t="s">
        <v>103</v>
      </c>
      <c r="BZ270" s="28" t="s">
        <v>103</v>
      </c>
      <c r="CA270" s="28" t="s">
        <v>103</v>
      </c>
      <c r="CB270" s="28" t="s">
        <v>103</v>
      </c>
      <c r="CC270" s="28">
        <v>0</v>
      </c>
      <c r="CD270" s="28" t="s">
        <v>103</v>
      </c>
      <c r="CE270" s="28">
        <v>0</v>
      </c>
      <c r="CF270" s="28" t="s">
        <v>103</v>
      </c>
      <c r="CG270" s="28">
        <v>4.04</v>
      </c>
      <c r="CH270" s="28">
        <v>5</v>
      </c>
      <c r="CI270" s="28">
        <v>0</v>
      </c>
      <c r="CJ270" s="28" t="s">
        <v>103</v>
      </c>
      <c r="CK270" s="28" t="s">
        <v>103</v>
      </c>
      <c r="CL270" s="28">
        <v>0</v>
      </c>
      <c r="CM270" s="28" t="s">
        <v>103</v>
      </c>
      <c r="CN270" s="28">
        <v>0</v>
      </c>
      <c r="CO270" s="28">
        <f t="shared" si="79"/>
        <v>0</v>
      </c>
      <c r="CP270" s="32">
        <f t="shared" si="67"/>
        <v>395.75599999999997</v>
      </c>
      <c r="CQ270" s="28">
        <v>0</v>
      </c>
      <c r="CR270" s="28" t="s">
        <v>103</v>
      </c>
      <c r="CS270" s="28">
        <f t="shared" si="80"/>
        <v>0</v>
      </c>
      <c r="CT270" s="28">
        <f t="shared" si="81"/>
        <v>0</v>
      </c>
      <c r="CU270" s="28">
        <f t="shared" si="68"/>
        <v>0</v>
      </c>
      <c r="CV270" s="28">
        <f t="shared" si="69"/>
        <v>1281.05</v>
      </c>
      <c r="CW270" s="29">
        <f t="shared" si="70"/>
        <v>6968.4800000000005</v>
      </c>
    </row>
    <row r="271" spans="2:101" x14ac:dyDescent="0.2">
      <c r="B271" s="7">
        <v>214004</v>
      </c>
      <c r="C271" s="8">
        <v>27207</v>
      </c>
      <c r="D271" s="8" t="s">
        <v>95</v>
      </c>
      <c r="E271" s="8" t="s">
        <v>690</v>
      </c>
      <c r="F271" s="8">
        <v>0</v>
      </c>
      <c r="G271" s="8" t="s">
        <v>942</v>
      </c>
      <c r="H271" s="8" t="s">
        <v>106</v>
      </c>
      <c r="I271" s="8" t="s">
        <v>129</v>
      </c>
      <c r="J271" s="8" t="s">
        <v>129</v>
      </c>
      <c r="K271" s="8" t="s">
        <v>132</v>
      </c>
      <c r="L271" s="8" t="s">
        <v>682</v>
      </c>
      <c r="M271" s="9">
        <v>27801011303018</v>
      </c>
      <c r="N271" s="8" t="s">
        <v>691</v>
      </c>
      <c r="O271" s="8" t="s">
        <v>102</v>
      </c>
      <c r="P271" s="8">
        <v>929.63900000000001</v>
      </c>
      <c r="Q271" s="14">
        <v>1087.6776300000001</v>
      </c>
      <c r="R271" s="15">
        <v>0</v>
      </c>
      <c r="S271" s="15">
        <f t="shared" si="71"/>
        <v>1468.36</v>
      </c>
      <c r="T271" s="15">
        <f t="shared" si="72"/>
        <v>163.15</v>
      </c>
      <c r="U271" s="15">
        <v>0</v>
      </c>
      <c r="V271" s="15">
        <v>0</v>
      </c>
      <c r="W271" s="15">
        <v>0</v>
      </c>
      <c r="X271" s="15" t="s">
        <v>103</v>
      </c>
      <c r="Y271" s="14">
        <v>163.1516445</v>
      </c>
      <c r="Z271" s="15">
        <v>300</v>
      </c>
      <c r="AA271" s="15" t="s">
        <v>103</v>
      </c>
      <c r="AB271" s="15">
        <v>0</v>
      </c>
      <c r="AC271" s="15" t="s">
        <v>103</v>
      </c>
      <c r="AD271" s="15">
        <v>0</v>
      </c>
      <c r="AE271" s="15">
        <v>0</v>
      </c>
      <c r="AF271" s="19">
        <f t="shared" si="73"/>
        <v>463.15</v>
      </c>
      <c r="AG271" s="15">
        <v>31.954329999999999</v>
      </c>
      <c r="AH271" s="15">
        <v>35.749049999999997</v>
      </c>
      <c r="AI271" s="15">
        <v>65</v>
      </c>
      <c r="AJ271" s="15">
        <v>0</v>
      </c>
      <c r="AK271" s="15">
        <v>200</v>
      </c>
      <c r="AL271" s="15">
        <v>31.637969999999999</v>
      </c>
      <c r="AM271" s="15">
        <v>33.140979999999999</v>
      </c>
      <c r="AN271" s="15">
        <v>42.553019999999997</v>
      </c>
      <c r="AO271" s="15">
        <v>60.708979999999997</v>
      </c>
      <c r="AP271" s="15">
        <v>68.16</v>
      </c>
      <c r="AQ271" s="15">
        <v>89.1</v>
      </c>
      <c r="AR271" s="15" t="s">
        <v>103</v>
      </c>
      <c r="AS271" s="15">
        <v>57.036099999999998</v>
      </c>
      <c r="AT271" s="15">
        <v>600</v>
      </c>
      <c r="AU271" s="15">
        <v>10</v>
      </c>
      <c r="AV271" s="19">
        <f t="shared" si="74"/>
        <v>1325.04</v>
      </c>
      <c r="AW271" s="15">
        <v>10</v>
      </c>
      <c r="AX271" s="15">
        <v>0</v>
      </c>
      <c r="AY271" s="14">
        <v>195.71350000000001</v>
      </c>
      <c r="AZ271" s="15">
        <v>0</v>
      </c>
      <c r="BA271" s="15" t="s">
        <v>103</v>
      </c>
      <c r="BB271" s="15">
        <v>0</v>
      </c>
      <c r="BC271" s="24">
        <f t="shared" si="66"/>
        <v>4713.09</v>
      </c>
      <c r="BD271" s="19">
        <f t="shared" si="75"/>
        <v>2286.91</v>
      </c>
      <c r="BE271" s="19">
        <f t="shared" si="76"/>
        <v>7000</v>
      </c>
      <c r="BF271" s="22">
        <v>0</v>
      </c>
      <c r="BG271" s="22">
        <v>0</v>
      </c>
      <c r="BH271" s="22"/>
      <c r="BI271" s="22"/>
      <c r="BJ271" s="32">
        <v>534.47898925781249</v>
      </c>
      <c r="BK271" s="32">
        <v>0</v>
      </c>
      <c r="BL271" s="28">
        <f t="shared" si="77"/>
        <v>0</v>
      </c>
      <c r="BM271" s="28">
        <f t="shared" si="78"/>
        <v>0</v>
      </c>
      <c r="BN27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1" s="28">
        <v>0</v>
      </c>
      <c r="BR271" s="28">
        <v>0</v>
      </c>
      <c r="BS271" s="28" t="s">
        <v>103</v>
      </c>
      <c r="BT271" s="28">
        <v>3</v>
      </c>
      <c r="BU271" s="28">
        <v>0</v>
      </c>
      <c r="BV271" s="28" t="s">
        <v>103</v>
      </c>
      <c r="BW271" s="28" t="s">
        <v>103</v>
      </c>
      <c r="BX271" s="28">
        <v>0</v>
      </c>
      <c r="BY271" s="28" t="s">
        <v>103</v>
      </c>
      <c r="BZ271" s="28" t="s">
        <v>103</v>
      </c>
      <c r="CA271" s="28" t="s">
        <v>103</v>
      </c>
      <c r="CB271" s="28" t="s">
        <v>103</v>
      </c>
      <c r="CC271" s="28">
        <v>0</v>
      </c>
      <c r="CD271" s="28" t="s">
        <v>103</v>
      </c>
      <c r="CE271" s="28">
        <v>0</v>
      </c>
      <c r="CF271" s="28" t="s">
        <v>103</v>
      </c>
      <c r="CG271" s="28">
        <v>2.5499999999999998</v>
      </c>
      <c r="CH271" s="28">
        <v>5</v>
      </c>
      <c r="CI271" s="28">
        <v>0</v>
      </c>
      <c r="CJ271" s="28" t="s">
        <v>103</v>
      </c>
      <c r="CK271" s="28" t="s">
        <v>103</v>
      </c>
      <c r="CL271" s="28">
        <v>0</v>
      </c>
      <c r="CM271" s="28" t="s">
        <v>103</v>
      </c>
      <c r="CN271" s="28">
        <v>0</v>
      </c>
      <c r="CO271" s="28">
        <f t="shared" si="79"/>
        <v>0</v>
      </c>
      <c r="CP271" s="32">
        <f t="shared" si="67"/>
        <v>195.71350000000001</v>
      </c>
      <c r="CQ271" s="28">
        <v>0</v>
      </c>
      <c r="CR271" s="28" t="s">
        <v>103</v>
      </c>
      <c r="CS271" s="28">
        <f t="shared" si="80"/>
        <v>0</v>
      </c>
      <c r="CT271" s="28">
        <f t="shared" si="81"/>
        <v>0</v>
      </c>
      <c r="CU271" s="28">
        <f t="shared" si="68"/>
        <v>0</v>
      </c>
      <c r="CV271" s="28">
        <f t="shared" si="69"/>
        <v>740.74</v>
      </c>
      <c r="CW271" s="29">
        <f t="shared" si="70"/>
        <v>6259.26</v>
      </c>
    </row>
    <row r="272" spans="2:101" x14ac:dyDescent="0.2">
      <c r="B272" s="7">
        <v>214005</v>
      </c>
      <c r="C272" s="8">
        <v>26248</v>
      </c>
      <c r="D272" s="8" t="s">
        <v>95</v>
      </c>
      <c r="E272" s="8" t="s">
        <v>692</v>
      </c>
      <c r="F272" s="8">
        <v>0</v>
      </c>
      <c r="G272" s="8" t="s">
        <v>942</v>
      </c>
      <c r="H272" s="8" t="s">
        <v>106</v>
      </c>
      <c r="I272" s="8" t="s">
        <v>98</v>
      </c>
      <c r="J272" s="8" t="s">
        <v>98</v>
      </c>
      <c r="K272" s="8" t="s">
        <v>195</v>
      </c>
      <c r="L272" s="8" t="s">
        <v>287</v>
      </c>
      <c r="M272" s="9">
        <v>28301161200731</v>
      </c>
      <c r="N272" s="8" t="s">
        <v>693</v>
      </c>
      <c r="O272" s="8" t="s">
        <v>102</v>
      </c>
      <c r="P272" s="8">
        <v>1048.0509999999999</v>
      </c>
      <c r="Q272" s="14">
        <v>1226.21967</v>
      </c>
      <c r="R272" s="15">
        <v>0</v>
      </c>
      <c r="S272" s="15">
        <f t="shared" si="71"/>
        <v>1655.4</v>
      </c>
      <c r="T272" s="15">
        <f t="shared" si="72"/>
        <v>183.93</v>
      </c>
      <c r="U272" s="15">
        <v>0</v>
      </c>
      <c r="V272" s="15">
        <v>0</v>
      </c>
      <c r="W272" s="15">
        <v>0</v>
      </c>
      <c r="X272" s="15" t="s">
        <v>103</v>
      </c>
      <c r="Y272" s="14">
        <v>183.93295049999998</v>
      </c>
      <c r="Z272" s="15">
        <v>300</v>
      </c>
      <c r="AA272" s="15" t="s">
        <v>103</v>
      </c>
      <c r="AB272" s="15">
        <v>0</v>
      </c>
      <c r="AC272" s="15" t="s">
        <v>103</v>
      </c>
      <c r="AD272" s="15">
        <v>0</v>
      </c>
      <c r="AE272" s="15">
        <v>0</v>
      </c>
      <c r="AF272" s="19">
        <f t="shared" si="73"/>
        <v>483.93</v>
      </c>
      <c r="AG272" s="15">
        <v>36.755130000000001</v>
      </c>
      <c r="AH272" s="15">
        <v>40.928710000000002</v>
      </c>
      <c r="AI272" s="15">
        <v>65</v>
      </c>
      <c r="AJ272" s="15">
        <v>0</v>
      </c>
      <c r="AK272" s="15">
        <v>200</v>
      </c>
      <c r="AL272" s="15">
        <v>26.11477</v>
      </c>
      <c r="AM272" s="15">
        <v>37.362290000000002</v>
      </c>
      <c r="AN272" s="15">
        <v>47.973179999999999</v>
      </c>
      <c r="AO272" s="15">
        <v>68.441730000000007</v>
      </c>
      <c r="AP272" s="15">
        <v>73.232650000000007</v>
      </c>
      <c r="AQ272" s="15">
        <v>81.400000000000006</v>
      </c>
      <c r="AR272" s="15" t="s">
        <v>103</v>
      </c>
      <c r="AS272" s="15">
        <v>52.402540000000002</v>
      </c>
      <c r="AT272" s="15">
        <v>600</v>
      </c>
      <c r="AU272" s="15">
        <v>6</v>
      </c>
      <c r="AV272" s="19">
        <f t="shared" si="74"/>
        <v>1335.61</v>
      </c>
      <c r="AW272" s="15">
        <v>10</v>
      </c>
      <c r="AX272" s="15">
        <v>0</v>
      </c>
      <c r="AY272" s="14">
        <v>220.64230000000001</v>
      </c>
      <c r="AZ272" s="15">
        <v>0</v>
      </c>
      <c r="BA272" s="15" t="s">
        <v>103</v>
      </c>
      <c r="BB272" s="15">
        <v>0</v>
      </c>
      <c r="BC272" s="24">
        <f t="shared" si="66"/>
        <v>5115.7299999999996</v>
      </c>
      <c r="BD272" s="19">
        <f t="shared" si="75"/>
        <v>1884.2700000000004</v>
      </c>
      <c r="BE272" s="19">
        <f t="shared" si="76"/>
        <v>7000</v>
      </c>
      <c r="BF272" s="22">
        <v>0</v>
      </c>
      <c r="BG272" s="22">
        <v>0</v>
      </c>
      <c r="BH272" s="22"/>
      <c r="BI272" s="22"/>
      <c r="BJ272" s="32">
        <v>528.99</v>
      </c>
      <c r="BK272" s="32">
        <v>0</v>
      </c>
      <c r="BL272" s="28">
        <f t="shared" si="77"/>
        <v>0</v>
      </c>
      <c r="BM272" s="28">
        <f t="shared" si="78"/>
        <v>0</v>
      </c>
      <c r="BN27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2" s="28">
        <v>0</v>
      </c>
      <c r="BR272" s="28">
        <v>0</v>
      </c>
      <c r="BS272" s="28" t="s">
        <v>103</v>
      </c>
      <c r="BT272" s="28">
        <v>3</v>
      </c>
      <c r="BU272" s="28">
        <v>0</v>
      </c>
      <c r="BV272" s="28" t="s">
        <v>103</v>
      </c>
      <c r="BW272" s="28" t="s">
        <v>103</v>
      </c>
      <c r="BX272" s="28">
        <v>0</v>
      </c>
      <c r="BY272" s="28" t="s">
        <v>103</v>
      </c>
      <c r="BZ272" s="28" t="s">
        <v>103</v>
      </c>
      <c r="CA272" s="28" t="s">
        <v>103</v>
      </c>
      <c r="CB272" s="28" t="s">
        <v>103</v>
      </c>
      <c r="CC272" s="28">
        <v>0</v>
      </c>
      <c r="CD272" s="28" t="s">
        <v>103</v>
      </c>
      <c r="CE272" s="28">
        <v>0</v>
      </c>
      <c r="CF272" s="28" t="s">
        <v>103</v>
      </c>
      <c r="CG272" s="28">
        <v>3.33</v>
      </c>
      <c r="CH272" s="28">
        <v>5</v>
      </c>
      <c r="CI272" s="28">
        <v>0</v>
      </c>
      <c r="CJ272" s="28" t="s">
        <v>103</v>
      </c>
      <c r="CK272" s="28" t="s">
        <v>103</v>
      </c>
      <c r="CL272" s="28">
        <v>0</v>
      </c>
      <c r="CM272" s="28" t="s">
        <v>103</v>
      </c>
      <c r="CN272" s="28">
        <v>0</v>
      </c>
      <c r="CO272" s="28">
        <f t="shared" si="79"/>
        <v>0</v>
      </c>
      <c r="CP272" s="32">
        <f t="shared" si="67"/>
        <v>220.64230000000001</v>
      </c>
      <c r="CQ272" s="28">
        <v>0</v>
      </c>
      <c r="CR272" s="28" t="s">
        <v>103</v>
      </c>
      <c r="CS272" s="28">
        <f t="shared" si="80"/>
        <v>0</v>
      </c>
      <c r="CT272" s="28">
        <f t="shared" si="81"/>
        <v>0</v>
      </c>
      <c r="CU272" s="28">
        <f t="shared" si="68"/>
        <v>0</v>
      </c>
      <c r="CV272" s="28">
        <f t="shared" si="69"/>
        <v>760.96</v>
      </c>
      <c r="CW272" s="29">
        <f t="shared" si="70"/>
        <v>6239.04</v>
      </c>
    </row>
    <row r="273" spans="2:101" x14ac:dyDescent="0.2">
      <c r="B273" s="7">
        <v>214006</v>
      </c>
      <c r="C273" s="8">
        <v>27255</v>
      </c>
      <c r="D273" s="8" t="s">
        <v>95</v>
      </c>
      <c r="E273" s="8" t="s">
        <v>694</v>
      </c>
      <c r="F273" s="8">
        <v>0</v>
      </c>
      <c r="G273" s="8" t="s">
        <v>942</v>
      </c>
      <c r="H273" s="8" t="s">
        <v>106</v>
      </c>
      <c r="I273" s="8" t="s">
        <v>114</v>
      </c>
      <c r="J273" s="8" t="s">
        <v>114</v>
      </c>
      <c r="K273" s="8" t="s">
        <v>695</v>
      </c>
      <c r="L273" s="8" t="s">
        <v>136</v>
      </c>
      <c r="M273" s="9">
        <v>28201261300771</v>
      </c>
      <c r="N273" s="8" t="s">
        <v>696</v>
      </c>
      <c r="O273" s="8" t="s">
        <v>102</v>
      </c>
      <c r="P273" s="8">
        <v>1072.0530000000001</v>
      </c>
      <c r="Q273" s="14">
        <v>1254.3020100000001</v>
      </c>
      <c r="R273" s="15">
        <v>0</v>
      </c>
      <c r="S273" s="15">
        <f t="shared" si="71"/>
        <v>1693.31</v>
      </c>
      <c r="T273" s="15">
        <f t="shared" si="72"/>
        <v>188.15</v>
      </c>
      <c r="U273" s="15">
        <v>0</v>
      </c>
      <c r="V273" s="15">
        <v>0</v>
      </c>
      <c r="W273" s="15">
        <v>0</v>
      </c>
      <c r="X273" s="15" t="s">
        <v>103</v>
      </c>
      <c r="Y273" s="14">
        <v>188.14530150000002</v>
      </c>
      <c r="Z273" s="15">
        <v>300</v>
      </c>
      <c r="AA273" s="15" t="s">
        <v>103</v>
      </c>
      <c r="AB273" s="15">
        <v>0</v>
      </c>
      <c r="AC273" s="15" t="s">
        <v>103</v>
      </c>
      <c r="AD273" s="15">
        <v>0</v>
      </c>
      <c r="AE273" s="15">
        <v>0</v>
      </c>
      <c r="AF273" s="19">
        <f t="shared" si="73"/>
        <v>488.15</v>
      </c>
      <c r="AG273" s="15">
        <v>37.634450000000001</v>
      </c>
      <c r="AH273" s="15">
        <v>41.960529999999999</v>
      </c>
      <c r="AI273" s="15">
        <v>65</v>
      </c>
      <c r="AJ273" s="15">
        <v>0</v>
      </c>
      <c r="AK273" s="15">
        <v>190</v>
      </c>
      <c r="AL273" s="15">
        <v>24.995200000000001</v>
      </c>
      <c r="AM273" s="15">
        <v>38.217950000000002</v>
      </c>
      <c r="AN273" s="15">
        <v>49.071849999999998</v>
      </c>
      <c r="AO273" s="15">
        <v>70.009169999999997</v>
      </c>
      <c r="AP273" s="15">
        <v>74.909809999999993</v>
      </c>
      <c r="AQ273" s="15">
        <v>80.153499999999994</v>
      </c>
      <c r="AR273" s="15" t="s">
        <v>103</v>
      </c>
      <c r="AS273" s="15">
        <v>53.602649999999997</v>
      </c>
      <c r="AT273" s="15">
        <v>600</v>
      </c>
      <c r="AU273" s="15">
        <v>10</v>
      </c>
      <c r="AV273" s="19">
        <f t="shared" si="74"/>
        <v>1335.56</v>
      </c>
      <c r="AW273" s="15">
        <v>10</v>
      </c>
      <c r="AX273" s="15">
        <v>0</v>
      </c>
      <c r="AY273" s="14">
        <v>225.69540000000001</v>
      </c>
      <c r="AZ273" s="15">
        <v>0</v>
      </c>
      <c r="BA273" s="15" t="s">
        <v>103</v>
      </c>
      <c r="BB273" s="15">
        <v>0</v>
      </c>
      <c r="BC273" s="24">
        <f t="shared" si="66"/>
        <v>5195.17</v>
      </c>
      <c r="BD273" s="19">
        <f t="shared" si="75"/>
        <v>1804.83</v>
      </c>
      <c r="BE273" s="19">
        <f t="shared" si="76"/>
        <v>7000</v>
      </c>
      <c r="BF273" s="22">
        <v>0</v>
      </c>
      <c r="BG273" s="22">
        <v>0</v>
      </c>
      <c r="BH273" s="22"/>
      <c r="BI273" s="22"/>
      <c r="BJ273" s="32">
        <v>527.96702148437498</v>
      </c>
      <c r="BK273" s="32">
        <v>0</v>
      </c>
      <c r="BL273" s="28">
        <f t="shared" si="77"/>
        <v>0</v>
      </c>
      <c r="BM273" s="28">
        <f t="shared" si="78"/>
        <v>0</v>
      </c>
      <c r="BN27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3" s="28">
        <v>0</v>
      </c>
      <c r="BR273" s="28">
        <v>0</v>
      </c>
      <c r="BS273" s="28" t="s">
        <v>103</v>
      </c>
      <c r="BT273" s="28">
        <v>3</v>
      </c>
      <c r="BU273" s="28">
        <v>0</v>
      </c>
      <c r="BV273" s="28" t="s">
        <v>103</v>
      </c>
      <c r="BW273" s="28" t="s">
        <v>103</v>
      </c>
      <c r="BX273" s="28">
        <v>0</v>
      </c>
      <c r="BY273" s="28" t="s">
        <v>103</v>
      </c>
      <c r="BZ273" s="28" t="s">
        <v>103</v>
      </c>
      <c r="CA273" s="28" t="s">
        <v>103</v>
      </c>
      <c r="CB273" s="28" t="s">
        <v>103</v>
      </c>
      <c r="CC273" s="28">
        <v>0</v>
      </c>
      <c r="CD273" s="28" t="s">
        <v>103</v>
      </c>
      <c r="CE273" s="28">
        <v>0</v>
      </c>
      <c r="CF273" s="28" t="s">
        <v>103</v>
      </c>
      <c r="CG273" s="28">
        <v>3.23</v>
      </c>
      <c r="CH273" s="28">
        <v>5</v>
      </c>
      <c r="CI273" s="28">
        <v>0</v>
      </c>
      <c r="CJ273" s="28" t="s">
        <v>103</v>
      </c>
      <c r="CK273" s="28" t="s">
        <v>103</v>
      </c>
      <c r="CL273" s="28">
        <v>0</v>
      </c>
      <c r="CM273" s="28" t="s">
        <v>103</v>
      </c>
      <c r="CN273" s="28">
        <v>0</v>
      </c>
      <c r="CO273" s="28">
        <f t="shared" si="79"/>
        <v>0</v>
      </c>
      <c r="CP273" s="32">
        <f t="shared" si="67"/>
        <v>225.69540000000001</v>
      </c>
      <c r="CQ273" s="28">
        <v>0</v>
      </c>
      <c r="CR273" s="28" t="s">
        <v>103</v>
      </c>
      <c r="CS273" s="28">
        <f t="shared" si="80"/>
        <v>0</v>
      </c>
      <c r="CT273" s="28">
        <f t="shared" si="81"/>
        <v>0</v>
      </c>
      <c r="CU273" s="28">
        <f t="shared" si="68"/>
        <v>0</v>
      </c>
      <c r="CV273" s="28">
        <f t="shared" si="69"/>
        <v>764.89</v>
      </c>
      <c r="CW273" s="29">
        <f t="shared" si="70"/>
        <v>6235.11</v>
      </c>
    </row>
    <row r="274" spans="2:101" x14ac:dyDescent="0.2">
      <c r="B274" s="7">
        <v>214008</v>
      </c>
      <c r="C274" s="8">
        <v>27259</v>
      </c>
      <c r="D274" s="8" t="s">
        <v>95</v>
      </c>
      <c r="E274" s="8" t="s">
        <v>697</v>
      </c>
      <c r="F274" s="8">
        <v>0</v>
      </c>
      <c r="G274" s="8" t="s">
        <v>942</v>
      </c>
      <c r="H274" s="8" t="s">
        <v>106</v>
      </c>
      <c r="I274" s="8" t="s">
        <v>114</v>
      </c>
      <c r="J274" s="8" t="s">
        <v>103</v>
      </c>
      <c r="K274" s="8" t="s">
        <v>103</v>
      </c>
      <c r="L274" s="8" t="s">
        <v>103</v>
      </c>
      <c r="M274" s="9">
        <v>28212231300999</v>
      </c>
      <c r="N274" s="8" t="s">
        <v>698</v>
      </c>
      <c r="O274" s="8" t="s">
        <v>103</v>
      </c>
      <c r="P274" s="8">
        <v>1114.5309999999999</v>
      </c>
      <c r="Q274" s="14">
        <v>1304</v>
      </c>
      <c r="R274" s="15">
        <v>0</v>
      </c>
      <c r="S274" s="15">
        <f t="shared" si="71"/>
        <v>1760.4</v>
      </c>
      <c r="T274" s="15">
        <f t="shared" si="72"/>
        <v>195.6</v>
      </c>
      <c r="U274" s="15">
        <v>0</v>
      </c>
      <c r="V274" s="15">
        <v>0</v>
      </c>
      <c r="W274" s="15">
        <v>0</v>
      </c>
      <c r="X274" s="15" t="s">
        <v>103</v>
      </c>
      <c r="Y274" s="14">
        <v>195.6</v>
      </c>
      <c r="Z274" s="15">
        <v>300</v>
      </c>
      <c r="AA274" s="15" t="s">
        <v>103</v>
      </c>
      <c r="AB274" s="15">
        <v>0</v>
      </c>
      <c r="AC274" s="15" t="s">
        <v>103</v>
      </c>
      <c r="AD274" s="15">
        <v>0</v>
      </c>
      <c r="AE274" s="15">
        <v>0</v>
      </c>
      <c r="AF274" s="19">
        <f t="shared" si="73"/>
        <v>495.6</v>
      </c>
      <c r="AG274" s="15">
        <v>39.085659999999997</v>
      </c>
      <c r="AH274" s="15">
        <v>43.512250000000002</v>
      </c>
      <c r="AI274" s="15">
        <v>65</v>
      </c>
      <c r="AJ274" s="15">
        <v>0</v>
      </c>
      <c r="AK274" s="15">
        <v>190</v>
      </c>
      <c r="AL274" s="15">
        <v>22.279779999999999</v>
      </c>
      <c r="AM274" s="15">
        <v>39.73227</v>
      </c>
      <c r="AN274" s="15">
        <v>51.016240000000003</v>
      </c>
      <c r="AO274" s="15">
        <v>72.783159999999995</v>
      </c>
      <c r="AP274" s="15">
        <v>77.877979999999994</v>
      </c>
      <c r="AQ274" s="15">
        <v>83.329440000000005</v>
      </c>
      <c r="AR274" s="15" t="s">
        <v>103</v>
      </c>
      <c r="AS274" s="15">
        <v>55.726550000000003</v>
      </c>
      <c r="AT274" s="15">
        <v>600</v>
      </c>
      <c r="AU274" s="15">
        <v>10</v>
      </c>
      <c r="AV274" s="19">
        <f t="shared" si="74"/>
        <v>1350.34</v>
      </c>
      <c r="AW274" s="15">
        <v>10</v>
      </c>
      <c r="AX274" s="15">
        <v>0</v>
      </c>
      <c r="AY274" s="14">
        <v>234.63810000000001</v>
      </c>
      <c r="AZ274" s="15">
        <v>0</v>
      </c>
      <c r="BA274" s="15" t="s">
        <v>103</v>
      </c>
      <c r="BB274" s="15">
        <v>0</v>
      </c>
      <c r="BC274" s="24">
        <f t="shared" si="66"/>
        <v>5350.58</v>
      </c>
      <c r="BD274" s="19">
        <f t="shared" si="75"/>
        <v>1649.42</v>
      </c>
      <c r="BE274" s="19">
        <f t="shared" si="76"/>
        <v>7000</v>
      </c>
      <c r="BF274" s="22">
        <v>0</v>
      </c>
      <c r="BG274" s="22">
        <v>0</v>
      </c>
      <c r="BH274" s="22"/>
      <c r="BI274" s="22"/>
      <c r="BJ274" s="32">
        <v>525.97047851562502</v>
      </c>
      <c r="BK274" s="32">
        <v>0</v>
      </c>
      <c r="BL274" s="28">
        <f t="shared" si="77"/>
        <v>0</v>
      </c>
      <c r="BM274" s="28">
        <f t="shared" si="78"/>
        <v>0</v>
      </c>
      <c r="BN27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4" s="28">
        <v>0</v>
      </c>
      <c r="BR274" s="28">
        <v>0</v>
      </c>
      <c r="BS274" s="28" t="s">
        <v>103</v>
      </c>
      <c r="BT274" s="28">
        <v>3</v>
      </c>
      <c r="BU274" s="28">
        <v>0</v>
      </c>
      <c r="BV274" s="28" t="s">
        <v>103</v>
      </c>
      <c r="BW274" s="28" t="s">
        <v>103</v>
      </c>
      <c r="BX274" s="28">
        <v>0</v>
      </c>
      <c r="BY274" s="28" t="s">
        <v>103</v>
      </c>
      <c r="BZ274" s="28" t="s">
        <v>103</v>
      </c>
      <c r="CA274" s="28" t="s">
        <v>103</v>
      </c>
      <c r="CB274" s="28" t="s">
        <v>103</v>
      </c>
      <c r="CC274" s="28">
        <v>0</v>
      </c>
      <c r="CD274" s="28" t="s">
        <v>103</v>
      </c>
      <c r="CE274" s="28">
        <v>0</v>
      </c>
      <c r="CF274" s="28" t="s">
        <v>103</v>
      </c>
      <c r="CG274" s="28">
        <v>2.82</v>
      </c>
      <c r="CH274" s="28">
        <v>5</v>
      </c>
      <c r="CI274" s="28">
        <v>0</v>
      </c>
      <c r="CJ274" s="28" t="s">
        <v>103</v>
      </c>
      <c r="CK274" s="28" t="s">
        <v>103</v>
      </c>
      <c r="CL274" s="28">
        <v>0</v>
      </c>
      <c r="CM274" s="28" t="s">
        <v>103</v>
      </c>
      <c r="CN274" s="28">
        <v>0</v>
      </c>
      <c r="CO274" s="28">
        <f t="shared" si="79"/>
        <v>0</v>
      </c>
      <c r="CP274" s="32">
        <f t="shared" si="67"/>
        <v>234.63810000000001</v>
      </c>
      <c r="CQ274" s="28">
        <v>0</v>
      </c>
      <c r="CR274" s="28" t="s">
        <v>103</v>
      </c>
      <c r="CS274" s="28">
        <f t="shared" si="80"/>
        <v>0</v>
      </c>
      <c r="CT274" s="28">
        <f t="shared" si="81"/>
        <v>0</v>
      </c>
      <c r="CU274" s="28">
        <f t="shared" si="68"/>
        <v>0</v>
      </c>
      <c r="CV274" s="28">
        <f t="shared" si="69"/>
        <v>771.43</v>
      </c>
      <c r="CW274" s="29">
        <f t="shared" si="70"/>
        <v>6228.57</v>
      </c>
    </row>
    <row r="275" spans="2:101" x14ac:dyDescent="0.2">
      <c r="B275" s="7">
        <v>214011</v>
      </c>
      <c r="C275" s="8">
        <v>27267</v>
      </c>
      <c r="D275" s="8" t="s">
        <v>95</v>
      </c>
      <c r="E275" s="8" t="s">
        <v>699</v>
      </c>
      <c r="F275" s="8">
        <v>0</v>
      </c>
      <c r="G275" s="8" t="s">
        <v>942</v>
      </c>
      <c r="H275" s="8" t="s">
        <v>106</v>
      </c>
      <c r="I275" s="8" t="s">
        <v>129</v>
      </c>
      <c r="J275" s="8" t="s">
        <v>129</v>
      </c>
      <c r="K275" s="8" t="s">
        <v>123</v>
      </c>
      <c r="L275" s="8" t="s">
        <v>682</v>
      </c>
      <c r="M275" s="9">
        <v>27701021300853</v>
      </c>
      <c r="N275" s="8" t="s">
        <v>700</v>
      </c>
      <c r="O275" s="8" t="s">
        <v>102</v>
      </c>
      <c r="P275" s="8">
        <v>971.21370000000002</v>
      </c>
      <c r="Q275" s="14">
        <v>1136.320029</v>
      </c>
      <c r="R275" s="15">
        <v>0</v>
      </c>
      <c r="S275" s="15">
        <f t="shared" si="71"/>
        <v>1534.03</v>
      </c>
      <c r="T275" s="15">
        <f t="shared" si="72"/>
        <v>170.45</v>
      </c>
      <c r="U275" s="15">
        <v>0</v>
      </c>
      <c r="V275" s="15">
        <v>0</v>
      </c>
      <c r="W275" s="15">
        <v>0</v>
      </c>
      <c r="X275" s="15" t="s">
        <v>103</v>
      </c>
      <c r="Y275" s="14">
        <v>170.44800434999999</v>
      </c>
      <c r="Z275" s="15">
        <v>300</v>
      </c>
      <c r="AA275" s="15" t="s">
        <v>103</v>
      </c>
      <c r="AB275" s="15">
        <v>0</v>
      </c>
      <c r="AC275" s="15" t="s">
        <v>103</v>
      </c>
      <c r="AD275" s="15">
        <v>0</v>
      </c>
      <c r="AE275" s="15">
        <v>0</v>
      </c>
      <c r="AF275" s="19">
        <f t="shared" si="73"/>
        <v>470.45</v>
      </c>
      <c r="AG275" s="15">
        <v>33.748390000000001</v>
      </c>
      <c r="AH275" s="15">
        <v>37.668689999999998</v>
      </c>
      <c r="AI275" s="15">
        <v>65</v>
      </c>
      <c r="AJ275" s="15">
        <v>0</v>
      </c>
      <c r="AK275" s="15">
        <v>200</v>
      </c>
      <c r="AL275" s="15">
        <v>29.69875</v>
      </c>
      <c r="AM275" s="15">
        <v>34.623100000000001</v>
      </c>
      <c r="AN275" s="15">
        <v>44.456049999999998</v>
      </c>
      <c r="AO275" s="15">
        <v>63.423969999999997</v>
      </c>
      <c r="AP275" s="15">
        <v>67.863659999999996</v>
      </c>
      <c r="AQ275" s="15">
        <v>86.4</v>
      </c>
      <c r="AR275" s="15" t="s">
        <v>103</v>
      </c>
      <c r="AS275" s="15">
        <v>52.878630000000001</v>
      </c>
      <c r="AT275" s="15">
        <v>600</v>
      </c>
      <c r="AU275" s="15">
        <v>8</v>
      </c>
      <c r="AV275" s="19">
        <f t="shared" si="74"/>
        <v>1323.76</v>
      </c>
      <c r="AW275" s="15">
        <v>10</v>
      </c>
      <c r="AX275" s="15">
        <v>0</v>
      </c>
      <c r="AY275" s="14">
        <v>204.46600000000001</v>
      </c>
      <c r="AZ275" s="15">
        <v>0</v>
      </c>
      <c r="BA275" s="15" t="s">
        <v>103</v>
      </c>
      <c r="BB275" s="15">
        <v>0</v>
      </c>
      <c r="BC275" s="24">
        <f t="shared" si="66"/>
        <v>4849.4799999999996</v>
      </c>
      <c r="BD275" s="19">
        <f t="shared" si="75"/>
        <v>2150.5200000000004</v>
      </c>
      <c r="BE275" s="19">
        <f t="shared" si="76"/>
        <v>7000</v>
      </c>
      <c r="BF275" s="22">
        <v>0</v>
      </c>
      <c r="BG275" s="22">
        <v>0</v>
      </c>
      <c r="BH275" s="22"/>
      <c r="BI275" s="22"/>
      <c r="BJ275" s="32">
        <v>532.60018066406246</v>
      </c>
      <c r="BK275" s="32">
        <v>0</v>
      </c>
      <c r="BL275" s="28">
        <f t="shared" si="77"/>
        <v>0</v>
      </c>
      <c r="BM275" s="28">
        <f t="shared" si="78"/>
        <v>0</v>
      </c>
      <c r="BN27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5" s="28">
        <v>0</v>
      </c>
      <c r="BR275" s="28">
        <v>0</v>
      </c>
      <c r="BS275" s="28" t="s">
        <v>103</v>
      </c>
      <c r="BT275" s="28">
        <v>3</v>
      </c>
      <c r="BU275" s="28">
        <v>0</v>
      </c>
      <c r="BV275" s="28" t="s">
        <v>103</v>
      </c>
      <c r="BW275" s="28" t="s">
        <v>103</v>
      </c>
      <c r="BX275" s="28">
        <v>0</v>
      </c>
      <c r="BY275" s="28" t="s">
        <v>103</v>
      </c>
      <c r="BZ275" s="28" t="s">
        <v>103</v>
      </c>
      <c r="CA275" s="28" t="s">
        <v>103</v>
      </c>
      <c r="CB275" s="28" t="s">
        <v>103</v>
      </c>
      <c r="CC275" s="28">
        <v>0</v>
      </c>
      <c r="CD275" s="28" t="s">
        <v>103</v>
      </c>
      <c r="CE275" s="28">
        <v>0</v>
      </c>
      <c r="CF275" s="28" t="s">
        <v>103</v>
      </c>
      <c r="CG275" s="28">
        <v>2.64</v>
      </c>
      <c r="CH275" s="28">
        <v>5</v>
      </c>
      <c r="CI275" s="28">
        <v>0</v>
      </c>
      <c r="CJ275" s="28" t="s">
        <v>103</v>
      </c>
      <c r="CK275" s="28" t="s">
        <v>103</v>
      </c>
      <c r="CL275" s="28">
        <v>0</v>
      </c>
      <c r="CM275" s="28" t="s">
        <v>103</v>
      </c>
      <c r="CN275" s="28">
        <v>0</v>
      </c>
      <c r="CO275" s="28">
        <f t="shared" si="79"/>
        <v>0</v>
      </c>
      <c r="CP275" s="32">
        <f t="shared" si="67"/>
        <v>204.46600000000001</v>
      </c>
      <c r="CQ275" s="28">
        <v>0</v>
      </c>
      <c r="CR275" s="28" t="s">
        <v>103</v>
      </c>
      <c r="CS275" s="28">
        <f t="shared" si="80"/>
        <v>0</v>
      </c>
      <c r="CT275" s="28">
        <f t="shared" si="81"/>
        <v>0</v>
      </c>
      <c r="CU275" s="28">
        <f t="shared" si="68"/>
        <v>0</v>
      </c>
      <c r="CV275" s="28">
        <f t="shared" si="69"/>
        <v>747.71</v>
      </c>
      <c r="CW275" s="29">
        <f t="shared" si="70"/>
        <v>6252.29</v>
      </c>
    </row>
    <row r="276" spans="2:101" x14ac:dyDescent="0.2">
      <c r="B276" s="7">
        <v>214012</v>
      </c>
      <c r="C276" s="8">
        <v>27307</v>
      </c>
      <c r="D276" s="8" t="s">
        <v>95</v>
      </c>
      <c r="E276" s="8" t="s">
        <v>701</v>
      </c>
      <c r="F276" s="8">
        <v>0</v>
      </c>
      <c r="G276" s="8" t="s">
        <v>942</v>
      </c>
      <c r="H276" s="8" t="s">
        <v>106</v>
      </c>
      <c r="I276" s="8" t="s">
        <v>98</v>
      </c>
      <c r="J276" s="8" t="s">
        <v>98</v>
      </c>
      <c r="K276" s="8" t="s">
        <v>159</v>
      </c>
      <c r="L276" s="8" t="s">
        <v>100</v>
      </c>
      <c r="M276" s="9">
        <v>26709041300377</v>
      </c>
      <c r="N276" s="8" t="s">
        <v>702</v>
      </c>
      <c r="O276" s="8" t="s">
        <v>102</v>
      </c>
      <c r="P276" s="8">
        <v>2067.7150000000001</v>
      </c>
      <c r="Q276" s="14">
        <v>2419.2265500000003</v>
      </c>
      <c r="R276" s="15">
        <v>0</v>
      </c>
      <c r="S276" s="15">
        <f t="shared" si="71"/>
        <v>3265.96</v>
      </c>
      <c r="T276" s="15">
        <f t="shared" si="72"/>
        <v>362.88</v>
      </c>
      <c r="U276" s="15">
        <v>0</v>
      </c>
      <c r="V276" s="15">
        <v>0</v>
      </c>
      <c r="W276" s="15">
        <v>0</v>
      </c>
      <c r="X276" s="15" t="s">
        <v>103</v>
      </c>
      <c r="Y276" s="14">
        <v>362.88398250000006</v>
      </c>
      <c r="Z276" s="15">
        <v>300</v>
      </c>
      <c r="AA276" s="15" t="s">
        <v>103</v>
      </c>
      <c r="AB276" s="15">
        <v>0</v>
      </c>
      <c r="AC276" s="15" t="s">
        <v>103</v>
      </c>
      <c r="AD276" s="15">
        <v>0</v>
      </c>
      <c r="AE276" s="15">
        <v>0</v>
      </c>
      <c r="AF276" s="19">
        <f t="shared" si="73"/>
        <v>662.88</v>
      </c>
      <c r="AG276" s="15">
        <v>72.198779999999999</v>
      </c>
      <c r="AH276" s="15">
        <v>80.59111</v>
      </c>
      <c r="AI276" s="15">
        <v>96.266559999999998</v>
      </c>
      <c r="AJ276" s="15">
        <v>0</v>
      </c>
      <c r="AK276" s="15">
        <v>200</v>
      </c>
      <c r="AL276" s="15">
        <v>41.334159999999997</v>
      </c>
      <c r="AM276" s="15">
        <v>73.712590000000006</v>
      </c>
      <c r="AN276" s="15">
        <v>94.646969999999996</v>
      </c>
      <c r="AO276" s="15">
        <v>135.02969999999999</v>
      </c>
      <c r="AP276" s="15">
        <v>144.48179999999999</v>
      </c>
      <c r="AQ276" s="15">
        <v>154.59549999999999</v>
      </c>
      <c r="AR276" s="15" t="s">
        <v>103</v>
      </c>
      <c r="AS276" s="15">
        <v>103.3857</v>
      </c>
      <c r="AT276" s="15">
        <v>600</v>
      </c>
      <c r="AU276" s="15">
        <v>10</v>
      </c>
      <c r="AV276" s="19">
        <f t="shared" si="74"/>
        <v>1806.24</v>
      </c>
      <c r="AW276" s="15">
        <v>10</v>
      </c>
      <c r="AX276" s="15">
        <v>0</v>
      </c>
      <c r="AY276" s="14">
        <v>435.30829999999997</v>
      </c>
      <c r="AZ276" s="15">
        <v>0</v>
      </c>
      <c r="BA276" s="15" t="s">
        <v>103</v>
      </c>
      <c r="BB276" s="15">
        <v>0</v>
      </c>
      <c r="BC276" s="24">
        <f t="shared" si="66"/>
        <v>8962.49</v>
      </c>
      <c r="BD276" s="19">
        <f t="shared" si="75"/>
        <v>0</v>
      </c>
      <c r="BE276" s="19">
        <f t="shared" si="76"/>
        <v>8962.49</v>
      </c>
      <c r="BF276" s="22">
        <v>0</v>
      </c>
      <c r="BG276" s="22">
        <v>0</v>
      </c>
      <c r="BH276" s="22"/>
      <c r="BI276" s="22"/>
      <c r="BJ276" s="32">
        <v>780.91642578125004</v>
      </c>
      <c r="BK276" s="32">
        <v>220.37</v>
      </c>
      <c r="BL276" s="28">
        <f t="shared" si="77"/>
        <v>0</v>
      </c>
      <c r="BM276" s="28">
        <f t="shared" si="78"/>
        <v>0</v>
      </c>
      <c r="BN27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6" s="28">
        <v>0</v>
      </c>
      <c r="BR276" s="28">
        <v>0</v>
      </c>
      <c r="BS276" s="28" t="s">
        <v>103</v>
      </c>
      <c r="BT276" s="28">
        <v>3</v>
      </c>
      <c r="BU276" s="28">
        <v>0</v>
      </c>
      <c r="BV276" s="28" t="s">
        <v>103</v>
      </c>
      <c r="BW276" s="28" t="s">
        <v>103</v>
      </c>
      <c r="BX276" s="28">
        <v>0</v>
      </c>
      <c r="BY276" s="28" t="s">
        <v>103</v>
      </c>
      <c r="BZ276" s="28" t="s">
        <v>103</v>
      </c>
      <c r="CA276" s="28" t="s">
        <v>103</v>
      </c>
      <c r="CB276" s="28" t="s">
        <v>103</v>
      </c>
      <c r="CC276" s="28">
        <v>0</v>
      </c>
      <c r="CD276" s="28" t="s">
        <v>103</v>
      </c>
      <c r="CE276" s="28">
        <v>0</v>
      </c>
      <c r="CF276" s="28" t="s">
        <v>103</v>
      </c>
      <c r="CG276" s="28">
        <v>4.26</v>
      </c>
      <c r="CH276" s="28">
        <v>5</v>
      </c>
      <c r="CI276" s="28">
        <v>0</v>
      </c>
      <c r="CJ276" s="28" t="s">
        <v>103</v>
      </c>
      <c r="CK276" s="28" t="s">
        <v>103</v>
      </c>
      <c r="CL276" s="28">
        <v>0</v>
      </c>
      <c r="CM276" s="28" t="s">
        <v>103</v>
      </c>
      <c r="CN276" s="28">
        <v>0</v>
      </c>
      <c r="CO276" s="28">
        <f t="shared" si="79"/>
        <v>0</v>
      </c>
      <c r="CP276" s="32">
        <f t="shared" si="67"/>
        <v>435.30829999999997</v>
      </c>
      <c r="CQ276" s="28">
        <v>0</v>
      </c>
      <c r="CR276" s="28" t="s">
        <v>103</v>
      </c>
      <c r="CS276" s="28">
        <f t="shared" si="80"/>
        <v>0</v>
      </c>
      <c r="CT276" s="28">
        <f t="shared" si="81"/>
        <v>0</v>
      </c>
      <c r="CU276" s="28">
        <f t="shared" si="68"/>
        <v>0</v>
      </c>
      <c r="CV276" s="28">
        <f t="shared" si="69"/>
        <v>1448.85</v>
      </c>
      <c r="CW276" s="29">
        <f t="shared" si="70"/>
        <v>7513.6399999999994</v>
      </c>
    </row>
    <row r="277" spans="2:101" x14ac:dyDescent="0.2">
      <c r="B277" s="7">
        <v>214013</v>
      </c>
      <c r="C277" s="8">
        <v>27312</v>
      </c>
      <c r="D277" s="8" t="s">
        <v>95</v>
      </c>
      <c r="E277" s="8" t="s">
        <v>703</v>
      </c>
      <c r="F277" s="8">
        <v>0</v>
      </c>
      <c r="G277" s="8" t="s">
        <v>942</v>
      </c>
      <c r="H277" s="8" t="s">
        <v>106</v>
      </c>
      <c r="I277" s="8" t="s">
        <v>98</v>
      </c>
      <c r="J277" s="8" t="s">
        <v>98</v>
      </c>
      <c r="K277" s="8" t="s">
        <v>135</v>
      </c>
      <c r="L277" s="8" t="s">
        <v>352</v>
      </c>
      <c r="M277" s="9">
        <v>26812061301359</v>
      </c>
      <c r="N277" s="8" t="s">
        <v>704</v>
      </c>
      <c r="O277" s="8" t="s">
        <v>102</v>
      </c>
      <c r="P277" s="8">
        <v>2150.7849999999999</v>
      </c>
      <c r="Q277" s="14">
        <v>2516.4184500000001</v>
      </c>
      <c r="R277" s="15">
        <v>0</v>
      </c>
      <c r="S277" s="15">
        <f t="shared" si="71"/>
        <v>3397.16</v>
      </c>
      <c r="T277" s="15">
        <f t="shared" si="72"/>
        <v>377.46</v>
      </c>
      <c r="U277" s="15">
        <v>0</v>
      </c>
      <c r="V277" s="15">
        <v>0</v>
      </c>
      <c r="W277" s="15">
        <v>0</v>
      </c>
      <c r="X277" s="15" t="s">
        <v>103</v>
      </c>
      <c r="Y277" s="14">
        <v>377.46276749999998</v>
      </c>
      <c r="Z277" s="15">
        <v>300</v>
      </c>
      <c r="AA277" s="15" t="s">
        <v>103</v>
      </c>
      <c r="AB277" s="15">
        <v>0</v>
      </c>
      <c r="AC277" s="15" t="s">
        <v>103</v>
      </c>
      <c r="AD277" s="15">
        <v>0</v>
      </c>
      <c r="AE277" s="15">
        <v>0</v>
      </c>
      <c r="AF277" s="19">
        <f t="shared" si="73"/>
        <v>677.46</v>
      </c>
      <c r="AG277" s="15">
        <v>74.632919999999999</v>
      </c>
      <c r="AH277" s="15">
        <v>83.530299999999997</v>
      </c>
      <c r="AI277" s="15">
        <v>100.3364</v>
      </c>
      <c r="AJ277" s="15">
        <v>0</v>
      </c>
      <c r="AK277" s="15">
        <v>200</v>
      </c>
      <c r="AL277" s="15">
        <v>42.994770000000003</v>
      </c>
      <c r="AM277" s="15">
        <v>76.674009999999996</v>
      </c>
      <c r="AN277" s="15">
        <v>98.449430000000007</v>
      </c>
      <c r="AO277" s="15">
        <v>140.4545</v>
      </c>
      <c r="AP277" s="15">
        <v>150.28630000000001</v>
      </c>
      <c r="AQ277" s="15">
        <v>160.8064</v>
      </c>
      <c r="AR277" s="15" t="s">
        <v>103</v>
      </c>
      <c r="AS277" s="15">
        <v>107.5393</v>
      </c>
      <c r="AT277" s="15">
        <v>600</v>
      </c>
      <c r="AU277" s="15">
        <v>10</v>
      </c>
      <c r="AV277" s="19">
        <f t="shared" si="74"/>
        <v>1845.7</v>
      </c>
      <c r="AW277" s="15">
        <v>10</v>
      </c>
      <c r="AX277" s="15">
        <v>0</v>
      </c>
      <c r="AY277" s="14">
        <v>452.79689999999999</v>
      </c>
      <c r="AZ277" s="15">
        <v>0</v>
      </c>
      <c r="BA277" s="15" t="s">
        <v>103</v>
      </c>
      <c r="BB277" s="15">
        <v>0</v>
      </c>
      <c r="BC277" s="24">
        <f t="shared" si="66"/>
        <v>9277</v>
      </c>
      <c r="BD277" s="19">
        <f t="shared" si="75"/>
        <v>0</v>
      </c>
      <c r="BE277" s="19">
        <f t="shared" si="76"/>
        <v>9277</v>
      </c>
      <c r="BF277" s="22">
        <v>0</v>
      </c>
      <c r="BG277" s="22">
        <v>0</v>
      </c>
      <c r="BH277" s="22"/>
      <c r="BI277" s="22"/>
      <c r="BJ277" s="32">
        <v>808.66607421875005</v>
      </c>
      <c r="BK277" s="32">
        <v>92.42</v>
      </c>
      <c r="BL277" s="28">
        <f t="shared" si="77"/>
        <v>0</v>
      </c>
      <c r="BM277" s="28">
        <f t="shared" si="78"/>
        <v>0</v>
      </c>
      <c r="BN27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7" s="28">
        <v>0</v>
      </c>
      <c r="BR277" s="28">
        <v>0</v>
      </c>
      <c r="BS277" s="28" t="s">
        <v>103</v>
      </c>
      <c r="BT277" s="28">
        <v>3</v>
      </c>
      <c r="BU277" s="28">
        <v>0</v>
      </c>
      <c r="BV277" s="28" t="s">
        <v>103</v>
      </c>
      <c r="BW277" s="28" t="s">
        <v>103</v>
      </c>
      <c r="BX277" s="28">
        <v>0</v>
      </c>
      <c r="BY277" s="28" t="s">
        <v>103</v>
      </c>
      <c r="BZ277" s="28" t="s">
        <v>103</v>
      </c>
      <c r="CA277" s="28" t="s">
        <v>103</v>
      </c>
      <c r="CB277" s="28" t="s">
        <v>103</v>
      </c>
      <c r="CC277" s="28">
        <v>0</v>
      </c>
      <c r="CD277" s="28" t="s">
        <v>103</v>
      </c>
      <c r="CE277" s="28">
        <v>0</v>
      </c>
      <c r="CF277" s="28" t="s">
        <v>103</v>
      </c>
      <c r="CG277" s="28">
        <v>3.81</v>
      </c>
      <c r="CH277" s="28">
        <v>5</v>
      </c>
      <c r="CI277" s="28">
        <v>0</v>
      </c>
      <c r="CJ277" s="28" t="s">
        <v>103</v>
      </c>
      <c r="CK277" s="28" t="s">
        <v>103</v>
      </c>
      <c r="CL277" s="28">
        <v>0</v>
      </c>
      <c r="CM277" s="28" t="s">
        <v>103</v>
      </c>
      <c r="CN277" s="28">
        <v>0</v>
      </c>
      <c r="CO277" s="28">
        <f t="shared" si="79"/>
        <v>0</v>
      </c>
      <c r="CP277" s="32">
        <f t="shared" si="67"/>
        <v>452.79689999999999</v>
      </c>
      <c r="CQ277" s="28">
        <v>0</v>
      </c>
      <c r="CR277" s="28" t="s">
        <v>103</v>
      </c>
      <c r="CS277" s="28">
        <f t="shared" si="80"/>
        <v>0</v>
      </c>
      <c r="CT277" s="28">
        <f t="shared" si="81"/>
        <v>0</v>
      </c>
      <c r="CU277" s="28">
        <f t="shared" si="68"/>
        <v>0</v>
      </c>
      <c r="CV277" s="28">
        <f t="shared" si="69"/>
        <v>1365.69</v>
      </c>
      <c r="CW277" s="29">
        <f t="shared" si="70"/>
        <v>7911.3099999999995</v>
      </c>
    </row>
    <row r="278" spans="2:101" x14ac:dyDescent="0.2">
      <c r="B278" s="7">
        <v>214014</v>
      </c>
      <c r="C278" s="8">
        <v>27315</v>
      </c>
      <c r="D278" s="8" t="s">
        <v>95</v>
      </c>
      <c r="E278" s="8" t="s">
        <v>705</v>
      </c>
      <c r="F278" s="8">
        <v>0</v>
      </c>
      <c r="G278" s="8" t="s">
        <v>942</v>
      </c>
      <c r="H278" s="8" t="s">
        <v>106</v>
      </c>
      <c r="I278" s="8" t="s">
        <v>114</v>
      </c>
      <c r="J278" s="8" t="s">
        <v>114</v>
      </c>
      <c r="K278" s="8" t="s">
        <v>152</v>
      </c>
      <c r="L278" s="8" t="s">
        <v>136</v>
      </c>
      <c r="M278" s="9">
        <v>26904061300532</v>
      </c>
      <c r="N278" s="8" t="s">
        <v>706</v>
      </c>
      <c r="O278" s="8" t="s">
        <v>102</v>
      </c>
      <c r="P278" s="8">
        <v>1878.3440000000001</v>
      </c>
      <c r="Q278" s="14">
        <v>2197.6624800000004</v>
      </c>
      <c r="R278" s="15">
        <v>0</v>
      </c>
      <c r="S278" s="15">
        <f t="shared" si="71"/>
        <v>2966.84</v>
      </c>
      <c r="T278" s="15">
        <f t="shared" si="72"/>
        <v>329.65</v>
      </c>
      <c r="U278" s="15">
        <v>0</v>
      </c>
      <c r="V278" s="15">
        <v>0</v>
      </c>
      <c r="W278" s="15">
        <v>0</v>
      </c>
      <c r="X278" s="15" t="s">
        <v>103</v>
      </c>
      <c r="Y278" s="14">
        <v>329.64937200000003</v>
      </c>
      <c r="Z278" s="15">
        <v>300</v>
      </c>
      <c r="AA278" s="15" t="s">
        <v>103</v>
      </c>
      <c r="AB278" s="15">
        <v>0</v>
      </c>
      <c r="AC278" s="15" t="s">
        <v>103</v>
      </c>
      <c r="AD278" s="15">
        <v>0</v>
      </c>
      <c r="AE278" s="15">
        <v>0</v>
      </c>
      <c r="AF278" s="19">
        <f t="shared" si="73"/>
        <v>629.65</v>
      </c>
      <c r="AG278" s="15">
        <v>65.150739999999999</v>
      </c>
      <c r="AH278" s="15">
        <v>73.193070000000006</v>
      </c>
      <c r="AI278" s="15">
        <v>87.762159999999994</v>
      </c>
      <c r="AJ278" s="15">
        <v>0</v>
      </c>
      <c r="AK278" s="15">
        <v>190</v>
      </c>
      <c r="AL278" s="15">
        <v>37.5486</v>
      </c>
      <c r="AM278" s="15">
        <v>66.961659999999995</v>
      </c>
      <c r="AN278" s="15">
        <v>85.97878</v>
      </c>
      <c r="AO278" s="15">
        <v>122.6631</v>
      </c>
      <c r="AP278" s="15">
        <v>131.24950000000001</v>
      </c>
      <c r="AQ278" s="15">
        <v>140.43690000000001</v>
      </c>
      <c r="AR278" s="15" t="s">
        <v>103</v>
      </c>
      <c r="AS278" s="15">
        <v>93.917199999999994</v>
      </c>
      <c r="AT278" s="15">
        <v>600</v>
      </c>
      <c r="AU278" s="15">
        <v>10</v>
      </c>
      <c r="AV278" s="19">
        <f t="shared" si="74"/>
        <v>1704.86</v>
      </c>
      <c r="AW278" s="15">
        <v>10</v>
      </c>
      <c r="AX278" s="15">
        <v>0</v>
      </c>
      <c r="AY278" s="14">
        <v>395.44080000000002</v>
      </c>
      <c r="AZ278" s="15">
        <v>0</v>
      </c>
      <c r="BA278" s="15" t="s">
        <v>103</v>
      </c>
      <c r="BB278" s="15">
        <v>0</v>
      </c>
      <c r="BC278" s="24">
        <f t="shared" si="66"/>
        <v>8234.1</v>
      </c>
      <c r="BD278" s="19">
        <f t="shared" si="75"/>
        <v>0</v>
      </c>
      <c r="BE278" s="19">
        <f t="shared" si="76"/>
        <v>8234.1</v>
      </c>
      <c r="BF278" s="22">
        <v>0</v>
      </c>
      <c r="BG278" s="22">
        <v>0</v>
      </c>
      <c r="BH278" s="22"/>
      <c r="BI278" s="22"/>
      <c r="BJ278" s="32">
        <v>716.44541503906248</v>
      </c>
      <c r="BK278" s="32">
        <v>30.67</v>
      </c>
      <c r="BL278" s="28">
        <f t="shared" si="77"/>
        <v>0</v>
      </c>
      <c r="BM278" s="28">
        <f t="shared" si="78"/>
        <v>0</v>
      </c>
      <c r="BN27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8" s="28">
        <v>0</v>
      </c>
      <c r="BR278" s="28">
        <v>0</v>
      </c>
      <c r="BS278" s="28" t="s">
        <v>103</v>
      </c>
      <c r="BT278" s="28">
        <v>3</v>
      </c>
      <c r="BU278" s="28">
        <v>0</v>
      </c>
      <c r="BV278" s="28" t="s">
        <v>103</v>
      </c>
      <c r="BW278" s="28" t="s">
        <v>103</v>
      </c>
      <c r="BX278" s="28">
        <v>0</v>
      </c>
      <c r="BY278" s="28" t="s">
        <v>103</v>
      </c>
      <c r="BZ278" s="28" t="s">
        <v>103</v>
      </c>
      <c r="CA278" s="28" t="s">
        <v>103</v>
      </c>
      <c r="CB278" s="28" t="s">
        <v>103</v>
      </c>
      <c r="CC278" s="28">
        <v>0</v>
      </c>
      <c r="CD278" s="28" t="s">
        <v>103</v>
      </c>
      <c r="CE278" s="28">
        <v>0</v>
      </c>
      <c r="CF278" s="28" t="s">
        <v>103</v>
      </c>
      <c r="CG278" s="28">
        <v>3.42</v>
      </c>
      <c r="CH278" s="28">
        <v>5</v>
      </c>
      <c r="CI278" s="28">
        <v>0</v>
      </c>
      <c r="CJ278" s="28" t="s">
        <v>103</v>
      </c>
      <c r="CK278" s="28" t="s">
        <v>103</v>
      </c>
      <c r="CL278" s="28">
        <v>0</v>
      </c>
      <c r="CM278" s="28" t="s">
        <v>103</v>
      </c>
      <c r="CN278" s="28">
        <v>0</v>
      </c>
      <c r="CO278" s="28">
        <f t="shared" si="79"/>
        <v>0</v>
      </c>
      <c r="CP278" s="32">
        <f t="shared" si="67"/>
        <v>395.44080000000002</v>
      </c>
      <c r="CQ278" s="28">
        <v>0</v>
      </c>
      <c r="CR278" s="28" t="s">
        <v>103</v>
      </c>
      <c r="CS278" s="28">
        <f t="shared" si="80"/>
        <v>0</v>
      </c>
      <c r="CT278" s="28">
        <f t="shared" si="81"/>
        <v>0</v>
      </c>
      <c r="CU278" s="28">
        <f t="shared" si="68"/>
        <v>0</v>
      </c>
      <c r="CV278" s="28">
        <f t="shared" si="69"/>
        <v>1153.98</v>
      </c>
      <c r="CW278" s="29">
        <f t="shared" si="70"/>
        <v>7080.1200000000008</v>
      </c>
    </row>
    <row r="279" spans="2:101" x14ac:dyDescent="0.2">
      <c r="B279" s="7">
        <v>214015</v>
      </c>
      <c r="C279" s="8">
        <v>27329</v>
      </c>
      <c r="D279" s="8" t="s">
        <v>95</v>
      </c>
      <c r="E279" s="8" t="s">
        <v>707</v>
      </c>
      <c r="F279" s="8">
        <v>0</v>
      </c>
      <c r="G279" s="8" t="s">
        <v>942</v>
      </c>
      <c r="H279" s="8" t="s">
        <v>106</v>
      </c>
      <c r="I279" s="8" t="s">
        <v>98</v>
      </c>
      <c r="J279" s="8" t="s">
        <v>98</v>
      </c>
      <c r="K279" s="8" t="s">
        <v>123</v>
      </c>
      <c r="L279" s="8" t="s">
        <v>407</v>
      </c>
      <c r="M279" s="9">
        <v>26902181300452</v>
      </c>
      <c r="N279" s="8" t="s">
        <v>708</v>
      </c>
      <c r="O279" s="8" t="s">
        <v>102</v>
      </c>
      <c r="P279" s="8">
        <v>1365.973</v>
      </c>
      <c r="Q279" s="14">
        <v>1598.1884100000002</v>
      </c>
      <c r="R279" s="15">
        <v>0</v>
      </c>
      <c r="S279" s="15">
        <f t="shared" si="71"/>
        <v>2157.5500000000002</v>
      </c>
      <c r="T279" s="15">
        <f t="shared" si="72"/>
        <v>239.73</v>
      </c>
      <c r="U279" s="15">
        <v>0</v>
      </c>
      <c r="V279" s="15">
        <v>0</v>
      </c>
      <c r="W279" s="15">
        <v>0</v>
      </c>
      <c r="X279" s="15" t="s">
        <v>103</v>
      </c>
      <c r="Y279" s="14">
        <v>239.72826150000003</v>
      </c>
      <c r="Z279" s="15">
        <v>300</v>
      </c>
      <c r="AA279" s="15" t="s">
        <v>103</v>
      </c>
      <c r="AB279" s="15">
        <v>0</v>
      </c>
      <c r="AC279" s="15" t="s">
        <v>103</v>
      </c>
      <c r="AD279" s="15">
        <v>0</v>
      </c>
      <c r="AE279" s="15">
        <v>0</v>
      </c>
      <c r="AF279" s="19">
        <f t="shared" si="73"/>
        <v>539.73</v>
      </c>
      <c r="AG279" s="15">
        <v>47.603029999999997</v>
      </c>
      <c r="AH279" s="15">
        <v>53.037790000000001</v>
      </c>
      <c r="AI279" s="15">
        <v>65</v>
      </c>
      <c r="AJ279" s="15">
        <v>0</v>
      </c>
      <c r="AK279" s="15">
        <v>200</v>
      </c>
      <c r="AL279" s="15">
        <v>27.306170000000002</v>
      </c>
      <c r="AM279" s="15">
        <v>48.695999999999998</v>
      </c>
      <c r="AN279" s="15">
        <v>62.525660000000002</v>
      </c>
      <c r="AO279" s="15">
        <v>89.203280000000007</v>
      </c>
      <c r="AP279" s="15">
        <v>95.447509999999994</v>
      </c>
      <c r="AQ279" s="15">
        <v>102.1288</v>
      </c>
      <c r="AR279" s="15" t="s">
        <v>103</v>
      </c>
      <c r="AS279" s="15">
        <v>68.298659999999998</v>
      </c>
      <c r="AT279" s="15">
        <v>600</v>
      </c>
      <c r="AU279" s="15">
        <v>10</v>
      </c>
      <c r="AV279" s="19">
        <f t="shared" si="74"/>
        <v>1469.25</v>
      </c>
      <c r="AW279" s="15">
        <v>10</v>
      </c>
      <c r="AX279" s="15">
        <v>0</v>
      </c>
      <c r="AY279" s="14">
        <v>287.57330000000002</v>
      </c>
      <c r="AZ279" s="15">
        <v>0</v>
      </c>
      <c r="BA279" s="15" t="s">
        <v>103</v>
      </c>
      <c r="BB279" s="15">
        <v>0</v>
      </c>
      <c r="BC279" s="24">
        <f t="shared" si="66"/>
        <v>6302.02</v>
      </c>
      <c r="BD279" s="19">
        <f t="shared" si="75"/>
        <v>697.97999999999956</v>
      </c>
      <c r="BE279" s="19">
        <f t="shared" si="76"/>
        <v>7000</v>
      </c>
      <c r="BF279" s="22">
        <v>0</v>
      </c>
      <c r="BG279" s="22">
        <v>0</v>
      </c>
      <c r="BH279" s="22"/>
      <c r="BI279" s="22"/>
      <c r="BJ279" s="32">
        <v>545.6</v>
      </c>
      <c r="BK279" s="32">
        <v>0</v>
      </c>
      <c r="BL279" s="28">
        <f t="shared" si="77"/>
        <v>0</v>
      </c>
      <c r="BM279" s="28">
        <f t="shared" si="78"/>
        <v>0</v>
      </c>
      <c r="BN27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9" s="28">
        <v>0</v>
      </c>
      <c r="BR279" s="28">
        <v>0</v>
      </c>
      <c r="BS279" s="28" t="s">
        <v>103</v>
      </c>
      <c r="BT279" s="28">
        <v>3</v>
      </c>
      <c r="BU279" s="28">
        <v>0</v>
      </c>
      <c r="BV279" s="28" t="s">
        <v>103</v>
      </c>
      <c r="BW279" s="28" t="s">
        <v>103</v>
      </c>
      <c r="BX279" s="28">
        <v>0</v>
      </c>
      <c r="BY279" s="28" t="s">
        <v>103</v>
      </c>
      <c r="BZ279" s="28" t="s">
        <v>103</v>
      </c>
      <c r="CA279" s="28" t="s">
        <v>103</v>
      </c>
      <c r="CB279" s="28" t="s">
        <v>103</v>
      </c>
      <c r="CC279" s="28">
        <v>0</v>
      </c>
      <c r="CD279" s="28" t="s">
        <v>103</v>
      </c>
      <c r="CE279" s="28">
        <v>0</v>
      </c>
      <c r="CF279" s="28" t="s">
        <v>103</v>
      </c>
      <c r="CG279" s="28">
        <v>3.15</v>
      </c>
      <c r="CH279" s="28">
        <v>5</v>
      </c>
      <c r="CI279" s="28">
        <v>0</v>
      </c>
      <c r="CJ279" s="28" t="s">
        <v>103</v>
      </c>
      <c r="CK279" s="28" t="s">
        <v>103</v>
      </c>
      <c r="CL279" s="28">
        <v>0</v>
      </c>
      <c r="CM279" s="28" t="s">
        <v>103</v>
      </c>
      <c r="CN279" s="28">
        <v>0</v>
      </c>
      <c r="CO279" s="28">
        <f t="shared" si="79"/>
        <v>0</v>
      </c>
      <c r="CP279" s="32">
        <f t="shared" si="67"/>
        <v>287.57330000000002</v>
      </c>
      <c r="CQ279" s="28">
        <v>0</v>
      </c>
      <c r="CR279" s="28" t="s">
        <v>103</v>
      </c>
      <c r="CS279" s="28">
        <f t="shared" si="80"/>
        <v>0</v>
      </c>
      <c r="CT279" s="28">
        <f t="shared" si="81"/>
        <v>0</v>
      </c>
      <c r="CU279" s="28">
        <f t="shared" si="68"/>
        <v>0</v>
      </c>
      <c r="CV279" s="28">
        <f t="shared" si="69"/>
        <v>844.32</v>
      </c>
      <c r="CW279" s="29">
        <f t="shared" si="70"/>
        <v>6155.68</v>
      </c>
    </row>
    <row r="280" spans="2:101" x14ac:dyDescent="0.2">
      <c r="B280" s="7">
        <v>214016</v>
      </c>
      <c r="C280" s="8">
        <v>57925</v>
      </c>
      <c r="D280" s="8" t="s">
        <v>95</v>
      </c>
      <c r="E280" s="8" t="s">
        <v>709</v>
      </c>
      <c r="F280" s="8">
        <v>0</v>
      </c>
      <c r="G280" s="8" t="s">
        <v>942</v>
      </c>
      <c r="H280" s="8" t="s">
        <v>106</v>
      </c>
      <c r="I280" s="8" t="s">
        <v>129</v>
      </c>
      <c r="J280" s="8" t="s">
        <v>103</v>
      </c>
      <c r="K280" s="8" t="s">
        <v>103</v>
      </c>
      <c r="L280" s="8" t="s">
        <v>103</v>
      </c>
      <c r="M280" s="9">
        <v>26609261301078</v>
      </c>
      <c r="N280" s="8" t="s">
        <v>710</v>
      </c>
      <c r="O280" s="8" t="s">
        <v>103</v>
      </c>
      <c r="P280" s="8">
        <v>1446.7629999999999</v>
      </c>
      <c r="Q280" s="14">
        <v>1591.4393</v>
      </c>
      <c r="R280" s="15">
        <v>0</v>
      </c>
      <c r="S280" s="15">
        <f t="shared" si="71"/>
        <v>2148.44</v>
      </c>
      <c r="T280" s="15">
        <f t="shared" si="72"/>
        <v>238.72</v>
      </c>
      <c r="U280" s="15">
        <v>0</v>
      </c>
      <c r="V280" s="15">
        <v>0</v>
      </c>
      <c r="W280" s="15">
        <v>0</v>
      </c>
      <c r="X280" s="15" t="s">
        <v>103</v>
      </c>
      <c r="Y280" s="14">
        <v>238.71589499999999</v>
      </c>
      <c r="Z280" s="15">
        <v>300</v>
      </c>
      <c r="AA280" s="15" t="s">
        <v>103</v>
      </c>
      <c r="AB280" s="15">
        <v>0</v>
      </c>
      <c r="AC280" s="15" t="s">
        <v>103</v>
      </c>
      <c r="AD280" s="15">
        <v>0</v>
      </c>
      <c r="AE280" s="15">
        <v>0</v>
      </c>
      <c r="AF280" s="19">
        <f t="shared" si="73"/>
        <v>538.72</v>
      </c>
      <c r="AG280" s="15">
        <v>50.702060000000003</v>
      </c>
      <c r="AH280" s="15">
        <v>56.501849999999997</v>
      </c>
      <c r="AI280" s="15">
        <v>67.281809999999993</v>
      </c>
      <c r="AJ280" s="15">
        <v>0</v>
      </c>
      <c r="AK280" s="15">
        <v>200</v>
      </c>
      <c r="AL280" s="15">
        <v>28.92118</v>
      </c>
      <c r="AM280" s="15">
        <v>51.576099999999997</v>
      </c>
      <c r="AN280" s="15">
        <v>66.22372</v>
      </c>
      <c r="AO280" s="15">
        <v>94.479169999999996</v>
      </c>
      <c r="AP280" s="15">
        <v>101.09269999999999</v>
      </c>
      <c r="AQ280" s="15">
        <v>108.1692</v>
      </c>
      <c r="AR280" s="15" t="s">
        <v>103</v>
      </c>
      <c r="AS280" s="15">
        <v>72.338160000000002</v>
      </c>
      <c r="AT280" s="15">
        <v>600</v>
      </c>
      <c r="AU280" s="15">
        <v>10</v>
      </c>
      <c r="AV280" s="19">
        <f t="shared" si="74"/>
        <v>1507.29</v>
      </c>
      <c r="AW280" s="15">
        <v>10</v>
      </c>
      <c r="AX280" s="15">
        <v>0</v>
      </c>
      <c r="AY280" s="14">
        <v>304.58170000000001</v>
      </c>
      <c r="AZ280" s="15">
        <v>0</v>
      </c>
      <c r="BA280" s="15" t="s">
        <v>103</v>
      </c>
      <c r="BB280" s="15">
        <v>0</v>
      </c>
      <c r="BC280" s="24">
        <f t="shared" si="66"/>
        <v>6339.19</v>
      </c>
      <c r="BD280" s="19">
        <f t="shared" si="75"/>
        <v>660.8100000000004</v>
      </c>
      <c r="BE280" s="19">
        <f t="shared" si="76"/>
        <v>7000</v>
      </c>
      <c r="BF280" s="22">
        <v>0</v>
      </c>
      <c r="BG280" s="22">
        <v>0</v>
      </c>
      <c r="BH280" s="22"/>
      <c r="BI280" s="22"/>
      <c r="BJ280" s="32">
        <v>573.20559570312503</v>
      </c>
      <c r="BK280" s="32">
        <v>0</v>
      </c>
      <c r="BL280" s="28">
        <f t="shared" si="77"/>
        <v>0</v>
      </c>
      <c r="BM280" s="28">
        <f t="shared" si="78"/>
        <v>0</v>
      </c>
      <c r="BN28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0" s="28">
        <v>0</v>
      </c>
      <c r="BR280" s="28">
        <v>0</v>
      </c>
      <c r="BS280" s="28" t="s">
        <v>103</v>
      </c>
      <c r="BT280" s="28">
        <v>3</v>
      </c>
      <c r="BU280" s="28">
        <v>0</v>
      </c>
      <c r="BV280" s="28" t="s">
        <v>103</v>
      </c>
      <c r="BW280" s="28" t="s">
        <v>103</v>
      </c>
      <c r="BX280" s="28">
        <v>0</v>
      </c>
      <c r="BY280" s="28" t="s">
        <v>103</v>
      </c>
      <c r="BZ280" s="28" t="s">
        <v>103</v>
      </c>
      <c r="CA280" s="28" t="s">
        <v>103</v>
      </c>
      <c r="CB280" s="28" t="s">
        <v>103</v>
      </c>
      <c r="CC280" s="28">
        <v>0</v>
      </c>
      <c r="CD280" s="28" t="s">
        <v>103</v>
      </c>
      <c r="CE280" s="28">
        <v>0</v>
      </c>
      <c r="CF280" s="28" t="s">
        <v>103</v>
      </c>
      <c r="CG280" s="28">
        <v>3.35</v>
      </c>
      <c r="CH280" s="28">
        <v>5</v>
      </c>
      <c r="CI280" s="28">
        <v>0</v>
      </c>
      <c r="CJ280" s="28" t="s">
        <v>103</v>
      </c>
      <c r="CK280" s="28" t="s">
        <v>103</v>
      </c>
      <c r="CL280" s="28">
        <v>0</v>
      </c>
      <c r="CM280" s="28" t="s">
        <v>103</v>
      </c>
      <c r="CN280" s="28">
        <v>0</v>
      </c>
      <c r="CO280" s="28">
        <f t="shared" si="79"/>
        <v>0</v>
      </c>
      <c r="CP280" s="32">
        <f t="shared" si="67"/>
        <v>304.58170000000001</v>
      </c>
      <c r="CQ280" s="28">
        <v>0</v>
      </c>
      <c r="CR280" s="28" t="s">
        <v>103</v>
      </c>
      <c r="CS280" s="28">
        <f t="shared" si="80"/>
        <v>0</v>
      </c>
      <c r="CT280" s="28">
        <f t="shared" si="81"/>
        <v>0</v>
      </c>
      <c r="CU280" s="28">
        <f t="shared" si="68"/>
        <v>0</v>
      </c>
      <c r="CV280" s="28">
        <f t="shared" si="69"/>
        <v>889.14</v>
      </c>
      <c r="CW280" s="29">
        <f t="shared" si="70"/>
        <v>6110.86</v>
      </c>
    </row>
    <row r="281" spans="2:101" x14ac:dyDescent="0.2">
      <c r="B281" s="7">
        <v>215000</v>
      </c>
      <c r="C281" s="8">
        <v>92277</v>
      </c>
      <c r="D281" s="8" t="s">
        <v>104</v>
      </c>
      <c r="E281" s="8" t="s">
        <v>919</v>
      </c>
      <c r="F281" s="8">
        <v>0</v>
      </c>
      <c r="G281" s="8" t="s">
        <v>942</v>
      </c>
      <c r="H281" s="8" t="s">
        <v>106</v>
      </c>
      <c r="I281" s="8" t="s">
        <v>129</v>
      </c>
      <c r="J281" s="8" t="s">
        <v>129</v>
      </c>
      <c r="K281" s="8" t="s">
        <v>711</v>
      </c>
      <c r="L281" s="8" t="s">
        <v>712</v>
      </c>
      <c r="M281" s="9">
        <v>27910052200171</v>
      </c>
      <c r="N281" s="8" t="s">
        <v>713</v>
      </c>
      <c r="O281" s="8" t="s">
        <v>102</v>
      </c>
      <c r="P281" s="8">
        <v>699.82</v>
      </c>
      <c r="Q281" s="14">
        <v>818.78940000000011</v>
      </c>
      <c r="R281" s="15">
        <v>0</v>
      </c>
      <c r="S281" s="15">
        <f t="shared" si="71"/>
        <v>1105.3699999999999</v>
      </c>
      <c r="T281" s="15">
        <f t="shared" si="72"/>
        <v>122.82</v>
      </c>
      <c r="U281" s="15">
        <v>0</v>
      </c>
      <c r="V281" s="15">
        <v>0</v>
      </c>
      <c r="W281" s="15">
        <v>0</v>
      </c>
      <c r="X281" s="15" t="s">
        <v>103</v>
      </c>
      <c r="Y281" s="14">
        <v>122.81841000000001</v>
      </c>
      <c r="Z281" s="15">
        <v>300</v>
      </c>
      <c r="AA281" s="15" t="s">
        <v>103</v>
      </c>
      <c r="AB281" s="15">
        <v>0</v>
      </c>
      <c r="AC281" s="15" t="s">
        <v>103</v>
      </c>
      <c r="AD281" s="15">
        <v>0</v>
      </c>
      <c r="AE281" s="15">
        <v>0</v>
      </c>
      <c r="AF281" s="19">
        <f t="shared" si="73"/>
        <v>422.82</v>
      </c>
      <c r="AG281" s="15">
        <v>0</v>
      </c>
      <c r="AH281" s="15">
        <v>0</v>
      </c>
      <c r="AI281" s="15">
        <v>0</v>
      </c>
      <c r="AJ281" s="15">
        <v>322.82</v>
      </c>
      <c r="AK281" s="15">
        <v>0</v>
      </c>
      <c r="AL281" s="15">
        <v>42.36</v>
      </c>
      <c r="AM281" s="15">
        <v>40.07</v>
      </c>
      <c r="AN281" s="15">
        <v>37.630000000000003</v>
      </c>
      <c r="AO281" s="15">
        <v>60.01</v>
      </c>
      <c r="AP281" s="15">
        <v>48.9</v>
      </c>
      <c r="AQ281" s="15">
        <v>104.22</v>
      </c>
      <c r="AR281" s="15" t="s">
        <v>103</v>
      </c>
      <c r="AS281" s="15">
        <v>80.018000000000001</v>
      </c>
      <c r="AT281" s="15">
        <v>600</v>
      </c>
      <c r="AU281" s="15">
        <v>4</v>
      </c>
      <c r="AV281" s="19">
        <f t="shared" si="74"/>
        <v>1340.03</v>
      </c>
      <c r="AW281" s="15">
        <v>10</v>
      </c>
      <c r="AX281" s="15">
        <v>0</v>
      </c>
      <c r="AY281" s="14">
        <v>147.3305</v>
      </c>
      <c r="AZ281" s="15">
        <v>0</v>
      </c>
      <c r="BA281" s="15" t="s">
        <v>103</v>
      </c>
      <c r="BB281" s="15">
        <v>30</v>
      </c>
      <c r="BC281" s="24">
        <f t="shared" si="66"/>
        <v>3967.16</v>
      </c>
      <c r="BD281" s="19">
        <f t="shared" si="75"/>
        <v>3032.84</v>
      </c>
      <c r="BE281" s="19">
        <f t="shared" si="76"/>
        <v>7030</v>
      </c>
      <c r="BF281" s="22">
        <v>0</v>
      </c>
      <c r="BG281" s="22">
        <v>0</v>
      </c>
      <c r="BH281" s="22"/>
      <c r="BI281" s="22"/>
      <c r="BJ281" s="32">
        <v>514.99690429687496</v>
      </c>
      <c r="BK281" s="32">
        <v>0</v>
      </c>
      <c r="BL281" s="28">
        <f t="shared" si="77"/>
        <v>0</v>
      </c>
      <c r="BM281" s="28">
        <f t="shared" si="78"/>
        <v>0</v>
      </c>
      <c r="BN28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1" s="28">
        <v>0</v>
      </c>
      <c r="BR281" s="28">
        <v>0</v>
      </c>
      <c r="BS281" s="28" t="s">
        <v>103</v>
      </c>
      <c r="BT281" s="28">
        <v>3</v>
      </c>
      <c r="BU281" s="28">
        <v>0</v>
      </c>
      <c r="BV281" s="28" t="s">
        <v>103</v>
      </c>
      <c r="BW281" s="28" t="s">
        <v>103</v>
      </c>
      <c r="BX281" s="28">
        <v>0</v>
      </c>
      <c r="BY281" s="28" t="s">
        <v>103</v>
      </c>
      <c r="BZ281" s="28" t="s">
        <v>103</v>
      </c>
      <c r="CA281" s="28" t="s">
        <v>103</v>
      </c>
      <c r="CB281" s="28" t="s">
        <v>103</v>
      </c>
      <c r="CC281" s="28">
        <v>0</v>
      </c>
      <c r="CD281" s="28" t="s">
        <v>103</v>
      </c>
      <c r="CE281" s="28">
        <v>0</v>
      </c>
      <c r="CF281" s="28" t="s">
        <v>103</v>
      </c>
      <c r="CG281" s="28">
        <v>2.7</v>
      </c>
      <c r="CH281" s="28">
        <v>3</v>
      </c>
      <c r="CI281" s="28">
        <v>0</v>
      </c>
      <c r="CJ281" s="28" t="s">
        <v>103</v>
      </c>
      <c r="CK281" s="28" t="s">
        <v>103</v>
      </c>
      <c r="CL281" s="28">
        <v>0</v>
      </c>
      <c r="CM281" s="28" t="s">
        <v>103</v>
      </c>
      <c r="CN281" s="28">
        <v>0</v>
      </c>
      <c r="CO281" s="28">
        <f t="shared" si="79"/>
        <v>0</v>
      </c>
      <c r="CP281" s="32">
        <f t="shared" si="67"/>
        <v>147.3305</v>
      </c>
      <c r="CQ281" s="28">
        <v>0</v>
      </c>
      <c r="CR281" s="28" t="s">
        <v>103</v>
      </c>
      <c r="CS281" s="28">
        <f t="shared" si="80"/>
        <v>0</v>
      </c>
      <c r="CT281" s="28">
        <f t="shared" si="81"/>
        <v>0</v>
      </c>
      <c r="CU281" s="28">
        <f t="shared" si="68"/>
        <v>0</v>
      </c>
      <c r="CV281" s="28">
        <f t="shared" si="69"/>
        <v>671.03</v>
      </c>
      <c r="CW281" s="29">
        <f t="shared" si="70"/>
        <v>6358.97</v>
      </c>
    </row>
    <row r="282" spans="2:101" x14ac:dyDescent="0.2">
      <c r="B282" s="7">
        <v>215001</v>
      </c>
      <c r="C282" s="8">
        <v>92044</v>
      </c>
      <c r="D282" s="8" t="s">
        <v>104</v>
      </c>
      <c r="E282" s="8" t="s">
        <v>920</v>
      </c>
      <c r="F282" s="8">
        <v>0</v>
      </c>
      <c r="G282" s="8" t="s">
        <v>942</v>
      </c>
      <c r="H282" s="8" t="s">
        <v>97</v>
      </c>
      <c r="I282" s="8" t="s">
        <v>107</v>
      </c>
      <c r="J282" s="8" t="s">
        <v>103</v>
      </c>
      <c r="K282" s="8" t="s">
        <v>103</v>
      </c>
      <c r="L282" s="8" t="s">
        <v>103</v>
      </c>
      <c r="M282" s="9">
        <v>26710132200977</v>
      </c>
      <c r="N282" s="8" t="s">
        <v>714</v>
      </c>
      <c r="O282" s="8" t="s">
        <v>103</v>
      </c>
      <c r="P282" s="8">
        <v>2462.02</v>
      </c>
      <c r="Q282" s="14">
        <v>2708.2220000000002</v>
      </c>
      <c r="R282" s="15">
        <v>0</v>
      </c>
      <c r="S282" s="15">
        <f t="shared" si="71"/>
        <v>3656.1</v>
      </c>
      <c r="T282" s="15">
        <f t="shared" si="72"/>
        <v>406.23</v>
      </c>
      <c r="U282" s="15">
        <v>0</v>
      </c>
      <c r="V282" s="15">
        <v>0</v>
      </c>
      <c r="W282" s="15">
        <v>0</v>
      </c>
      <c r="X282" s="15" t="s">
        <v>103</v>
      </c>
      <c r="Y282" s="14">
        <v>0</v>
      </c>
      <c r="Z282" s="15">
        <v>300</v>
      </c>
      <c r="AA282" s="15" t="s">
        <v>103</v>
      </c>
      <c r="AB282" s="15">
        <v>0</v>
      </c>
      <c r="AC282" s="15" t="s">
        <v>103</v>
      </c>
      <c r="AD282" s="15">
        <v>0</v>
      </c>
      <c r="AE282" s="15">
        <v>0</v>
      </c>
      <c r="AF282" s="19">
        <f t="shared" si="73"/>
        <v>300</v>
      </c>
      <c r="AG282" s="15">
        <v>0</v>
      </c>
      <c r="AH282" s="15">
        <v>0</v>
      </c>
      <c r="AI282" s="15">
        <v>0</v>
      </c>
      <c r="AJ282" s="15">
        <v>488.84</v>
      </c>
      <c r="AK282" s="15">
        <v>0</v>
      </c>
      <c r="AL282" s="15">
        <v>49.22</v>
      </c>
      <c r="AM282" s="15">
        <v>87.77</v>
      </c>
      <c r="AN282" s="15">
        <v>112.7</v>
      </c>
      <c r="AO282" s="15">
        <v>160.78</v>
      </c>
      <c r="AP282" s="15">
        <v>172.03</v>
      </c>
      <c r="AQ282" s="15">
        <v>184.08</v>
      </c>
      <c r="AR282" s="15" t="s">
        <v>103</v>
      </c>
      <c r="AS282" s="15">
        <v>123.101</v>
      </c>
      <c r="AT282" s="15">
        <v>600</v>
      </c>
      <c r="AU282" s="15">
        <v>10</v>
      </c>
      <c r="AV282" s="19">
        <f t="shared" si="74"/>
        <v>1988.52</v>
      </c>
      <c r="AW282" s="15">
        <v>10</v>
      </c>
      <c r="AX282" s="15">
        <v>0</v>
      </c>
      <c r="AY282" s="14">
        <v>518.32000000000005</v>
      </c>
      <c r="AZ282" s="15">
        <v>0</v>
      </c>
      <c r="BA282" s="15" t="s">
        <v>103</v>
      </c>
      <c r="BB282" s="15">
        <v>0</v>
      </c>
      <c r="BC282" s="24">
        <f t="shared" si="66"/>
        <v>9587.39</v>
      </c>
      <c r="BD282" s="19">
        <f t="shared" si="75"/>
        <v>0</v>
      </c>
      <c r="BE282" s="19">
        <f t="shared" si="76"/>
        <v>9587.39</v>
      </c>
      <c r="BF282" s="22">
        <v>0</v>
      </c>
      <c r="BG282" s="22">
        <v>0</v>
      </c>
      <c r="BH282" s="22"/>
      <c r="BI282" s="22"/>
      <c r="BJ282" s="32">
        <v>925.99761718750005</v>
      </c>
      <c r="BK282" s="32">
        <v>130.75</v>
      </c>
      <c r="BL282" s="28">
        <f t="shared" si="77"/>
        <v>0</v>
      </c>
      <c r="BM282" s="28">
        <f t="shared" si="78"/>
        <v>0</v>
      </c>
      <c r="BN28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2" s="28">
        <v>0</v>
      </c>
      <c r="BR282" s="28">
        <v>0</v>
      </c>
      <c r="BS282" s="28" t="s">
        <v>103</v>
      </c>
      <c r="BT282" s="28">
        <v>3</v>
      </c>
      <c r="BU282" s="28">
        <v>0</v>
      </c>
      <c r="BV282" s="28" t="s">
        <v>103</v>
      </c>
      <c r="BW282" s="28" t="s">
        <v>103</v>
      </c>
      <c r="BX282" s="28">
        <v>0</v>
      </c>
      <c r="BY282" s="28" t="s">
        <v>103</v>
      </c>
      <c r="BZ282" s="28" t="s">
        <v>103</v>
      </c>
      <c r="CA282" s="28" t="s">
        <v>103</v>
      </c>
      <c r="CB282" s="28" t="s">
        <v>103</v>
      </c>
      <c r="CC282" s="28">
        <v>0</v>
      </c>
      <c r="CD282" s="28" t="s">
        <v>103</v>
      </c>
      <c r="CE282" s="28">
        <v>0</v>
      </c>
      <c r="CF282" s="28" t="s">
        <v>103</v>
      </c>
      <c r="CG282" s="28">
        <v>4.3</v>
      </c>
      <c r="CH282" s="28">
        <v>5</v>
      </c>
      <c r="CI282" s="28">
        <v>0</v>
      </c>
      <c r="CJ282" s="28" t="s">
        <v>103</v>
      </c>
      <c r="CK282" s="28" t="s">
        <v>103</v>
      </c>
      <c r="CL282" s="28">
        <v>0</v>
      </c>
      <c r="CM282" s="28" t="s">
        <v>103</v>
      </c>
      <c r="CN282" s="28">
        <v>0</v>
      </c>
      <c r="CO282" s="28">
        <f t="shared" si="79"/>
        <v>0</v>
      </c>
      <c r="CP282" s="32">
        <f t="shared" si="67"/>
        <v>518.32000000000005</v>
      </c>
      <c r="CQ282" s="28">
        <v>0</v>
      </c>
      <c r="CR282" s="28" t="s">
        <v>103</v>
      </c>
      <c r="CS282" s="28">
        <f t="shared" si="80"/>
        <v>0</v>
      </c>
      <c r="CT282" s="28">
        <f t="shared" si="81"/>
        <v>0</v>
      </c>
      <c r="CU282" s="28">
        <f t="shared" si="68"/>
        <v>0</v>
      </c>
      <c r="CV282" s="28">
        <f t="shared" si="69"/>
        <v>1587.37</v>
      </c>
      <c r="CW282" s="29">
        <f t="shared" si="70"/>
        <v>8000.0199999999995</v>
      </c>
    </row>
    <row r="283" spans="2:101" x14ac:dyDescent="0.2">
      <c r="B283" s="7">
        <v>215002</v>
      </c>
      <c r="C283" s="8">
        <v>92039</v>
      </c>
      <c r="D283" s="8" t="s">
        <v>104</v>
      </c>
      <c r="E283" s="8" t="s">
        <v>715</v>
      </c>
      <c r="F283" s="8">
        <v>0</v>
      </c>
      <c r="G283" s="8" t="s">
        <v>942</v>
      </c>
      <c r="H283" s="8" t="s">
        <v>106</v>
      </c>
      <c r="I283" s="8" t="s">
        <v>114</v>
      </c>
      <c r="J283" s="8" t="s">
        <v>114</v>
      </c>
      <c r="K283" s="8" t="s">
        <v>471</v>
      </c>
      <c r="L283" s="8" t="s">
        <v>200</v>
      </c>
      <c r="M283" s="9">
        <v>26601222200336</v>
      </c>
      <c r="N283" s="8" t="s">
        <v>716</v>
      </c>
      <c r="O283" s="8" t="s">
        <v>102</v>
      </c>
      <c r="P283" s="8">
        <v>2164.4499999999998</v>
      </c>
      <c r="Q283" s="14">
        <v>2532.4065000000001</v>
      </c>
      <c r="R283" s="15">
        <v>0</v>
      </c>
      <c r="S283" s="15">
        <f t="shared" si="71"/>
        <v>3418.75</v>
      </c>
      <c r="T283" s="15">
        <f t="shared" si="72"/>
        <v>379.86</v>
      </c>
      <c r="U283" s="15">
        <v>0</v>
      </c>
      <c r="V283" s="15">
        <v>0</v>
      </c>
      <c r="W283" s="15">
        <v>0</v>
      </c>
      <c r="X283" s="15" t="s">
        <v>103</v>
      </c>
      <c r="Y283" s="14">
        <v>379.860975</v>
      </c>
      <c r="Z283" s="15">
        <v>300</v>
      </c>
      <c r="AA283" s="15" t="s">
        <v>103</v>
      </c>
      <c r="AB283" s="15">
        <v>0</v>
      </c>
      <c r="AC283" s="15" t="s">
        <v>103</v>
      </c>
      <c r="AD283" s="15">
        <v>0</v>
      </c>
      <c r="AE283" s="15">
        <v>0</v>
      </c>
      <c r="AF283" s="19">
        <f t="shared" si="73"/>
        <v>679.86</v>
      </c>
      <c r="AG283" s="15">
        <v>0</v>
      </c>
      <c r="AH283" s="15">
        <v>0</v>
      </c>
      <c r="AI283" s="15">
        <v>0</v>
      </c>
      <c r="AJ283" s="15">
        <v>452.46</v>
      </c>
      <c r="AK283" s="15">
        <v>0</v>
      </c>
      <c r="AL283" s="15">
        <v>43.37</v>
      </c>
      <c r="AM283" s="15">
        <v>77.17</v>
      </c>
      <c r="AN283" s="15">
        <v>99.08</v>
      </c>
      <c r="AO283" s="15">
        <v>141.35</v>
      </c>
      <c r="AP283" s="15">
        <v>151.24</v>
      </c>
      <c r="AQ283" s="15">
        <v>161.83000000000001</v>
      </c>
      <c r="AR283" s="15" t="s">
        <v>103</v>
      </c>
      <c r="AS283" s="15">
        <v>108.2225</v>
      </c>
      <c r="AT283" s="15">
        <v>600</v>
      </c>
      <c r="AU283" s="15">
        <v>10</v>
      </c>
      <c r="AV283" s="19">
        <f t="shared" si="74"/>
        <v>1844.72</v>
      </c>
      <c r="AW283" s="15">
        <v>10</v>
      </c>
      <c r="AX283" s="15">
        <v>0</v>
      </c>
      <c r="AY283" s="14">
        <v>455.6737</v>
      </c>
      <c r="AZ283" s="15">
        <v>0</v>
      </c>
      <c r="BA283" s="15" t="s">
        <v>103</v>
      </c>
      <c r="BB283" s="15">
        <v>0</v>
      </c>
      <c r="BC283" s="24">
        <f t="shared" si="66"/>
        <v>9321.27</v>
      </c>
      <c r="BD283" s="19">
        <f t="shared" si="75"/>
        <v>0</v>
      </c>
      <c r="BE283" s="19">
        <f t="shared" si="76"/>
        <v>9321.27</v>
      </c>
      <c r="BF283" s="22">
        <v>0</v>
      </c>
      <c r="BG283" s="22">
        <v>0</v>
      </c>
      <c r="BH283" s="22"/>
      <c r="BI283" s="22"/>
      <c r="BJ283" s="32">
        <v>824.68648925781247</v>
      </c>
      <c r="BK283" s="32">
        <v>60.75</v>
      </c>
      <c r="BL283" s="28">
        <f t="shared" si="77"/>
        <v>0</v>
      </c>
      <c r="BM283" s="28">
        <f t="shared" si="78"/>
        <v>0</v>
      </c>
      <c r="BN28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3" s="28">
        <v>0</v>
      </c>
      <c r="BR283" s="28">
        <v>0</v>
      </c>
      <c r="BS283" s="28" t="s">
        <v>103</v>
      </c>
      <c r="BT283" s="28">
        <v>3</v>
      </c>
      <c r="BU283" s="28">
        <v>0</v>
      </c>
      <c r="BV283" s="28" t="s">
        <v>103</v>
      </c>
      <c r="BW283" s="28" t="s">
        <v>103</v>
      </c>
      <c r="BX283" s="28">
        <v>0</v>
      </c>
      <c r="BY283" s="28" t="s">
        <v>103</v>
      </c>
      <c r="BZ283" s="28" t="s">
        <v>103</v>
      </c>
      <c r="CA283" s="28" t="s">
        <v>103</v>
      </c>
      <c r="CB283" s="28" t="s">
        <v>103</v>
      </c>
      <c r="CC283" s="28">
        <v>0</v>
      </c>
      <c r="CD283" s="28" t="s">
        <v>103</v>
      </c>
      <c r="CE283" s="28">
        <v>0</v>
      </c>
      <c r="CF283" s="28" t="s">
        <v>103</v>
      </c>
      <c r="CG283" s="28">
        <v>3.84</v>
      </c>
      <c r="CH283" s="28">
        <v>3</v>
      </c>
      <c r="CI283" s="28">
        <v>0</v>
      </c>
      <c r="CJ283" s="28" t="s">
        <v>103</v>
      </c>
      <c r="CK283" s="28" t="s">
        <v>103</v>
      </c>
      <c r="CL283" s="28">
        <v>0</v>
      </c>
      <c r="CM283" s="28" t="s">
        <v>103</v>
      </c>
      <c r="CN283" s="28">
        <v>0</v>
      </c>
      <c r="CO283" s="28">
        <f t="shared" si="79"/>
        <v>0</v>
      </c>
      <c r="CP283" s="32">
        <f t="shared" si="67"/>
        <v>455.6737</v>
      </c>
      <c r="CQ283" s="28">
        <v>0</v>
      </c>
      <c r="CR283" s="28" t="s">
        <v>103</v>
      </c>
      <c r="CS283" s="28">
        <f t="shared" si="80"/>
        <v>0</v>
      </c>
      <c r="CT283" s="28">
        <f t="shared" si="81"/>
        <v>0</v>
      </c>
      <c r="CU283" s="28">
        <f t="shared" si="68"/>
        <v>0</v>
      </c>
      <c r="CV283" s="28">
        <f t="shared" si="69"/>
        <v>1350.95</v>
      </c>
      <c r="CW283" s="29">
        <f t="shared" si="70"/>
        <v>7970.3200000000006</v>
      </c>
    </row>
    <row r="284" spans="2:101" x14ac:dyDescent="0.2">
      <c r="B284" s="7">
        <v>215003</v>
      </c>
      <c r="C284" s="8">
        <v>96122</v>
      </c>
      <c r="D284" s="8" t="s">
        <v>104</v>
      </c>
      <c r="E284" s="8" t="s">
        <v>921</v>
      </c>
      <c r="F284" s="8">
        <v>0</v>
      </c>
      <c r="G284" s="8" t="s">
        <v>942</v>
      </c>
      <c r="H284" s="8" t="s">
        <v>97</v>
      </c>
      <c r="I284" s="8" t="s">
        <v>98</v>
      </c>
      <c r="J284" s="8" t="s">
        <v>98</v>
      </c>
      <c r="K284" s="8" t="s">
        <v>717</v>
      </c>
      <c r="L284" s="8" t="s">
        <v>200</v>
      </c>
      <c r="M284" s="9">
        <v>28407042200032</v>
      </c>
      <c r="N284" s="8" t="s">
        <v>718</v>
      </c>
      <c r="O284" s="8" t="s">
        <v>102</v>
      </c>
      <c r="P284" s="8">
        <v>1007.4</v>
      </c>
      <c r="Q284" s="14">
        <v>1178.6580000000001</v>
      </c>
      <c r="R284" s="15">
        <v>0</v>
      </c>
      <c r="S284" s="15">
        <f t="shared" si="71"/>
        <v>1591.19</v>
      </c>
      <c r="T284" s="15">
        <f t="shared" si="72"/>
        <v>176.8</v>
      </c>
      <c r="U284" s="15">
        <v>0</v>
      </c>
      <c r="V284" s="15">
        <v>0</v>
      </c>
      <c r="W284" s="15">
        <v>0</v>
      </c>
      <c r="X284" s="15" t="s">
        <v>103</v>
      </c>
      <c r="Y284" s="14">
        <v>0</v>
      </c>
      <c r="Z284" s="15">
        <v>300</v>
      </c>
      <c r="AA284" s="15" t="s">
        <v>103</v>
      </c>
      <c r="AB284" s="15">
        <v>0</v>
      </c>
      <c r="AC284" s="15" t="s">
        <v>103</v>
      </c>
      <c r="AD284" s="15">
        <v>0</v>
      </c>
      <c r="AE284" s="15">
        <v>0</v>
      </c>
      <c r="AF284" s="19">
        <f t="shared" si="73"/>
        <v>300</v>
      </c>
      <c r="AG284" s="15">
        <v>0</v>
      </c>
      <c r="AH284" s="15">
        <v>0</v>
      </c>
      <c r="AI284" s="15">
        <v>0</v>
      </c>
      <c r="AJ284" s="15">
        <v>338.72</v>
      </c>
      <c r="AK284" s="15">
        <v>0</v>
      </c>
      <c r="AL284" s="15">
        <v>28.01</v>
      </c>
      <c r="AM284" s="15">
        <v>35.92</v>
      </c>
      <c r="AN284" s="15">
        <v>46.11</v>
      </c>
      <c r="AO284" s="15">
        <v>65.790000000000006</v>
      </c>
      <c r="AP284" s="15">
        <v>70.39</v>
      </c>
      <c r="AQ284" s="15">
        <v>84.1</v>
      </c>
      <c r="AR284" s="15" t="s">
        <v>103</v>
      </c>
      <c r="AS284" s="15">
        <v>50.37</v>
      </c>
      <c r="AT284" s="15">
        <v>600</v>
      </c>
      <c r="AU284" s="15">
        <v>10</v>
      </c>
      <c r="AV284" s="19">
        <f t="shared" si="74"/>
        <v>1329.41</v>
      </c>
      <c r="AW284" s="15">
        <v>10</v>
      </c>
      <c r="AX284" s="15">
        <v>0</v>
      </c>
      <c r="AY284" s="14">
        <v>212.08420000000001</v>
      </c>
      <c r="AZ284" s="15">
        <v>0</v>
      </c>
      <c r="BA284" s="15" t="s">
        <v>103</v>
      </c>
      <c r="BB284" s="15">
        <v>0</v>
      </c>
      <c r="BC284" s="24">
        <f t="shared" si="66"/>
        <v>4798.1400000000003</v>
      </c>
      <c r="BD284" s="19">
        <f t="shared" si="75"/>
        <v>2201.8599999999997</v>
      </c>
      <c r="BE284" s="19">
        <f t="shared" si="76"/>
        <v>7000</v>
      </c>
      <c r="BF284" s="22">
        <v>0</v>
      </c>
      <c r="BG284" s="22">
        <v>0</v>
      </c>
      <c r="BH284" s="22"/>
      <c r="BI284" s="22"/>
      <c r="BJ284" s="32">
        <v>526.55678710937502</v>
      </c>
      <c r="BK284" s="32">
        <v>0</v>
      </c>
      <c r="BL284" s="28">
        <f t="shared" si="77"/>
        <v>0</v>
      </c>
      <c r="BM284" s="28">
        <f t="shared" si="78"/>
        <v>0</v>
      </c>
      <c r="BN28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4" s="28">
        <v>0</v>
      </c>
      <c r="BR284" s="28">
        <v>0</v>
      </c>
      <c r="BS284" s="28" t="s">
        <v>103</v>
      </c>
      <c r="BT284" s="28">
        <v>3</v>
      </c>
      <c r="BU284" s="28">
        <v>0</v>
      </c>
      <c r="BV284" s="28" t="s">
        <v>103</v>
      </c>
      <c r="BW284" s="28" t="s">
        <v>103</v>
      </c>
      <c r="BX284" s="28">
        <v>0</v>
      </c>
      <c r="BY284" s="28" t="s">
        <v>103</v>
      </c>
      <c r="BZ284" s="28" t="s">
        <v>103</v>
      </c>
      <c r="CA284" s="28" t="s">
        <v>103</v>
      </c>
      <c r="CB284" s="28" t="s">
        <v>103</v>
      </c>
      <c r="CC284" s="28">
        <v>0</v>
      </c>
      <c r="CD284" s="28" t="s">
        <v>103</v>
      </c>
      <c r="CE284" s="28">
        <v>0</v>
      </c>
      <c r="CF284" s="28" t="s">
        <v>103</v>
      </c>
      <c r="CG284" s="28">
        <v>2.61</v>
      </c>
      <c r="CH284" s="28">
        <v>3</v>
      </c>
      <c r="CI284" s="28">
        <v>0</v>
      </c>
      <c r="CJ284" s="28" t="s">
        <v>103</v>
      </c>
      <c r="CK284" s="28" t="s">
        <v>103</v>
      </c>
      <c r="CL284" s="28">
        <v>0</v>
      </c>
      <c r="CM284" s="28" t="s">
        <v>103</v>
      </c>
      <c r="CN284" s="28">
        <v>0</v>
      </c>
      <c r="CO284" s="28">
        <f t="shared" si="79"/>
        <v>0</v>
      </c>
      <c r="CP284" s="32">
        <f t="shared" si="67"/>
        <v>212.08420000000001</v>
      </c>
      <c r="CQ284" s="28">
        <v>0</v>
      </c>
      <c r="CR284" s="28" t="s">
        <v>103</v>
      </c>
      <c r="CS284" s="28">
        <f t="shared" si="80"/>
        <v>0</v>
      </c>
      <c r="CT284" s="28">
        <f t="shared" si="81"/>
        <v>0</v>
      </c>
      <c r="CU284" s="28">
        <f t="shared" si="68"/>
        <v>0</v>
      </c>
      <c r="CV284" s="28">
        <f t="shared" si="69"/>
        <v>747.25</v>
      </c>
      <c r="CW284" s="29">
        <f t="shared" si="70"/>
        <v>6252.75</v>
      </c>
    </row>
    <row r="285" spans="2:101" x14ac:dyDescent="0.2">
      <c r="B285" s="7">
        <v>215004</v>
      </c>
      <c r="C285" s="8">
        <v>96016</v>
      </c>
      <c r="D285" s="8" t="s">
        <v>104</v>
      </c>
      <c r="E285" s="8" t="s">
        <v>719</v>
      </c>
      <c r="F285" s="8">
        <v>0</v>
      </c>
      <c r="G285" s="8" t="s">
        <v>942</v>
      </c>
      <c r="H285" s="8" t="s">
        <v>451</v>
      </c>
      <c r="I285" s="8" t="s">
        <v>98</v>
      </c>
      <c r="J285" s="8" t="s">
        <v>98</v>
      </c>
      <c r="K285" s="8" t="s">
        <v>416</v>
      </c>
      <c r="L285" s="8" t="s">
        <v>200</v>
      </c>
      <c r="M285" s="9">
        <v>26702282200077</v>
      </c>
      <c r="N285" s="8" t="s">
        <v>720</v>
      </c>
      <c r="O285" s="8" t="s">
        <v>102</v>
      </c>
      <c r="P285" s="8">
        <v>1395.3</v>
      </c>
      <c r="Q285" s="14">
        <v>1632.5010000000002</v>
      </c>
      <c r="R285" s="15">
        <v>0</v>
      </c>
      <c r="S285" s="15">
        <f t="shared" si="71"/>
        <v>2203.88</v>
      </c>
      <c r="T285" s="15">
        <f t="shared" si="72"/>
        <v>244.88</v>
      </c>
      <c r="U285" s="15">
        <v>0</v>
      </c>
      <c r="V285" s="15">
        <v>0</v>
      </c>
      <c r="W285" s="15">
        <v>0</v>
      </c>
      <c r="X285" s="15" t="s">
        <v>103</v>
      </c>
      <c r="Y285" s="14">
        <v>0</v>
      </c>
      <c r="Z285" s="15">
        <v>300</v>
      </c>
      <c r="AA285" s="15" t="s">
        <v>103</v>
      </c>
      <c r="AB285" s="15">
        <v>0</v>
      </c>
      <c r="AC285" s="15" t="s">
        <v>103</v>
      </c>
      <c r="AD285" s="15">
        <v>0</v>
      </c>
      <c r="AE285" s="15">
        <v>0</v>
      </c>
      <c r="AF285" s="19">
        <f t="shared" si="73"/>
        <v>300</v>
      </c>
      <c r="AG285" s="15">
        <v>0</v>
      </c>
      <c r="AH285" s="15">
        <v>0</v>
      </c>
      <c r="AI285" s="15">
        <v>0</v>
      </c>
      <c r="AJ285" s="15">
        <v>362.5</v>
      </c>
      <c r="AK285" s="15">
        <v>0</v>
      </c>
      <c r="AL285" s="15">
        <v>27.89</v>
      </c>
      <c r="AM285" s="15">
        <v>49.75</v>
      </c>
      <c r="AN285" s="15">
        <v>63.87</v>
      </c>
      <c r="AO285" s="15">
        <v>91.12</v>
      </c>
      <c r="AP285" s="15">
        <v>97.5</v>
      </c>
      <c r="AQ285" s="15">
        <v>104.22</v>
      </c>
      <c r="AR285" s="15" t="s">
        <v>103</v>
      </c>
      <c r="AS285" s="15">
        <v>69.765000000000001</v>
      </c>
      <c r="AT285" s="15">
        <v>600</v>
      </c>
      <c r="AU285" s="15">
        <v>10</v>
      </c>
      <c r="AV285" s="19">
        <f t="shared" si="74"/>
        <v>1476.62</v>
      </c>
      <c r="AW285" s="15">
        <v>10</v>
      </c>
      <c r="AX285" s="15">
        <v>0</v>
      </c>
      <c r="AY285" s="14">
        <v>293.74740000000003</v>
      </c>
      <c r="AZ285" s="15">
        <v>0</v>
      </c>
      <c r="BA285" s="15" t="s">
        <v>103</v>
      </c>
      <c r="BB285" s="15">
        <v>30</v>
      </c>
      <c r="BC285" s="24">
        <f t="shared" si="66"/>
        <v>6161.63</v>
      </c>
      <c r="BD285" s="19">
        <f t="shared" si="75"/>
        <v>838.36999999999989</v>
      </c>
      <c r="BE285" s="19">
        <f t="shared" si="76"/>
        <v>7030</v>
      </c>
      <c r="BF285" s="22">
        <v>0</v>
      </c>
      <c r="BG285" s="22">
        <v>0</v>
      </c>
      <c r="BH285" s="22"/>
      <c r="BI285" s="22"/>
      <c r="BJ285" s="32">
        <v>563.26488281249999</v>
      </c>
      <c r="BK285" s="32">
        <v>0</v>
      </c>
      <c r="BL285" s="28">
        <f t="shared" si="77"/>
        <v>0</v>
      </c>
      <c r="BM285" s="28">
        <f t="shared" si="78"/>
        <v>0</v>
      </c>
      <c r="BN28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5" s="28">
        <v>0</v>
      </c>
      <c r="BR285" s="28">
        <v>0</v>
      </c>
      <c r="BS285" s="28" t="s">
        <v>103</v>
      </c>
      <c r="BT285" s="28">
        <v>3</v>
      </c>
      <c r="BU285" s="28">
        <v>0</v>
      </c>
      <c r="BV285" s="28" t="s">
        <v>103</v>
      </c>
      <c r="BW285" s="28" t="s">
        <v>103</v>
      </c>
      <c r="BX285" s="28">
        <v>0</v>
      </c>
      <c r="BY285" s="28" t="s">
        <v>103</v>
      </c>
      <c r="BZ285" s="28" t="s">
        <v>103</v>
      </c>
      <c r="CA285" s="28" t="s">
        <v>103</v>
      </c>
      <c r="CB285" s="28" t="s">
        <v>103</v>
      </c>
      <c r="CC285" s="28">
        <v>0</v>
      </c>
      <c r="CD285" s="28" t="s">
        <v>103</v>
      </c>
      <c r="CE285" s="28">
        <v>0</v>
      </c>
      <c r="CF285" s="28" t="s">
        <v>103</v>
      </c>
      <c r="CG285" s="28">
        <v>2.67</v>
      </c>
      <c r="CH285" s="28">
        <v>3</v>
      </c>
      <c r="CI285" s="28">
        <v>0</v>
      </c>
      <c r="CJ285" s="28" t="s">
        <v>103</v>
      </c>
      <c r="CK285" s="28" t="s">
        <v>103</v>
      </c>
      <c r="CL285" s="28">
        <v>0</v>
      </c>
      <c r="CM285" s="28" t="s">
        <v>103</v>
      </c>
      <c r="CN285" s="28">
        <v>0</v>
      </c>
      <c r="CO285" s="28">
        <f t="shared" si="79"/>
        <v>0</v>
      </c>
      <c r="CP285" s="32">
        <f t="shared" si="67"/>
        <v>293.74740000000003</v>
      </c>
      <c r="CQ285" s="28">
        <v>0</v>
      </c>
      <c r="CR285" s="28" t="s">
        <v>103</v>
      </c>
      <c r="CS285" s="28">
        <f t="shared" si="80"/>
        <v>0</v>
      </c>
      <c r="CT285" s="28">
        <f t="shared" si="81"/>
        <v>0</v>
      </c>
      <c r="CU285" s="28">
        <f t="shared" si="68"/>
        <v>0</v>
      </c>
      <c r="CV285" s="28">
        <f t="shared" si="69"/>
        <v>865.68</v>
      </c>
      <c r="CW285" s="29">
        <f t="shared" si="70"/>
        <v>6164.32</v>
      </c>
    </row>
    <row r="286" spans="2:101" x14ac:dyDescent="0.2">
      <c r="B286" s="7">
        <v>215005</v>
      </c>
      <c r="C286" s="8">
        <v>96009</v>
      </c>
      <c r="D286" s="8" t="s">
        <v>104</v>
      </c>
      <c r="E286" s="8" t="s">
        <v>922</v>
      </c>
      <c r="F286" s="8">
        <v>0</v>
      </c>
      <c r="G286" s="8" t="s">
        <v>942</v>
      </c>
      <c r="H286" s="8" t="s">
        <v>106</v>
      </c>
      <c r="I286" s="8" t="s">
        <v>98</v>
      </c>
      <c r="J286" s="8" t="s">
        <v>98</v>
      </c>
      <c r="K286" s="8" t="s">
        <v>135</v>
      </c>
      <c r="L286" s="8" t="s">
        <v>192</v>
      </c>
      <c r="M286" s="9">
        <v>26809102200138</v>
      </c>
      <c r="N286" s="8" t="s">
        <v>721</v>
      </c>
      <c r="O286" s="8" t="s">
        <v>102</v>
      </c>
      <c r="P286" s="8">
        <v>1395.3</v>
      </c>
      <c r="Q286" s="14">
        <v>1632.5010000000002</v>
      </c>
      <c r="R286" s="15">
        <v>0</v>
      </c>
      <c r="S286" s="15">
        <f t="shared" si="71"/>
        <v>2203.88</v>
      </c>
      <c r="T286" s="15">
        <f t="shared" si="72"/>
        <v>244.88</v>
      </c>
      <c r="U286" s="15">
        <v>0</v>
      </c>
      <c r="V286" s="15">
        <v>0</v>
      </c>
      <c r="W286" s="15">
        <v>0</v>
      </c>
      <c r="X286" s="15" t="s">
        <v>103</v>
      </c>
      <c r="Y286" s="14">
        <v>244.87515000000002</v>
      </c>
      <c r="Z286" s="15">
        <v>300</v>
      </c>
      <c r="AA286" s="15" t="s">
        <v>103</v>
      </c>
      <c r="AB286" s="15">
        <v>0</v>
      </c>
      <c r="AC286" s="15" t="s">
        <v>103</v>
      </c>
      <c r="AD286" s="15">
        <v>0</v>
      </c>
      <c r="AE286" s="15">
        <v>0</v>
      </c>
      <c r="AF286" s="19">
        <f t="shared" si="73"/>
        <v>544.88</v>
      </c>
      <c r="AG286" s="15">
        <v>0</v>
      </c>
      <c r="AH286" s="15">
        <v>0</v>
      </c>
      <c r="AI286" s="15">
        <v>0</v>
      </c>
      <c r="AJ286" s="15">
        <v>362.5</v>
      </c>
      <c r="AK286" s="15">
        <v>0</v>
      </c>
      <c r="AL286" s="15">
        <v>27.89</v>
      </c>
      <c r="AM286" s="15">
        <v>49.75</v>
      </c>
      <c r="AN286" s="15">
        <v>63.87</v>
      </c>
      <c r="AO286" s="15">
        <v>91.12</v>
      </c>
      <c r="AP286" s="15">
        <v>97.5</v>
      </c>
      <c r="AQ286" s="15">
        <v>104.32</v>
      </c>
      <c r="AR286" s="15" t="s">
        <v>103</v>
      </c>
      <c r="AS286" s="15">
        <v>69.765000000000001</v>
      </c>
      <c r="AT286" s="15">
        <v>600</v>
      </c>
      <c r="AU286" s="15">
        <v>10</v>
      </c>
      <c r="AV286" s="19">
        <f t="shared" si="74"/>
        <v>1476.72</v>
      </c>
      <c r="AW286" s="15">
        <v>10</v>
      </c>
      <c r="AX286" s="15">
        <v>0</v>
      </c>
      <c r="AY286" s="14">
        <v>293.74740000000003</v>
      </c>
      <c r="AZ286" s="15">
        <v>0</v>
      </c>
      <c r="BA286" s="15" t="s">
        <v>103</v>
      </c>
      <c r="BB286" s="15">
        <v>240</v>
      </c>
      <c r="BC286" s="24">
        <f t="shared" si="66"/>
        <v>6406.61</v>
      </c>
      <c r="BD286" s="19">
        <f t="shared" si="75"/>
        <v>593.39000000000033</v>
      </c>
      <c r="BE286" s="19">
        <f t="shared" si="76"/>
        <v>7240</v>
      </c>
      <c r="BF286" s="22">
        <v>0</v>
      </c>
      <c r="BG286" s="22">
        <v>0</v>
      </c>
      <c r="BH286" s="22"/>
      <c r="BI286" s="22"/>
      <c r="BJ286" s="32">
        <v>563.26488281249999</v>
      </c>
      <c r="BK286" s="32">
        <v>0</v>
      </c>
      <c r="BL286" s="28">
        <f t="shared" si="77"/>
        <v>0</v>
      </c>
      <c r="BM286" s="28">
        <f t="shared" si="78"/>
        <v>0</v>
      </c>
      <c r="BN28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6" s="28">
        <v>0</v>
      </c>
      <c r="BR286" s="28">
        <v>0</v>
      </c>
      <c r="BS286" s="28" t="s">
        <v>103</v>
      </c>
      <c r="BT286" s="28">
        <v>3</v>
      </c>
      <c r="BU286" s="28">
        <v>0</v>
      </c>
      <c r="BV286" s="28" t="s">
        <v>103</v>
      </c>
      <c r="BW286" s="28" t="s">
        <v>103</v>
      </c>
      <c r="BX286" s="28">
        <v>0</v>
      </c>
      <c r="BY286" s="28" t="s">
        <v>103</v>
      </c>
      <c r="BZ286" s="28" t="s">
        <v>103</v>
      </c>
      <c r="CA286" s="28" t="s">
        <v>103</v>
      </c>
      <c r="CB286" s="28" t="s">
        <v>103</v>
      </c>
      <c r="CC286" s="28">
        <v>0</v>
      </c>
      <c r="CD286" s="28" t="s">
        <v>103</v>
      </c>
      <c r="CE286" s="28">
        <v>0</v>
      </c>
      <c r="CF286" s="28" t="s">
        <v>103</v>
      </c>
      <c r="CG286" s="28">
        <v>2.67</v>
      </c>
      <c r="CH286" s="28">
        <v>3</v>
      </c>
      <c r="CI286" s="28">
        <v>0</v>
      </c>
      <c r="CJ286" s="28" t="s">
        <v>103</v>
      </c>
      <c r="CK286" s="28" t="s">
        <v>103</v>
      </c>
      <c r="CL286" s="28">
        <v>0</v>
      </c>
      <c r="CM286" s="28" t="s">
        <v>103</v>
      </c>
      <c r="CN286" s="28">
        <v>0</v>
      </c>
      <c r="CO286" s="28">
        <f t="shared" si="79"/>
        <v>0</v>
      </c>
      <c r="CP286" s="32">
        <f t="shared" si="67"/>
        <v>293.74740000000003</v>
      </c>
      <c r="CQ286" s="28">
        <v>0</v>
      </c>
      <c r="CR286" s="28" t="s">
        <v>103</v>
      </c>
      <c r="CS286" s="28">
        <f t="shared" si="80"/>
        <v>0</v>
      </c>
      <c r="CT286" s="28">
        <f t="shared" si="81"/>
        <v>0</v>
      </c>
      <c r="CU286" s="28">
        <f t="shared" si="68"/>
        <v>0</v>
      </c>
      <c r="CV286" s="28">
        <f t="shared" si="69"/>
        <v>865.68</v>
      </c>
      <c r="CW286" s="29">
        <f t="shared" si="70"/>
        <v>6374.32</v>
      </c>
    </row>
    <row r="287" spans="2:101" x14ac:dyDescent="0.2">
      <c r="B287" s="7">
        <v>215006</v>
      </c>
      <c r="C287" s="8">
        <v>96650</v>
      </c>
      <c r="D287" s="8" t="s">
        <v>104</v>
      </c>
      <c r="E287" s="8" t="s">
        <v>923</v>
      </c>
      <c r="F287" s="8">
        <v>0</v>
      </c>
      <c r="G287" s="8" t="s">
        <v>942</v>
      </c>
      <c r="H287" s="8" t="s">
        <v>106</v>
      </c>
      <c r="I287" s="8" t="s">
        <v>98</v>
      </c>
      <c r="J287" s="8" t="s">
        <v>98</v>
      </c>
      <c r="K287" s="8" t="s">
        <v>717</v>
      </c>
      <c r="L287" s="8" t="s">
        <v>100</v>
      </c>
      <c r="M287" s="9">
        <v>28007032200451</v>
      </c>
      <c r="N287" s="8" t="s">
        <v>722</v>
      </c>
      <c r="O287" s="8" t="s">
        <v>102</v>
      </c>
      <c r="P287" s="8">
        <v>937.15</v>
      </c>
      <c r="Q287" s="14">
        <v>1096.4655</v>
      </c>
      <c r="R287" s="15">
        <v>0</v>
      </c>
      <c r="S287" s="15">
        <f t="shared" si="71"/>
        <v>1480.23</v>
      </c>
      <c r="T287" s="15">
        <f t="shared" si="72"/>
        <v>164.47</v>
      </c>
      <c r="U287" s="15">
        <v>0</v>
      </c>
      <c r="V287" s="15">
        <v>0</v>
      </c>
      <c r="W287" s="15">
        <v>0</v>
      </c>
      <c r="X287" s="15" t="s">
        <v>103</v>
      </c>
      <c r="Y287" s="14">
        <v>164.46982499999999</v>
      </c>
      <c r="Z287" s="15">
        <v>300</v>
      </c>
      <c r="AA287" s="15" t="s">
        <v>103</v>
      </c>
      <c r="AB287" s="15">
        <v>0</v>
      </c>
      <c r="AC287" s="15" t="s">
        <v>103</v>
      </c>
      <c r="AD287" s="15">
        <v>0</v>
      </c>
      <c r="AE287" s="15">
        <v>0</v>
      </c>
      <c r="AF287" s="19">
        <f t="shared" si="73"/>
        <v>464.47</v>
      </c>
      <c r="AG287" s="15">
        <v>0</v>
      </c>
      <c r="AH287" s="15">
        <v>0</v>
      </c>
      <c r="AI287" s="15">
        <v>0</v>
      </c>
      <c r="AJ287" s="15">
        <v>333.09</v>
      </c>
      <c r="AK287" s="15">
        <v>0</v>
      </c>
      <c r="AL287" s="15">
        <v>31.39</v>
      </c>
      <c r="AM287" s="15">
        <v>33.409999999999997</v>
      </c>
      <c r="AN287" s="15">
        <v>42.9</v>
      </c>
      <c r="AO287" s="15">
        <v>61.2</v>
      </c>
      <c r="AP287" s="15">
        <v>65.48</v>
      </c>
      <c r="AQ287" s="15">
        <v>88.69</v>
      </c>
      <c r="AR287" s="15" t="s">
        <v>103</v>
      </c>
      <c r="AS287" s="15">
        <v>56.284999999999997</v>
      </c>
      <c r="AT287" s="15">
        <v>600</v>
      </c>
      <c r="AU287" s="15">
        <v>8</v>
      </c>
      <c r="AV287" s="19">
        <f t="shared" si="74"/>
        <v>1320.45</v>
      </c>
      <c r="AW287" s="15">
        <v>10</v>
      </c>
      <c r="AX287" s="15">
        <v>0</v>
      </c>
      <c r="AY287" s="14">
        <v>197.29470000000001</v>
      </c>
      <c r="AZ287" s="15">
        <v>0</v>
      </c>
      <c r="BA287" s="15" t="s">
        <v>103</v>
      </c>
      <c r="BB287" s="15">
        <v>30</v>
      </c>
      <c r="BC287" s="24">
        <f t="shared" si="66"/>
        <v>4733.38</v>
      </c>
      <c r="BD287" s="19">
        <f t="shared" si="75"/>
        <v>2266.62</v>
      </c>
      <c r="BE287" s="19">
        <f t="shared" si="76"/>
        <v>7030</v>
      </c>
      <c r="BF287" s="22">
        <v>0</v>
      </c>
      <c r="BG287" s="22">
        <v>0</v>
      </c>
      <c r="BH287" s="22"/>
      <c r="BI287" s="22"/>
      <c r="BJ287" s="32">
        <v>523.78809570312501</v>
      </c>
      <c r="BK287" s="32">
        <v>0</v>
      </c>
      <c r="BL287" s="28">
        <f t="shared" si="77"/>
        <v>0</v>
      </c>
      <c r="BM287" s="28">
        <f t="shared" si="78"/>
        <v>0</v>
      </c>
      <c r="BN28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7" s="28">
        <v>0</v>
      </c>
      <c r="BR287" s="28">
        <v>0</v>
      </c>
      <c r="BS287" s="28" t="s">
        <v>103</v>
      </c>
      <c r="BT287" s="28">
        <v>3</v>
      </c>
      <c r="BU287" s="28">
        <v>0</v>
      </c>
      <c r="BV287" s="28" t="s">
        <v>103</v>
      </c>
      <c r="BW287" s="28" t="s">
        <v>103</v>
      </c>
      <c r="BX287" s="28">
        <v>0</v>
      </c>
      <c r="BY287" s="28" t="s">
        <v>103</v>
      </c>
      <c r="BZ287" s="28" t="s">
        <v>103</v>
      </c>
      <c r="CA287" s="28" t="s">
        <v>103</v>
      </c>
      <c r="CB287" s="28" t="s">
        <v>103</v>
      </c>
      <c r="CC287" s="28">
        <v>0</v>
      </c>
      <c r="CD287" s="28" t="s">
        <v>103</v>
      </c>
      <c r="CE287" s="28">
        <v>0</v>
      </c>
      <c r="CF287" s="28" t="s">
        <v>103</v>
      </c>
      <c r="CG287" s="28">
        <v>2.63</v>
      </c>
      <c r="CH287" s="28">
        <v>3</v>
      </c>
      <c r="CI287" s="28">
        <v>0</v>
      </c>
      <c r="CJ287" s="28" t="s">
        <v>103</v>
      </c>
      <c r="CK287" s="28" t="s">
        <v>103</v>
      </c>
      <c r="CL287" s="28">
        <v>0</v>
      </c>
      <c r="CM287" s="28" t="s">
        <v>103</v>
      </c>
      <c r="CN287" s="28">
        <v>0</v>
      </c>
      <c r="CO287" s="28">
        <f t="shared" si="79"/>
        <v>0</v>
      </c>
      <c r="CP287" s="32">
        <f t="shared" si="67"/>
        <v>197.29470000000001</v>
      </c>
      <c r="CQ287" s="28">
        <v>0</v>
      </c>
      <c r="CR287" s="28" t="s">
        <v>103</v>
      </c>
      <c r="CS287" s="28">
        <f t="shared" si="80"/>
        <v>0</v>
      </c>
      <c r="CT287" s="28">
        <f t="shared" si="81"/>
        <v>0</v>
      </c>
      <c r="CU287" s="28">
        <f t="shared" si="68"/>
        <v>0</v>
      </c>
      <c r="CV287" s="28">
        <f t="shared" si="69"/>
        <v>729.71</v>
      </c>
      <c r="CW287" s="29">
        <f t="shared" si="70"/>
        <v>6300.29</v>
      </c>
    </row>
    <row r="288" spans="2:101" x14ac:dyDescent="0.2">
      <c r="B288" s="7">
        <v>215007</v>
      </c>
      <c r="C288" s="8">
        <v>4440</v>
      </c>
      <c r="D288" s="8" t="s">
        <v>95</v>
      </c>
      <c r="E288" s="8" t="s">
        <v>924</v>
      </c>
      <c r="F288" s="8">
        <v>0</v>
      </c>
      <c r="G288" s="8" t="s">
        <v>942</v>
      </c>
      <c r="H288" s="8" t="s">
        <v>451</v>
      </c>
      <c r="I288" s="8" t="s">
        <v>98</v>
      </c>
      <c r="J288" s="8" t="s">
        <v>98</v>
      </c>
      <c r="K288" s="8" t="s">
        <v>723</v>
      </c>
      <c r="L288" s="8" t="s">
        <v>100</v>
      </c>
      <c r="M288" s="9">
        <v>28503142200152</v>
      </c>
      <c r="N288" s="8" t="s">
        <v>724</v>
      </c>
      <c r="O288" s="8" t="s">
        <v>102</v>
      </c>
      <c r="P288" s="8">
        <v>895.8</v>
      </c>
      <c r="Q288" s="14">
        <v>1048.086</v>
      </c>
      <c r="R288" s="15">
        <v>0</v>
      </c>
      <c r="S288" s="15">
        <f t="shared" si="71"/>
        <v>1414.92</v>
      </c>
      <c r="T288" s="15">
        <f t="shared" si="72"/>
        <v>157.21</v>
      </c>
      <c r="U288" s="15">
        <v>0</v>
      </c>
      <c r="V288" s="15">
        <v>0</v>
      </c>
      <c r="W288" s="15">
        <v>0</v>
      </c>
      <c r="X288" s="15" t="s">
        <v>103</v>
      </c>
      <c r="Y288" s="14">
        <v>0</v>
      </c>
      <c r="Z288" s="15">
        <v>300</v>
      </c>
      <c r="AA288" s="15" t="s">
        <v>103</v>
      </c>
      <c r="AB288" s="15">
        <v>0</v>
      </c>
      <c r="AC288" s="15" t="s">
        <v>103</v>
      </c>
      <c r="AD288" s="15">
        <v>0</v>
      </c>
      <c r="AE288" s="15">
        <v>0</v>
      </c>
      <c r="AF288" s="19">
        <f t="shared" si="73"/>
        <v>300</v>
      </c>
      <c r="AG288" s="15">
        <v>0</v>
      </c>
      <c r="AH288" s="15">
        <v>0</v>
      </c>
      <c r="AI288" s="15">
        <v>0</v>
      </c>
      <c r="AJ288" s="15">
        <v>328.74</v>
      </c>
      <c r="AK288" s="15">
        <v>0</v>
      </c>
      <c r="AL288" s="15">
        <v>32.22</v>
      </c>
      <c r="AM288" s="15">
        <v>31.94</v>
      </c>
      <c r="AN288" s="15">
        <v>41</v>
      </c>
      <c r="AO288" s="15">
        <v>58.5</v>
      </c>
      <c r="AP288" s="15">
        <v>62.59</v>
      </c>
      <c r="AQ288" s="15">
        <v>91.4</v>
      </c>
      <c r="AR288" s="15" t="s">
        <v>103</v>
      </c>
      <c r="AS288" s="15">
        <v>60.42</v>
      </c>
      <c r="AT288" s="15">
        <v>600</v>
      </c>
      <c r="AU288" s="15">
        <v>4</v>
      </c>
      <c r="AV288" s="19">
        <f t="shared" si="74"/>
        <v>1310.81</v>
      </c>
      <c r="AW288" s="15">
        <v>10</v>
      </c>
      <c r="AX288" s="15">
        <v>0</v>
      </c>
      <c r="AY288" s="14">
        <v>188.58949999999999</v>
      </c>
      <c r="AZ288" s="15">
        <v>0</v>
      </c>
      <c r="BA288" s="15" t="s">
        <v>103</v>
      </c>
      <c r="BB288" s="15">
        <v>0</v>
      </c>
      <c r="BC288" s="24">
        <f t="shared" si="66"/>
        <v>4429.62</v>
      </c>
      <c r="BD288" s="19">
        <f t="shared" si="75"/>
        <v>2570.38</v>
      </c>
      <c r="BE288" s="19">
        <f t="shared" si="76"/>
        <v>7000</v>
      </c>
      <c r="BF288" s="22">
        <v>0</v>
      </c>
      <c r="BG288" s="22">
        <v>0</v>
      </c>
      <c r="BH288" s="22"/>
      <c r="BI288" s="22"/>
      <c r="BJ288" s="32">
        <v>522.1127978515625</v>
      </c>
      <c r="BK288" s="32">
        <v>0</v>
      </c>
      <c r="BL288" s="28">
        <f t="shared" si="77"/>
        <v>0</v>
      </c>
      <c r="BM288" s="28">
        <f t="shared" si="78"/>
        <v>0</v>
      </c>
      <c r="BN28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8" s="28">
        <v>0</v>
      </c>
      <c r="BR288" s="28">
        <v>0</v>
      </c>
      <c r="BS288" s="28" t="s">
        <v>103</v>
      </c>
      <c r="BT288" s="28">
        <v>3</v>
      </c>
      <c r="BU288" s="28">
        <v>0</v>
      </c>
      <c r="BV288" s="28" t="s">
        <v>103</v>
      </c>
      <c r="BW288" s="28" t="s">
        <v>103</v>
      </c>
      <c r="BX288" s="28">
        <v>0</v>
      </c>
      <c r="BY288" s="28" t="s">
        <v>103</v>
      </c>
      <c r="BZ288" s="28" t="s">
        <v>103</v>
      </c>
      <c r="CA288" s="28" t="s">
        <v>103</v>
      </c>
      <c r="CB288" s="28" t="s">
        <v>103</v>
      </c>
      <c r="CC288" s="28">
        <v>0</v>
      </c>
      <c r="CD288" s="28" t="s">
        <v>103</v>
      </c>
      <c r="CE288" s="28">
        <v>0</v>
      </c>
      <c r="CF288" s="28" t="s">
        <v>103</v>
      </c>
      <c r="CG288" s="28">
        <v>1.93</v>
      </c>
      <c r="CH288" s="28">
        <v>3</v>
      </c>
      <c r="CI288" s="28">
        <v>0</v>
      </c>
      <c r="CJ288" s="28" t="s">
        <v>103</v>
      </c>
      <c r="CK288" s="28" t="s">
        <v>103</v>
      </c>
      <c r="CL288" s="28">
        <v>0</v>
      </c>
      <c r="CM288" s="28" t="s">
        <v>103</v>
      </c>
      <c r="CN288" s="28">
        <v>0</v>
      </c>
      <c r="CO288" s="28">
        <f t="shared" si="79"/>
        <v>0</v>
      </c>
      <c r="CP288" s="32">
        <f t="shared" si="67"/>
        <v>188.58949999999999</v>
      </c>
      <c r="CQ288" s="28">
        <v>0</v>
      </c>
      <c r="CR288" s="28" t="s">
        <v>103</v>
      </c>
      <c r="CS288" s="28">
        <f t="shared" si="80"/>
        <v>0</v>
      </c>
      <c r="CT288" s="28">
        <f t="shared" si="81"/>
        <v>0</v>
      </c>
      <c r="CU288" s="28">
        <f t="shared" si="68"/>
        <v>0</v>
      </c>
      <c r="CV288" s="28">
        <f t="shared" si="69"/>
        <v>718.63</v>
      </c>
      <c r="CW288" s="29">
        <f t="shared" si="70"/>
        <v>6281.37</v>
      </c>
    </row>
    <row r="289" spans="2:101" x14ac:dyDescent="0.2">
      <c r="B289" s="7">
        <v>215008</v>
      </c>
      <c r="C289" s="8">
        <v>96205</v>
      </c>
      <c r="D289" s="8" t="s">
        <v>104</v>
      </c>
      <c r="E289" s="8" t="s">
        <v>725</v>
      </c>
      <c r="F289" s="8">
        <v>0</v>
      </c>
      <c r="G289" s="8" t="s">
        <v>942</v>
      </c>
      <c r="H289" s="8" t="s">
        <v>106</v>
      </c>
      <c r="I289" s="8" t="s">
        <v>98</v>
      </c>
      <c r="J289" s="8" t="s">
        <v>98</v>
      </c>
      <c r="K289" s="8" t="s">
        <v>726</v>
      </c>
      <c r="L289" s="8" t="s">
        <v>200</v>
      </c>
      <c r="M289" s="9">
        <v>28804252200557</v>
      </c>
      <c r="N289" s="8" t="s">
        <v>727</v>
      </c>
      <c r="O289" s="8" t="s">
        <v>102</v>
      </c>
      <c r="P289" s="8">
        <v>937.15</v>
      </c>
      <c r="Q289" s="14">
        <v>1096.4655</v>
      </c>
      <c r="R289" s="15">
        <v>0</v>
      </c>
      <c r="S289" s="15">
        <f t="shared" si="71"/>
        <v>1480.23</v>
      </c>
      <c r="T289" s="15">
        <f t="shared" si="72"/>
        <v>164.47</v>
      </c>
      <c r="U289" s="15">
        <v>0</v>
      </c>
      <c r="V289" s="15">
        <v>0</v>
      </c>
      <c r="W289" s="15">
        <v>0</v>
      </c>
      <c r="X289" s="15" t="s">
        <v>103</v>
      </c>
      <c r="Y289" s="14">
        <v>164.46982499999999</v>
      </c>
      <c r="Z289" s="15">
        <v>300</v>
      </c>
      <c r="AA289" s="15" t="s">
        <v>103</v>
      </c>
      <c r="AB289" s="15">
        <v>0</v>
      </c>
      <c r="AC289" s="15" t="s">
        <v>103</v>
      </c>
      <c r="AD289" s="15">
        <v>0</v>
      </c>
      <c r="AE289" s="15">
        <v>0</v>
      </c>
      <c r="AF289" s="19">
        <f t="shared" si="73"/>
        <v>464.47</v>
      </c>
      <c r="AG289" s="15">
        <v>0</v>
      </c>
      <c r="AH289" s="15">
        <v>0</v>
      </c>
      <c r="AI289" s="15">
        <v>0</v>
      </c>
      <c r="AJ289" s="15">
        <v>333.09</v>
      </c>
      <c r="AK289" s="15">
        <v>0</v>
      </c>
      <c r="AL289" s="15">
        <v>33.22</v>
      </c>
      <c r="AM289" s="15">
        <v>31.94</v>
      </c>
      <c r="AN289" s="15">
        <v>41</v>
      </c>
      <c r="AO289" s="15">
        <v>58.5</v>
      </c>
      <c r="AP289" s="15">
        <v>62.59</v>
      </c>
      <c r="AQ289" s="15">
        <v>91.4</v>
      </c>
      <c r="AR289" s="15" t="s">
        <v>103</v>
      </c>
      <c r="AS289" s="15">
        <v>56.284999999999997</v>
      </c>
      <c r="AT289" s="15">
        <v>600</v>
      </c>
      <c r="AU289" s="15">
        <v>8</v>
      </c>
      <c r="AV289" s="19">
        <f t="shared" si="74"/>
        <v>1316.03</v>
      </c>
      <c r="AW289" s="15">
        <v>10</v>
      </c>
      <c r="AX289" s="15">
        <v>0</v>
      </c>
      <c r="AY289" s="14">
        <v>197.29470000000001</v>
      </c>
      <c r="AZ289" s="15">
        <v>0</v>
      </c>
      <c r="BA289" s="15" t="s">
        <v>103</v>
      </c>
      <c r="BB289" s="15">
        <v>210</v>
      </c>
      <c r="BC289" s="24">
        <f t="shared" si="66"/>
        <v>4728.96</v>
      </c>
      <c r="BD289" s="19">
        <f t="shared" si="75"/>
        <v>2271.04</v>
      </c>
      <c r="BE289" s="19">
        <f t="shared" si="76"/>
        <v>7210</v>
      </c>
      <c r="BF289" s="22">
        <v>0</v>
      </c>
      <c r="BG289" s="22">
        <v>0</v>
      </c>
      <c r="BH289" s="22"/>
      <c r="BI289" s="22"/>
      <c r="BJ289" s="32">
        <v>523.78809570312501</v>
      </c>
      <c r="BK289" s="32" t="s">
        <v>289</v>
      </c>
      <c r="BL289" s="28">
        <f t="shared" si="77"/>
        <v>0</v>
      </c>
      <c r="BM289" s="28">
        <f t="shared" si="78"/>
        <v>0</v>
      </c>
      <c r="BN28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9" s="28">
        <v>0</v>
      </c>
      <c r="BR289" s="28">
        <v>0</v>
      </c>
      <c r="BS289" s="28" t="s">
        <v>103</v>
      </c>
      <c r="BT289" s="28">
        <v>3</v>
      </c>
      <c r="BU289" s="28">
        <v>0</v>
      </c>
      <c r="BV289" s="28" t="s">
        <v>103</v>
      </c>
      <c r="BW289" s="28" t="s">
        <v>103</v>
      </c>
      <c r="BX289" s="28">
        <v>0</v>
      </c>
      <c r="BY289" s="28" t="s">
        <v>103</v>
      </c>
      <c r="BZ289" s="28" t="s">
        <v>103</v>
      </c>
      <c r="CA289" s="28" t="s">
        <v>103</v>
      </c>
      <c r="CB289" s="28" t="s">
        <v>103</v>
      </c>
      <c r="CC289" s="28">
        <v>0</v>
      </c>
      <c r="CD289" s="28" t="s">
        <v>103</v>
      </c>
      <c r="CE289" s="28">
        <v>0</v>
      </c>
      <c r="CF289" s="28" t="s">
        <v>103</v>
      </c>
      <c r="CG289" s="28">
        <v>2.63</v>
      </c>
      <c r="CH289" s="28">
        <v>3</v>
      </c>
      <c r="CI289" s="28">
        <v>0</v>
      </c>
      <c r="CJ289" s="28" t="s">
        <v>103</v>
      </c>
      <c r="CK289" s="28" t="s">
        <v>103</v>
      </c>
      <c r="CL289" s="28">
        <v>0</v>
      </c>
      <c r="CM289" s="28" t="s">
        <v>103</v>
      </c>
      <c r="CN289" s="28">
        <v>0</v>
      </c>
      <c r="CO289" s="28">
        <f t="shared" si="79"/>
        <v>0</v>
      </c>
      <c r="CP289" s="32">
        <f t="shared" si="67"/>
        <v>197.29470000000001</v>
      </c>
      <c r="CQ289" s="28">
        <v>0</v>
      </c>
      <c r="CR289" s="28" t="s">
        <v>103</v>
      </c>
      <c r="CS289" s="28">
        <f t="shared" si="80"/>
        <v>0</v>
      </c>
      <c r="CT289" s="28">
        <f t="shared" si="81"/>
        <v>0</v>
      </c>
      <c r="CU289" s="28">
        <f t="shared" si="68"/>
        <v>0</v>
      </c>
      <c r="CV289" s="28">
        <f t="shared" si="69"/>
        <v>729.71</v>
      </c>
      <c r="CW289" s="29">
        <f t="shared" si="70"/>
        <v>6480.29</v>
      </c>
    </row>
    <row r="290" spans="2:101" x14ac:dyDescent="0.2">
      <c r="B290" s="7">
        <v>215009</v>
      </c>
      <c r="C290" s="8">
        <v>96024</v>
      </c>
      <c r="D290" s="8" t="s">
        <v>104</v>
      </c>
      <c r="E290" s="8" t="s">
        <v>728</v>
      </c>
      <c r="F290" s="8">
        <v>0</v>
      </c>
      <c r="G290" s="8" t="s">
        <v>942</v>
      </c>
      <c r="H290" s="8" t="s">
        <v>106</v>
      </c>
      <c r="I290" s="8" t="s">
        <v>98</v>
      </c>
      <c r="J290" s="8" t="s">
        <v>98</v>
      </c>
      <c r="K290" s="8" t="s">
        <v>416</v>
      </c>
      <c r="L290" s="8" t="s">
        <v>411</v>
      </c>
      <c r="M290" s="9">
        <v>28003202200375</v>
      </c>
      <c r="N290" s="8" t="s">
        <v>729</v>
      </c>
      <c r="O290" s="8" t="s">
        <v>102</v>
      </c>
      <c r="P290" s="8">
        <v>1395.3</v>
      </c>
      <c r="Q290" s="14">
        <v>1632.5010000000002</v>
      </c>
      <c r="R290" s="15">
        <v>0</v>
      </c>
      <c r="S290" s="15">
        <f t="shared" si="71"/>
        <v>2203.88</v>
      </c>
      <c r="T290" s="15">
        <f t="shared" si="72"/>
        <v>244.88</v>
      </c>
      <c r="U290" s="15">
        <v>0</v>
      </c>
      <c r="V290" s="15">
        <v>0</v>
      </c>
      <c r="W290" s="15">
        <v>0</v>
      </c>
      <c r="X290" s="15" t="s">
        <v>103</v>
      </c>
      <c r="Y290" s="14">
        <v>244.87515000000002</v>
      </c>
      <c r="Z290" s="15">
        <v>300</v>
      </c>
      <c r="AA290" s="15" t="s">
        <v>103</v>
      </c>
      <c r="AB290" s="15">
        <v>0</v>
      </c>
      <c r="AC290" s="15" t="s">
        <v>103</v>
      </c>
      <c r="AD290" s="15">
        <v>0</v>
      </c>
      <c r="AE290" s="15">
        <v>0</v>
      </c>
      <c r="AF290" s="19">
        <f t="shared" si="73"/>
        <v>544.88</v>
      </c>
      <c r="AG290" s="15">
        <v>0</v>
      </c>
      <c r="AH290" s="15">
        <v>0</v>
      </c>
      <c r="AI290" s="15">
        <v>0</v>
      </c>
      <c r="AJ290" s="15">
        <v>362.5</v>
      </c>
      <c r="AK290" s="15">
        <v>0</v>
      </c>
      <c r="AL290" s="15">
        <v>27.89</v>
      </c>
      <c r="AM290" s="15">
        <v>49.75</v>
      </c>
      <c r="AN290" s="15">
        <v>63.87</v>
      </c>
      <c r="AO290" s="15">
        <v>91.12</v>
      </c>
      <c r="AP290" s="15">
        <v>97.5</v>
      </c>
      <c r="AQ290" s="15">
        <v>104.32</v>
      </c>
      <c r="AR290" s="15" t="s">
        <v>103</v>
      </c>
      <c r="AS290" s="15">
        <v>69.765000000000001</v>
      </c>
      <c r="AT290" s="15">
        <v>600</v>
      </c>
      <c r="AU290" s="15">
        <v>10</v>
      </c>
      <c r="AV290" s="19">
        <f t="shared" si="74"/>
        <v>1476.72</v>
      </c>
      <c r="AW290" s="15">
        <v>10</v>
      </c>
      <c r="AX290" s="15">
        <v>0</v>
      </c>
      <c r="AY290" s="14">
        <v>293.74740000000003</v>
      </c>
      <c r="AZ290" s="15">
        <v>0</v>
      </c>
      <c r="BA290" s="15" t="s">
        <v>103</v>
      </c>
      <c r="BB290" s="15">
        <v>30</v>
      </c>
      <c r="BC290" s="24">
        <f t="shared" si="66"/>
        <v>6406.61</v>
      </c>
      <c r="BD290" s="19">
        <f t="shared" si="75"/>
        <v>593.39000000000033</v>
      </c>
      <c r="BE290" s="19">
        <f t="shared" si="76"/>
        <v>7030</v>
      </c>
      <c r="BF290" s="22">
        <v>0</v>
      </c>
      <c r="BG290" s="22">
        <v>0</v>
      </c>
      <c r="BH290" s="22"/>
      <c r="BI290" s="22"/>
      <c r="BJ290" s="32">
        <v>563.26488281249999</v>
      </c>
      <c r="BK290" s="32">
        <v>0</v>
      </c>
      <c r="BL290" s="28">
        <f t="shared" si="77"/>
        <v>0</v>
      </c>
      <c r="BM290" s="28">
        <f t="shared" si="78"/>
        <v>0</v>
      </c>
      <c r="BN29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0" s="28">
        <v>0</v>
      </c>
      <c r="BR290" s="28">
        <v>0</v>
      </c>
      <c r="BS290" s="28" t="s">
        <v>103</v>
      </c>
      <c r="BT290" s="28">
        <v>3</v>
      </c>
      <c r="BU290" s="28">
        <v>0</v>
      </c>
      <c r="BV290" s="28" t="s">
        <v>103</v>
      </c>
      <c r="BW290" s="28" t="s">
        <v>103</v>
      </c>
      <c r="BX290" s="28">
        <v>0</v>
      </c>
      <c r="BY290" s="28" t="s">
        <v>103</v>
      </c>
      <c r="BZ290" s="28" t="s">
        <v>103</v>
      </c>
      <c r="CA290" s="28" t="s">
        <v>103</v>
      </c>
      <c r="CB290" s="28" t="s">
        <v>103</v>
      </c>
      <c r="CC290" s="28">
        <v>0</v>
      </c>
      <c r="CD290" s="28" t="s">
        <v>103</v>
      </c>
      <c r="CE290" s="28">
        <v>0</v>
      </c>
      <c r="CF290" s="28" t="s">
        <v>103</v>
      </c>
      <c r="CG290" s="28">
        <v>2.67</v>
      </c>
      <c r="CH290" s="28">
        <v>3</v>
      </c>
      <c r="CI290" s="28">
        <v>0</v>
      </c>
      <c r="CJ290" s="28" t="s">
        <v>103</v>
      </c>
      <c r="CK290" s="28" t="s">
        <v>103</v>
      </c>
      <c r="CL290" s="28">
        <v>0</v>
      </c>
      <c r="CM290" s="28" t="s">
        <v>103</v>
      </c>
      <c r="CN290" s="28">
        <v>0</v>
      </c>
      <c r="CO290" s="28">
        <f t="shared" si="79"/>
        <v>0</v>
      </c>
      <c r="CP290" s="32">
        <f t="shared" si="67"/>
        <v>293.74740000000003</v>
      </c>
      <c r="CQ290" s="28">
        <v>0</v>
      </c>
      <c r="CR290" s="28" t="s">
        <v>103</v>
      </c>
      <c r="CS290" s="28">
        <f t="shared" si="80"/>
        <v>0</v>
      </c>
      <c r="CT290" s="28">
        <f t="shared" si="81"/>
        <v>0</v>
      </c>
      <c r="CU290" s="28">
        <f t="shared" si="68"/>
        <v>0</v>
      </c>
      <c r="CV290" s="28">
        <f t="shared" si="69"/>
        <v>865.68</v>
      </c>
      <c r="CW290" s="29">
        <f t="shared" si="70"/>
        <v>6164.32</v>
      </c>
    </row>
    <row r="291" spans="2:101" x14ac:dyDescent="0.2">
      <c r="B291" s="7">
        <v>215010</v>
      </c>
      <c r="C291" s="8">
        <v>96071</v>
      </c>
      <c r="D291" s="8" t="s">
        <v>104</v>
      </c>
      <c r="E291" s="8" t="s">
        <v>730</v>
      </c>
      <c r="F291" s="8">
        <v>0</v>
      </c>
      <c r="G291" s="8" t="s">
        <v>942</v>
      </c>
      <c r="H291" s="8" t="s">
        <v>97</v>
      </c>
      <c r="I291" s="8" t="s">
        <v>98</v>
      </c>
      <c r="J291" s="8" t="s">
        <v>98</v>
      </c>
      <c r="K291" s="8" t="s">
        <v>731</v>
      </c>
      <c r="L291" s="8" t="s">
        <v>136</v>
      </c>
      <c r="M291" s="9">
        <v>27905222200274</v>
      </c>
      <c r="N291" s="8" t="s">
        <v>732</v>
      </c>
      <c r="O291" s="8" t="s">
        <v>102</v>
      </c>
      <c r="P291" s="8">
        <v>778.32</v>
      </c>
      <c r="Q291" s="14">
        <v>910.63440000000014</v>
      </c>
      <c r="R291" s="15">
        <v>0</v>
      </c>
      <c r="S291" s="15">
        <f t="shared" si="71"/>
        <v>1229.3599999999999</v>
      </c>
      <c r="T291" s="15">
        <f t="shared" si="72"/>
        <v>136.6</v>
      </c>
      <c r="U291" s="15">
        <v>0</v>
      </c>
      <c r="V291" s="15">
        <v>0</v>
      </c>
      <c r="W291" s="15">
        <v>0</v>
      </c>
      <c r="X291" s="15" t="s">
        <v>103</v>
      </c>
      <c r="Y291" s="14">
        <v>0</v>
      </c>
      <c r="Z291" s="15">
        <v>300</v>
      </c>
      <c r="AA291" s="15" t="s">
        <v>103</v>
      </c>
      <c r="AB291" s="15">
        <v>0</v>
      </c>
      <c r="AC291" s="15" t="s">
        <v>103</v>
      </c>
      <c r="AD291" s="15">
        <v>0</v>
      </c>
      <c r="AE291" s="15">
        <v>0</v>
      </c>
      <c r="AF291" s="19">
        <f t="shared" si="73"/>
        <v>300</v>
      </c>
      <c r="AG291" s="15">
        <v>0</v>
      </c>
      <c r="AH291" s="15">
        <v>0</v>
      </c>
      <c r="AI291" s="15">
        <v>0</v>
      </c>
      <c r="AJ291" s="15">
        <v>1276.02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 t="s">
        <v>103</v>
      </c>
      <c r="AS291" s="15">
        <v>72.168000000000006</v>
      </c>
      <c r="AT291" s="15">
        <v>0</v>
      </c>
      <c r="AU291" s="15">
        <v>0</v>
      </c>
      <c r="AV291" s="19">
        <f t="shared" si="74"/>
        <v>1348.19</v>
      </c>
      <c r="AW291" s="15">
        <v>10</v>
      </c>
      <c r="AX291" s="15">
        <v>0</v>
      </c>
      <c r="AY291" s="14">
        <v>163.85679999999999</v>
      </c>
      <c r="AZ291" s="15">
        <v>0</v>
      </c>
      <c r="BA291" s="15" t="s">
        <v>103</v>
      </c>
      <c r="BB291" s="15">
        <v>0</v>
      </c>
      <c r="BC291" s="24">
        <f t="shared" si="66"/>
        <v>4098.6400000000003</v>
      </c>
      <c r="BD291" s="19">
        <f t="shared" si="75"/>
        <v>2901.3599999999997</v>
      </c>
      <c r="BE291" s="19">
        <f t="shared" si="76"/>
        <v>7000</v>
      </c>
      <c r="BF291" s="22">
        <v>0</v>
      </c>
      <c r="BG291" s="22">
        <v>0</v>
      </c>
      <c r="BH291" s="22"/>
      <c r="BI291" s="22"/>
      <c r="BJ291" s="32">
        <v>518.08130859375001</v>
      </c>
      <c r="BK291" s="32">
        <v>0</v>
      </c>
      <c r="BL291" s="28">
        <f t="shared" si="77"/>
        <v>0</v>
      </c>
      <c r="BM291" s="28">
        <f t="shared" si="78"/>
        <v>0</v>
      </c>
      <c r="BN29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1" s="28">
        <v>0</v>
      </c>
      <c r="BR291" s="28">
        <v>0</v>
      </c>
      <c r="BS291" s="28" t="s">
        <v>103</v>
      </c>
      <c r="BT291" s="28">
        <v>3</v>
      </c>
      <c r="BU291" s="28">
        <v>0</v>
      </c>
      <c r="BV291" s="28" t="s">
        <v>103</v>
      </c>
      <c r="BW291" s="28" t="s">
        <v>103</v>
      </c>
      <c r="BX291" s="28">
        <v>0</v>
      </c>
      <c r="BY291" s="28" t="s">
        <v>103</v>
      </c>
      <c r="BZ291" s="28" t="s">
        <v>103</v>
      </c>
      <c r="CA291" s="28" t="s">
        <v>103</v>
      </c>
      <c r="CB291" s="28" t="s">
        <v>103</v>
      </c>
      <c r="CC291" s="28">
        <v>0</v>
      </c>
      <c r="CD291" s="28" t="s">
        <v>103</v>
      </c>
      <c r="CE291" s="28">
        <v>0</v>
      </c>
      <c r="CF291" s="28" t="s">
        <v>103</v>
      </c>
      <c r="CG291" s="28">
        <v>2.67</v>
      </c>
      <c r="CH291" s="28">
        <v>3</v>
      </c>
      <c r="CI291" s="28">
        <v>0</v>
      </c>
      <c r="CJ291" s="28" t="s">
        <v>103</v>
      </c>
      <c r="CK291" s="28" t="s">
        <v>103</v>
      </c>
      <c r="CL291" s="28">
        <v>0</v>
      </c>
      <c r="CM291" s="28" t="s">
        <v>103</v>
      </c>
      <c r="CN291" s="28">
        <v>0</v>
      </c>
      <c r="CO291" s="28">
        <f t="shared" si="79"/>
        <v>0</v>
      </c>
      <c r="CP291" s="32">
        <f t="shared" si="67"/>
        <v>163.85679999999999</v>
      </c>
      <c r="CQ291" s="28">
        <v>0</v>
      </c>
      <c r="CR291" s="28" t="s">
        <v>103</v>
      </c>
      <c r="CS291" s="28">
        <f t="shared" si="80"/>
        <v>0</v>
      </c>
      <c r="CT291" s="28">
        <f t="shared" si="81"/>
        <v>0</v>
      </c>
      <c r="CU291" s="28">
        <f t="shared" si="68"/>
        <v>0</v>
      </c>
      <c r="CV291" s="28">
        <f t="shared" si="69"/>
        <v>690.61</v>
      </c>
      <c r="CW291" s="29">
        <f t="shared" si="70"/>
        <v>6309.39</v>
      </c>
    </row>
    <row r="292" spans="2:101" x14ac:dyDescent="0.2">
      <c r="B292" s="7">
        <v>215011</v>
      </c>
      <c r="C292" s="8">
        <v>96057</v>
      </c>
      <c r="D292" s="8" t="s">
        <v>95</v>
      </c>
      <c r="E292" s="8" t="s">
        <v>733</v>
      </c>
      <c r="F292" s="8">
        <v>0</v>
      </c>
      <c r="G292" s="8" t="s">
        <v>942</v>
      </c>
      <c r="H292" s="8" t="s">
        <v>106</v>
      </c>
      <c r="I292" s="8" t="s">
        <v>129</v>
      </c>
      <c r="J292" s="8" t="s">
        <v>129</v>
      </c>
      <c r="K292" s="8" t="s">
        <v>178</v>
      </c>
      <c r="L292" s="8" t="s">
        <v>712</v>
      </c>
      <c r="M292" s="9">
        <v>27503262200551</v>
      </c>
      <c r="N292" s="8" t="s">
        <v>734</v>
      </c>
      <c r="O292" s="8" t="s">
        <v>102</v>
      </c>
      <c r="P292" s="8">
        <v>973.9</v>
      </c>
      <c r="Q292" s="14">
        <v>1139.463</v>
      </c>
      <c r="R292" s="15">
        <v>0</v>
      </c>
      <c r="S292" s="15">
        <f t="shared" si="71"/>
        <v>1538.28</v>
      </c>
      <c r="T292" s="15">
        <f t="shared" si="72"/>
        <v>170.92</v>
      </c>
      <c r="U292" s="15">
        <v>0</v>
      </c>
      <c r="V292" s="15">
        <v>0</v>
      </c>
      <c r="W292" s="15">
        <v>0</v>
      </c>
      <c r="X292" s="15" t="s">
        <v>103</v>
      </c>
      <c r="Y292" s="14">
        <v>170.91944999999998</v>
      </c>
      <c r="Z292" s="15">
        <v>300</v>
      </c>
      <c r="AA292" s="15" t="s">
        <v>103</v>
      </c>
      <c r="AB292" s="15">
        <v>0</v>
      </c>
      <c r="AC292" s="15" t="s">
        <v>103</v>
      </c>
      <c r="AD292" s="15">
        <v>0</v>
      </c>
      <c r="AE292" s="15">
        <v>0</v>
      </c>
      <c r="AF292" s="19">
        <f t="shared" si="73"/>
        <v>470.92</v>
      </c>
      <c r="AG292" s="15">
        <v>0</v>
      </c>
      <c r="AH292" s="15">
        <v>0</v>
      </c>
      <c r="AI292" s="15">
        <v>0</v>
      </c>
      <c r="AJ292" s="15">
        <v>332.32</v>
      </c>
      <c r="AK292" s="15">
        <v>0</v>
      </c>
      <c r="AL292" s="15">
        <v>29.57</v>
      </c>
      <c r="AM292" s="15">
        <v>34.729999999999997</v>
      </c>
      <c r="AN292" s="15">
        <v>44.58</v>
      </c>
      <c r="AO292" s="15">
        <v>63.6</v>
      </c>
      <c r="AP292" s="15">
        <v>68.05</v>
      </c>
      <c r="AQ292" s="15">
        <v>86.26</v>
      </c>
      <c r="AR292" s="15" t="s">
        <v>103</v>
      </c>
      <c r="AS292" s="15">
        <v>52.609990000000003</v>
      </c>
      <c r="AT292" s="15">
        <v>600</v>
      </c>
      <c r="AU292" s="15">
        <v>10</v>
      </c>
      <c r="AV292" s="19">
        <f t="shared" si="74"/>
        <v>1321.72</v>
      </c>
      <c r="AW292" s="15">
        <v>10</v>
      </c>
      <c r="AX292" s="15">
        <v>0</v>
      </c>
      <c r="AY292" s="14">
        <v>205.0316</v>
      </c>
      <c r="AZ292" s="15">
        <v>0</v>
      </c>
      <c r="BA292" s="15" t="s">
        <v>103</v>
      </c>
      <c r="BB292" s="15">
        <v>60</v>
      </c>
      <c r="BC292" s="24">
        <f t="shared" si="66"/>
        <v>4856.33</v>
      </c>
      <c r="BD292" s="19">
        <f t="shared" si="75"/>
        <v>2143.67</v>
      </c>
      <c r="BE292" s="19">
        <f t="shared" si="76"/>
        <v>7060</v>
      </c>
      <c r="BF292" s="22">
        <v>0</v>
      </c>
      <c r="BG292" s="22">
        <v>0</v>
      </c>
      <c r="BH292" s="22"/>
      <c r="BI292" s="22"/>
      <c r="BJ292" s="32">
        <v>525.20380859374995</v>
      </c>
      <c r="BK292" s="32">
        <v>0</v>
      </c>
      <c r="BL292" s="28">
        <f t="shared" si="77"/>
        <v>0</v>
      </c>
      <c r="BM292" s="28">
        <f t="shared" si="78"/>
        <v>0</v>
      </c>
      <c r="BN29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2" s="28">
        <v>0</v>
      </c>
      <c r="BR292" s="28">
        <v>0</v>
      </c>
      <c r="BS292" s="28" t="s">
        <v>103</v>
      </c>
      <c r="BT292" s="28">
        <v>3</v>
      </c>
      <c r="BU292" s="28">
        <v>0</v>
      </c>
      <c r="BV292" s="28" t="s">
        <v>103</v>
      </c>
      <c r="BW292" s="28" t="s">
        <v>103</v>
      </c>
      <c r="BX292" s="28">
        <v>0</v>
      </c>
      <c r="BY292" s="28" t="s">
        <v>103</v>
      </c>
      <c r="BZ292" s="28" t="s">
        <v>103</v>
      </c>
      <c r="CA292" s="28" t="s">
        <v>103</v>
      </c>
      <c r="CB292" s="28" t="s">
        <v>103</v>
      </c>
      <c r="CC292" s="28">
        <v>0</v>
      </c>
      <c r="CD292" s="28" t="s">
        <v>103</v>
      </c>
      <c r="CE292" s="28">
        <v>0</v>
      </c>
      <c r="CF292" s="28" t="s">
        <v>103</v>
      </c>
      <c r="CG292" s="28">
        <v>2.62</v>
      </c>
      <c r="CH292" s="28">
        <v>3</v>
      </c>
      <c r="CI292" s="28">
        <v>0</v>
      </c>
      <c r="CJ292" s="28" t="s">
        <v>103</v>
      </c>
      <c r="CK292" s="28" t="s">
        <v>103</v>
      </c>
      <c r="CL292" s="28">
        <v>0</v>
      </c>
      <c r="CM292" s="28" t="s">
        <v>103</v>
      </c>
      <c r="CN292" s="28">
        <v>0</v>
      </c>
      <c r="CO292" s="28">
        <f t="shared" si="79"/>
        <v>0</v>
      </c>
      <c r="CP292" s="32">
        <f t="shared" si="67"/>
        <v>205.0316</v>
      </c>
      <c r="CQ292" s="28">
        <v>0</v>
      </c>
      <c r="CR292" s="28" t="s">
        <v>103</v>
      </c>
      <c r="CS292" s="28">
        <f t="shared" si="80"/>
        <v>0</v>
      </c>
      <c r="CT292" s="28">
        <f t="shared" si="81"/>
        <v>0</v>
      </c>
      <c r="CU292" s="28">
        <f t="shared" si="68"/>
        <v>0</v>
      </c>
      <c r="CV292" s="28">
        <f t="shared" si="69"/>
        <v>738.86</v>
      </c>
      <c r="CW292" s="29">
        <f t="shared" si="70"/>
        <v>6321.14</v>
      </c>
    </row>
    <row r="293" spans="2:101" x14ac:dyDescent="0.2">
      <c r="B293" s="7">
        <v>215012</v>
      </c>
      <c r="C293" s="8">
        <v>96310</v>
      </c>
      <c r="D293" s="8" t="s">
        <v>104</v>
      </c>
      <c r="E293" s="8" t="s">
        <v>925</v>
      </c>
      <c r="F293" s="8">
        <v>0</v>
      </c>
      <c r="G293" s="8" t="s">
        <v>942</v>
      </c>
      <c r="H293" s="8" t="s">
        <v>451</v>
      </c>
      <c r="I293" s="8" t="s">
        <v>122</v>
      </c>
      <c r="J293" s="8" t="s">
        <v>122</v>
      </c>
      <c r="K293" s="8" t="s">
        <v>123</v>
      </c>
      <c r="L293" s="8" t="s">
        <v>712</v>
      </c>
      <c r="M293" s="9">
        <v>27401012200133</v>
      </c>
      <c r="N293" s="8" t="s">
        <v>735</v>
      </c>
      <c r="O293" s="8" t="s">
        <v>102</v>
      </c>
      <c r="P293" s="8">
        <v>845.65</v>
      </c>
      <c r="Q293" s="14">
        <v>989.41050000000007</v>
      </c>
      <c r="R293" s="15">
        <v>0</v>
      </c>
      <c r="S293" s="15">
        <f t="shared" si="71"/>
        <v>1335.7</v>
      </c>
      <c r="T293" s="15">
        <f t="shared" si="72"/>
        <v>148.41</v>
      </c>
      <c r="U293" s="15">
        <v>0</v>
      </c>
      <c r="V293" s="15">
        <v>0</v>
      </c>
      <c r="W293" s="15">
        <v>0</v>
      </c>
      <c r="X293" s="15" t="s">
        <v>103</v>
      </c>
      <c r="Y293" s="14">
        <v>0</v>
      </c>
      <c r="Z293" s="15">
        <v>300</v>
      </c>
      <c r="AA293" s="15" t="s">
        <v>103</v>
      </c>
      <c r="AB293" s="15">
        <v>0</v>
      </c>
      <c r="AC293" s="15" t="s">
        <v>103</v>
      </c>
      <c r="AD293" s="15">
        <v>0</v>
      </c>
      <c r="AE293" s="15">
        <v>0</v>
      </c>
      <c r="AF293" s="19">
        <f t="shared" si="73"/>
        <v>300</v>
      </c>
      <c r="AG293" s="15">
        <v>0</v>
      </c>
      <c r="AH293" s="15">
        <v>0</v>
      </c>
      <c r="AI293" s="15">
        <v>0</v>
      </c>
      <c r="AJ293" s="15">
        <v>324.79000000000002</v>
      </c>
      <c r="AK293" s="15">
        <v>0</v>
      </c>
      <c r="AL293" s="15">
        <v>35.56</v>
      </c>
      <c r="AM293" s="15">
        <v>32.79</v>
      </c>
      <c r="AN293" s="15">
        <v>38.71</v>
      </c>
      <c r="AO293" s="15">
        <v>55.22</v>
      </c>
      <c r="AP293" s="15">
        <v>59.09</v>
      </c>
      <c r="AQ293" s="15">
        <v>94.68</v>
      </c>
      <c r="AR293" s="15" t="s">
        <v>103</v>
      </c>
      <c r="AS293" s="15">
        <v>65.435000000000002</v>
      </c>
      <c r="AT293" s="15">
        <v>600</v>
      </c>
      <c r="AU293" s="15">
        <v>10</v>
      </c>
      <c r="AV293" s="19">
        <f t="shared" si="74"/>
        <v>1316.28</v>
      </c>
      <c r="AW293" s="15">
        <v>10</v>
      </c>
      <c r="AX293" s="15">
        <v>0</v>
      </c>
      <c r="AY293" s="14">
        <v>178.0316</v>
      </c>
      <c r="AZ293" s="15">
        <v>0</v>
      </c>
      <c r="BA293" s="15" t="s">
        <v>103</v>
      </c>
      <c r="BB293" s="15">
        <v>0</v>
      </c>
      <c r="BC293" s="24">
        <f t="shared" si="66"/>
        <v>4277.83</v>
      </c>
      <c r="BD293" s="19">
        <f t="shared" si="75"/>
        <v>2722.17</v>
      </c>
      <c r="BE293" s="19">
        <f t="shared" si="76"/>
        <v>7000</v>
      </c>
      <c r="BF293" s="22">
        <v>0</v>
      </c>
      <c r="BG293" s="22">
        <v>0</v>
      </c>
      <c r="BH293" s="22"/>
      <c r="BI293" s="22"/>
      <c r="BJ293" s="32">
        <v>520.25821289062503</v>
      </c>
      <c r="BK293" s="32">
        <v>0</v>
      </c>
      <c r="BL293" s="28">
        <f t="shared" si="77"/>
        <v>0</v>
      </c>
      <c r="BM293" s="28">
        <f t="shared" si="78"/>
        <v>0</v>
      </c>
      <c r="BN29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3" s="28">
        <v>0</v>
      </c>
      <c r="BR293" s="28">
        <v>0</v>
      </c>
      <c r="BS293" s="28" t="s">
        <v>103</v>
      </c>
      <c r="BT293" s="28">
        <v>3</v>
      </c>
      <c r="BU293" s="28">
        <v>0</v>
      </c>
      <c r="BV293" s="28" t="s">
        <v>103</v>
      </c>
      <c r="BW293" s="28" t="s">
        <v>103</v>
      </c>
      <c r="BX293" s="28">
        <v>0</v>
      </c>
      <c r="BY293" s="28" t="s">
        <v>103</v>
      </c>
      <c r="BZ293" s="28" t="s">
        <v>103</v>
      </c>
      <c r="CA293" s="28" t="s">
        <v>103</v>
      </c>
      <c r="CB293" s="28" t="s">
        <v>103</v>
      </c>
      <c r="CC293" s="28">
        <v>0</v>
      </c>
      <c r="CD293" s="28" t="s">
        <v>103</v>
      </c>
      <c r="CE293" s="28">
        <v>0</v>
      </c>
      <c r="CF293" s="28" t="s">
        <v>103</v>
      </c>
      <c r="CG293" s="28">
        <v>2.66</v>
      </c>
      <c r="CH293" s="28">
        <v>3</v>
      </c>
      <c r="CI293" s="28">
        <v>0</v>
      </c>
      <c r="CJ293" s="28" t="s">
        <v>103</v>
      </c>
      <c r="CK293" s="28" t="s">
        <v>103</v>
      </c>
      <c r="CL293" s="28">
        <v>0</v>
      </c>
      <c r="CM293" s="28" t="s">
        <v>103</v>
      </c>
      <c r="CN293" s="28">
        <v>0</v>
      </c>
      <c r="CO293" s="28">
        <f t="shared" si="79"/>
        <v>0</v>
      </c>
      <c r="CP293" s="32">
        <f t="shared" si="67"/>
        <v>178.0316</v>
      </c>
      <c r="CQ293" s="28">
        <v>0</v>
      </c>
      <c r="CR293" s="28" t="s">
        <v>103</v>
      </c>
      <c r="CS293" s="28">
        <f t="shared" si="80"/>
        <v>0</v>
      </c>
      <c r="CT293" s="28">
        <f t="shared" si="81"/>
        <v>0</v>
      </c>
      <c r="CU293" s="28">
        <f t="shared" si="68"/>
        <v>0</v>
      </c>
      <c r="CV293" s="28">
        <f t="shared" si="69"/>
        <v>706.95</v>
      </c>
      <c r="CW293" s="29">
        <f t="shared" si="70"/>
        <v>6293.05</v>
      </c>
    </row>
    <row r="294" spans="2:101" x14ac:dyDescent="0.2">
      <c r="B294" s="7">
        <v>216000</v>
      </c>
      <c r="C294" s="8">
        <v>25111</v>
      </c>
      <c r="D294" s="8" t="s">
        <v>95</v>
      </c>
      <c r="E294" s="8" t="s">
        <v>736</v>
      </c>
      <c r="F294" s="8">
        <v>0</v>
      </c>
      <c r="G294" s="8" t="s">
        <v>942</v>
      </c>
      <c r="H294" s="8" t="s">
        <v>106</v>
      </c>
      <c r="I294" s="8" t="s">
        <v>114</v>
      </c>
      <c r="J294" s="8" t="s">
        <v>114</v>
      </c>
      <c r="K294" s="8" t="s">
        <v>162</v>
      </c>
      <c r="L294" s="8" t="s">
        <v>182</v>
      </c>
      <c r="M294" s="9">
        <v>28906052401458</v>
      </c>
      <c r="N294" s="8" t="s">
        <v>737</v>
      </c>
      <c r="O294" s="8" t="s">
        <v>102</v>
      </c>
      <c r="P294" s="8">
        <v>979.24599999999998</v>
      </c>
      <c r="Q294" s="14">
        <v>1145.7178200000001</v>
      </c>
      <c r="R294" s="15">
        <v>0</v>
      </c>
      <c r="S294" s="15">
        <f t="shared" si="71"/>
        <v>1546.72</v>
      </c>
      <c r="T294" s="15">
        <f t="shared" si="72"/>
        <v>171.86</v>
      </c>
      <c r="U294" s="15">
        <v>0</v>
      </c>
      <c r="V294" s="15">
        <v>0</v>
      </c>
      <c r="W294" s="15">
        <v>0</v>
      </c>
      <c r="X294" s="15" t="s">
        <v>103</v>
      </c>
      <c r="Y294" s="14">
        <v>171.85767300000001</v>
      </c>
      <c r="Z294" s="15">
        <v>300</v>
      </c>
      <c r="AA294" s="15" t="s">
        <v>103</v>
      </c>
      <c r="AB294" s="15">
        <v>0</v>
      </c>
      <c r="AC294" s="15" t="s">
        <v>103</v>
      </c>
      <c r="AD294" s="15">
        <v>0</v>
      </c>
      <c r="AE294" s="15">
        <v>0</v>
      </c>
      <c r="AF294" s="19">
        <f t="shared" si="73"/>
        <v>471.86</v>
      </c>
      <c r="AG294" s="15">
        <v>33.6</v>
      </c>
      <c r="AH294" s="15">
        <v>37.647219999999997</v>
      </c>
      <c r="AI294" s="15">
        <v>65</v>
      </c>
      <c r="AJ294" s="15">
        <v>0</v>
      </c>
      <c r="AK294" s="15">
        <v>190</v>
      </c>
      <c r="AL294" s="15">
        <v>29.324090000000002</v>
      </c>
      <c r="AM294" s="15">
        <v>34.909439999999996</v>
      </c>
      <c r="AN294" s="15">
        <v>44.823720000000002</v>
      </c>
      <c r="AO294" s="15">
        <v>63.948520000000002</v>
      </c>
      <c r="AP294" s="15">
        <v>68.424909999999997</v>
      </c>
      <c r="AQ294" s="15">
        <v>85.9</v>
      </c>
      <c r="AR294" s="15" t="s">
        <v>103</v>
      </c>
      <c r="AS294" s="15">
        <v>52.075389999999999</v>
      </c>
      <c r="AT294" s="15">
        <v>600</v>
      </c>
      <c r="AU294" s="15">
        <v>10</v>
      </c>
      <c r="AV294" s="19">
        <f t="shared" si="74"/>
        <v>1315.65</v>
      </c>
      <c r="AW294" s="15">
        <v>10</v>
      </c>
      <c r="AX294" s="15">
        <v>0</v>
      </c>
      <c r="AY294" s="14">
        <v>206.15710000000001</v>
      </c>
      <c r="AZ294" s="15">
        <v>0</v>
      </c>
      <c r="BA294" s="15" t="s">
        <v>103</v>
      </c>
      <c r="BB294" s="15">
        <v>0</v>
      </c>
      <c r="BC294" s="24">
        <f t="shared" si="66"/>
        <v>4867.96</v>
      </c>
      <c r="BD294" s="19">
        <f t="shared" si="75"/>
        <v>2132.04</v>
      </c>
      <c r="BE294" s="19">
        <f t="shared" si="76"/>
        <v>7000</v>
      </c>
      <c r="BF294" s="22">
        <v>0</v>
      </c>
      <c r="BG294" s="22">
        <v>0</v>
      </c>
      <c r="BH294" s="22"/>
      <c r="BI294" s="22"/>
      <c r="BJ294" s="32">
        <v>532.4</v>
      </c>
      <c r="BK294" s="32">
        <v>0</v>
      </c>
      <c r="BL294" s="28">
        <f t="shared" si="77"/>
        <v>0</v>
      </c>
      <c r="BM294" s="28">
        <f t="shared" si="78"/>
        <v>0</v>
      </c>
      <c r="BN29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4" s="28">
        <v>0</v>
      </c>
      <c r="BR294" s="28">
        <v>0</v>
      </c>
      <c r="BS294" s="28" t="s">
        <v>103</v>
      </c>
      <c r="BT294" s="28">
        <v>3</v>
      </c>
      <c r="BU294" s="28">
        <v>0</v>
      </c>
      <c r="BV294" s="28" t="s">
        <v>103</v>
      </c>
      <c r="BW294" s="28" t="s">
        <v>103</v>
      </c>
      <c r="BX294" s="28">
        <v>0</v>
      </c>
      <c r="BY294" s="28" t="s">
        <v>103</v>
      </c>
      <c r="BZ294" s="28" t="s">
        <v>103</v>
      </c>
      <c r="CA294" s="28" t="s">
        <v>103</v>
      </c>
      <c r="CB294" s="28" t="s">
        <v>103</v>
      </c>
      <c r="CC294" s="28">
        <v>0</v>
      </c>
      <c r="CD294" s="28" t="s">
        <v>103</v>
      </c>
      <c r="CE294" s="28">
        <v>0</v>
      </c>
      <c r="CF294" s="28" t="s">
        <v>103</v>
      </c>
      <c r="CG294" s="28">
        <v>2.57</v>
      </c>
      <c r="CH294" s="28">
        <v>5</v>
      </c>
      <c r="CI294" s="28">
        <v>0</v>
      </c>
      <c r="CJ294" s="28" t="s">
        <v>103</v>
      </c>
      <c r="CK294" s="28" t="s">
        <v>103</v>
      </c>
      <c r="CL294" s="28">
        <v>0</v>
      </c>
      <c r="CM294" s="28" t="s">
        <v>103</v>
      </c>
      <c r="CN294" s="28">
        <v>0</v>
      </c>
      <c r="CO294" s="28">
        <f t="shared" si="79"/>
        <v>0</v>
      </c>
      <c r="CP294" s="32">
        <f t="shared" si="67"/>
        <v>206.15710000000001</v>
      </c>
      <c r="CQ294" s="28">
        <v>0</v>
      </c>
      <c r="CR294" s="28" t="s">
        <v>103</v>
      </c>
      <c r="CS294" s="28">
        <f t="shared" si="80"/>
        <v>0</v>
      </c>
      <c r="CT294" s="28">
        <f t="shared" si="81"/>
        <v>0</v>
      </c>
      <c r="CU294" s="28">
        <f t="shared" si="68"/>
        <v>0</v>
      </c>
      <c r="CV294" s="28">
        <f t="shared" si="69"/>
        <v>749.13</v>
      </c>
      <c r="CW294" s="29">
        <f t="shared" si="70"/>
        <v>6250.87</v>
      </c>
    </row>
    <row r="295" spans="2:101" x14ac:dyDescent="0.2">
      <c r="B295" s="7">
        <v>216001</v>
      </c>
      <c r="C295" s="8">
        <v>25137</v>
      </c>
      <c r="D295" s="8" t="s">
        <v>95</v>
      </c>
      <c r="E295" s="8" t="s">
        <v>738</v>
      </c>
      <c r="F295" s="8">
        <v>0</v>
      </c>
      <c r="G295" s="8" t="s">
        <v>942</v>
      </c>
      <c r="H295" s="8" t="s">
        <v>106</v>
      </c>
      <c r="I295" s="8" t="s">
        <v>98</v>
      </c>
      <c r="J295" s="8" t="s">
        <v>98</v>
      </c>
      <c r="K295" s="8" t="s">
        <v>416</v>
      </c>
      <c r="L295" s="8" t="s">
        <v>182</v>
      </c>
      <c r="M295" s="9">
        <v>27509182400931</v>
      </c>
      <c r="N295" s="8" t="s">
        <v>739</v>
      </c>
      <c r="O295" s="8" t="s">
        <v>102</v>
      </c>
      <c r="P295" s="8">
        <v>1365.1769999999999</v>
      </c>
      <c r="Q295" s="14">
        <v>1597.2570900000001</v>
      </c>
      <c r="R295" s="15">
        <v>0</v>
      </c>
      <c r="S295" s="15">
        <f t="shared" si="71"/>
        <v>2156.3000000000002</v>
      </c>
      <c r="T295" s="15">
        <f t="shared" si="72"/>
        <v>239.59</v>
      </c>
      <c r="U295" s="15">
        <v>0</v>
      </c>
      <c r="V295" s="15">
        <v>0</v>
      </c>
      <c r="W295" s="15">
        <v>0</v>
      </c>
      <c r="X295" s="15" t="s">
        <v>103</v>
      </c>
      <c r="Y295" s="14">
        <v>239.58856349999999</v>
      </c>
      <c r="Z295" s="15">
        <v>300</v>
      </c>
      <c r="AA295" s="15" t="s">
        <v>103</v>
      </c>
      <c r="AB295" s="15">
        <v>0</v>
      </c>
      <c r="AC295" s="15" t="s">
        <v>103</v>
      </c>
      <c r="AD295" s="15">
        <v>0</v>
      </c>
      <c r="AE295" s="15">
        <v>0</v>
      </c>
      <c r="AF295" s="19">
        <f t="shared" si="73"/>
        <v>539.59</v>
      </c>
      <c r="AG295" s="15">
        <v>47.879219999999997</v>
      </c>
      <c r="AH295" s="15">
        <v>53.33314</v>
      </c>
      <c r="AI295" s="15">
        <v>65</v>
      </c>
      <c r="AJ295" s="15">
        <v>0</v>
      </c>
      <c r="AK295" s="15">
        <v>200</v>
      </c>
      <c r="AL295" s="15">
        <v>27.29025</v>
      </c>
      <c r="AM295" s="15">
        <v>48.667610000000003</v>
      </c>
      <c r="AN295" s="15">
        <v>62.48921</v>
      </c>
      <c r="AO295" s="15">
        <v>89.151269999999997</v>
      </c>
      <c r="AP295" s="15">
        <v>95.391850000000005</v>
      </c>
      <c r="AQ295" s="15">
        <v>102.0693</v>
      </c>
      <c r="AR295" s="15" t="s">
        <v>103</v>
      </c>
      <c r="AS295" s="15">
        <v>68.258830000000003</v>
      </c>
      <c r="AT295" s="15">
        <v>600</v>
      </c>
      <c r="AU295" s="15">
        <v>10</v>
      </c>
      <c r="AV295" s="19">
        <f t="shared" si="74"/>
        <v>1469.53</v>
      </c>
      <c r="AW295" s="15">
        <v>10</v>
      </c>
      <c r="AX295" s="15">
        <v>0</v>
      </c>
      <c r="AY295" s="14">
        <v>287.40559999999999</v>
      </c>
      <c r="AZ295" s="15">
        <v>0</v>
      </c>
      <c r="BA295" s="15" t="s">
        <v>103</v>
      </c>
      <c r="BB295" s="15">
        <v>0</v>
      </c>
      <c r="BC295" s="24">
        <f t="shared" si="66"/>
        <v>6299.67</v>
      </c>
      <c r="BD295" s="19">
        <f t="shared" si="75"/>
        <v>700.32999999999993</v>
      </c>
      <c r="BE295" s="19">
        <f t="shared" si="76"/>
        <v>7000</v>
      </c>
      <c r="BF295" s="22">
        <v>0</v>
      </c>
      <c r="BG295" s="22">
        <v>0</v>
      </c>
      <c r="BH295" s="22"/>
      <c r="BI295" s="22"/>
      <c r="BJ295" s="32">
        <v>546.0576171875</v>
      </c>
      <c r="BK295" s="32">
        <v>0</v>
      </c>
      <c r="BL295" s="28">
        <f t="shared" si="77"/>
        <v>0</v>
      </c>
      <c r="BM295" s="28">
        <f t="shared" si="78"/>
        <v>0</v>
      </c>
      <c r="BN29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5" s="28">
        <v>0</v>
      </c>
      <c r="BR295" s="28">
        <v>0</v>
      </c>
      <c r="BS295" s="28" t="s">
        <v>103</v>
      </c>
      <c r="BT295" s="28">
        <v>3</v>
      </c>
      <c r="BU295" s="28">
        <v>0</v>
      </c>
      <c r="BV295" s="28" t="s">
        <v>103</v>
      </c>
      <c r="BW295" s="28" t="s">
        <v>103</v>
      </c>
      <c r="BX295" s="28">
        <v>0</v>
      </c>
      <c r="BY295" s="28" t="s">
        <v>103</v>
      </c>
      <c r="BZ295" s="28" t="s">
        <v>103</v>
      </c>
      <c r="CA295" s="28" t="s">
        <v>103</v>
      </c>
      <c r="CB295" s="28" t="s">
        <v>103</v>
      </c>
      <c r="CC295" s="28">
        <v>0</v>
      </c>
      <c r="CD295" s="28" t="s">
        <v>103</v>
      </c>
      <c r="CE295" s="28">
        <v>0</v>
      </c>
      <c r="CF295" s="28" t="s">
        <v>103</v>
      </c>
      <c r="CG295" s="28">
        <v>3.23</v>
      </c>
      <c r="CH295" s="28">
        <v>5</v>
      </c>
      <c r="CI295" s="28">
        <v>0</v>
      </c>
      <c r="CJ295" s="28" t="s">
        <v>103</v>
      </c>
      <c r="CK295" s="28" t="s">
        <v>103</v>
      </c>
      <c r="CL295" s="28">
        <v>0</v>
      </c>
      <c r="CM295" s="28" t="s">
        <v>103</v>
      </c>
      <c r="CN295" s="28">
        <v>0</v>
      </c>
      <c r="CO295" s="28">
        <f t="shared" si="79"/>
        <v>0</v>
      </c>
      <c r="CP295" s="32">
        <f t="shared" si="67"/>
        <v>287.40559999999999</v>
      </c>
      <c r="CQ295" s="28">
        <v>0</v>
      </c>
      <c r="CR295" s="28" t="s">
        <v>103</v>
      </c>
      <c r="CS295" s="28">
        <f t="shared" si="80"/>
        <v>0</v>
      </c>
      <c r="CT295" s="28">
        <f t="shared" si="81"/>
        <v>0</v>
      </c>
      <c r="CU295" s="28">
        <f t="shared" si="68"/>
        <v>0</v>
      </c>
      <c r="CV295" s="28">
        <f t="shared" si="69"/>
        <v>844.69</v>
      </c>
      <c r="CW295" s="29">
        <f t="shared" si="70"/>
        <v>6155.3099999999995</v>
      </c>
    </row>
    <row r="296" spans="2:101" x14ac:dyDescent="0.2">
      <c r="B296" s="7">
        <v>216002</v>
      </c>
      <c r="C296" s="8">
        <v>25138</v>
      </c>
      <c r="D296" s="8" t="s">
        <v>95</v>
      </c>
      <c r="E296" s="8" t="s">
        <v>740</v>
      </c>
      <c r="F296" s="8">
        <v>0</v>
      </c>
      <c r="G296" s="8" t="s">
        <v>942</v>
      </c>
      <c r="H296" s="8" t="s">
        <v>106</v>
      </c>
      <c r="I296" s="8" t="s">
        <v>98</v>
      </c>
      <c r="J296" s="8" t="s">
        <v>98</v>
      </c>
      <c r="K296" s="8" t="s">
        <v>135</v>
      </c>
      <c r="L296" s="8" t="s">
        <v>100</v>
      </c>
      <c r="M296" s="9">
        <v>27504052400031</v>
      </c>
      <c r="N296" s="8" t="s">
        <v>741</v>
      </c>
      <c r="O296" s="8" t="s">
        <v>102</v>
      </c>
      <c r="P296" s="8">
        <v>1365.1769999999999</v>
      </c>
      <c r="Q296" s="14">
        <v>1597.2570900000001</v>
      </c>
      <c r="R296" s="15">
        <v>0</v>
      </c>
      <c r="S296" s="15">
        <f t="shared" si="71"/>
        <v>2156.3000000000002</v>
      </c>
      <c r="T296" s="15">
        <f t="shared" si="72"/>
        <v>239.59</v>
      </c>
      <c r="U296" s="15">
        <v>0</v>
      </c>
      <c r="V296" s="15">
        <v>0</v>
      </c>
      <c r="W296" s="15">
        <v>0</v>
      </c>
      <c r="X296" s="15" t="s">
        <v>103</v>
      </c>
      <c r="Y296" s="14">
        <v>239.58856349999999</v>
      </c>
      <c r="Z296" s="15">
        <v>300</v>
      </c>
      <c r="AA296" s="15" t="s">
        <v>103</v>
      </c>
      <c r="AB296" s="15">
        <v>0</v>
      </c>
      <c r="AC296" s="15" t="s">
        <v>103</v>
      </c>
      <c r="AD296" s="15">
        <v>0</v>
      </c>
      <c r="AE296" s="15">
        <v>0</v>
      </c>
      <c r="AF296" s="19">
        <f t="shared" si="73"/>
        <v>539.59</v>
      </c>
      <c r="AG296" s="15">
        <v>47.879219999999997</v>
      </c>
      <c r="AH296" s="15">
        <v>53.33314</v>
      </c>
      <c r="AI296" s="15">
        <v>65</v>
      </c>
      <c r="AJ296" s="15">
        <v>0</v>
      </c>
      <c r="AK296" s="15">
        <v>200</v>
      </c>
      <c r="AL296" s="15">
        <v>27.29025</v>
      </c>
      <c r="AM296" s="15">
        <v>48.667610000000003</v>
      </c>
      <c r="AN296" s="15">
        <v>62.48921</v>
      </c>
      <c r="AO296" s="15">
        <v>89.151269999999997</v>
      </c>
      <c r="AP296" s="15">
        <v>95.391850000000005</v>
      </c>
      <c r="AQ296" s="15">
        <v>102.0693</v>
      </c>
      <c r="AR296" s="15" t="s">
        <v>103</v>
      </c>
      <c r="AS296" s="15">
        <v>68.258830000000003</v>
      </c>
      <c r="AT296" s="15">
        <v>600</v>
      </c>
      <c r="AU296" s="15">
        <v>10</v>
      </c>
      <c r="AV296" s="19">
        <f t="shared" si="74"/>
        <v>1469.53</v>
      </c>
      <c r="AW296" s="15">
        <v>10</v>
      </c>
      <c r="AX296" s="15">
        <v>0</v>
      </c>
      <c r="AY296" s="14">
        <v>287.40559999999999</v>
      </c>
      <c r="AZ296" s="15">
        <v>0</v>
      </c>
      <c r="BA296" s="15" t="s">
        <v>103</v>
      </c>
      <c r="BB296" s="15">
        <v>0</v>
      </c>
      <c r="BC296" s="24">
        <f t="shared" si="66"/>
        <v>6299.67</v>
      </c>
      <c r="BD296" s="19">
        <f t="shared" si="75"/>
        <v>700.32999999999993</v>
      </c>
      <c r="BE296" s="19">
        <f t="shared" si="76"/>
        <v>7000</v>
      </c>
      <c r="BF296" s="22">
        <v>0</v>
      </c>
      <c r="BG296" s="22">
        <v>0</v>
      </c>
      <c r="BH296" s="22"/>
      <c r="BI296" s="22"/>
      <c r="BJ296" s="32">
        <v>546.15</v>
      </c>
      <c r="BK296" s="32">
        <v>0</v>
      </c>
      <c r="BL296" s="28">
        <f t="shared" si="77"/>
        <v>0</v>
      </c>
      <c r="BM296" s="28">
        <f t="shared" si="78"/>
        <v>0</v>
      </c>
      <c r="BN29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6" s="28">
        <v>0</v>
      </c>
      <c r="BR296" s="28">
        <v>0</v>
      </c>
      <c r="BS296" s="28" t="s">
        <v>103</v>
      </c>
      <c r="BT296" s="28">
        <v>3</v>
      </c>
      <c r="BU296" s="28">
        <v>0</v>
      </c>
      <c r="BV296" s="28" t="s">
        <v>103</v>
      </c>
      <c r="BW296" s="28" t="s">
        <v>103</v>
      </c>
      <c r="BX296" s="28">
        <v>0</v>
      </c>
      <c r="BY296" s="28" t="s">
        <v>103</v>
      </c>
      <c r="BZ296" s="28" t="s">
        <v>103</v>
      </c>
      <c r="CA296" s="28" t="s">
        <v>103</v>
      </c>
      <c r="CB296" s="28" t="s">
        <v>103</v>
      </c>
      <c r="CC296" s="28">
        <v>0</v>
      </c>
      <c r="CD296" s="28" t="s">
        <v>103</v>
      </c>
      <c r="CE296" s="28">
        <v>0</v>
      </c>
      <c r="CF296" s="28" t="s">
        <v>103</v>
      </c>
      <c r="CG296" s="28">
        <v>2.73</v>
      </c>
      <c r="CH296" s="28">
        <v>5</v>
      </c>
      <c r="CI296" s="28">
        <v>0</v>
      </c>
      <c r="CJ296" s="28" t="s">
        <v>103</v>
      </c>
      <c r="CK296" s="28" t="s">
        <v>103</v>
      </c>
      <c r="CL296" s="28">
        <v>0</v>
      </c>
      <c r="CM296" s="28" t="s">
        <v>103</v>
      </c>
      <c r="CN296" s="28">
        <v>0</v>
      </c>
      <c r="CO296" s="28">
        <f t="shared" si="79"/>
        <v>0</v>
      </c>
      <c r="CP296" s="32">
        <f t="shared" si="67"/>
        <v>287.40559999999999</v>
      </c>
      <c r="CQ296" s="28">
        <v>0</v>
      </c>
      <c r="CR296" s="28" t="s">
        <v>103</v>
      </c>
      <c r="CS296" s="28">
        <f t="shared" si="80"/>
        <v>0</v>
      </c>
      <c r="CT296" s="28">
        <f t="shared" si="81"/>
        <v>0</v>
      </c>
      <c r="CU296" s="28">
        <f t="shared" si="68"/>
        <v>0</v>
      </c>
      <c r="CV296" s="28">
        <f t="shared" si="69"/>
        <v>844.29</v>
      </c>
      <c r="CW296" s="29">
        <f t="shared" si="70"/>
        <v>6155.71</v>
      </c>
    </row>
    <row r="297" spans="2:101" x14ac:dyDescent="0.2">
      <c r="B297" s="7">
        <v>216003</v>
      </c>
      <c r="C297" s="8">
        <v>25154</v>
      </c>
      <c r="D297" s="8" t="s">
        <v>95</v>
      </c>
      <c r="E297" s="8" t="s">
        <v>742</v>
      </c>
      <c r="F297" s="8">
        <v>0</v>
      </c>
      <c r="G297" s="8" t="s">
        <v>942</v>
      </c>
      <c r="H297" s="8" t="s">
        <v>451</v>
      </c>
      <c r="I297" s="8" t="s">
        <v>98</v>
      </c>
      <c r="J297" s="8" t="s">
        <v>98</v>
      </c>
      <c r="K297" s="8" t="s">
        <v>419</v>
      </c>
      <c r="L297" s="8" t="s">
        <v>407</v>
      </c>
      <c r="M297" s="9">
        <v>27712272402495</v>
      </c>
      <c r="N297" s="8" t="s">
        <v>743</v>
      </c>
      <c r="O297" s="8" t="s">
        <v>102</v>
      </c>
      <c r="P297" s="8">
        <v>1365.1769999999999</v>
      </c>
      <c r="Q297" s="14">
        <v>1597.2570900000001</v>
      </c>
      <c r="R297" s="15">
        <v>0</v>
      </c>
      <c r="S297" s="15">
        <f t="shared" si="71"/>
        <v>2156.3000000000002</v>
      </c>
      <c r="T297" s="15">
        <f t="shared" si="72"/>
        <v>239.59</v>
      </c>
      <c r="U297" s="15">
        <v>0</v>
      </c>
      <c r="V297" s="15">
        <v>0</v>
      </c>
      <c r="W297" s="15">
        <v>0</v>
      </c>
      <c r="X297" s="15" t="s">
        <v>103</v>
      </c>
      <c r="Y297" s="14">
        <v>0</v>
      </c>
      <c r="Z297" s="15">
        <v>300</v>
      </c>
      <c r="AA297" s="15" t="s">
        <v>103</v>
      </c>
      <c r="AB297" s="15">
        <v>0</v>
      </c>
      <c r="AC297" s="15" t="s">
        <v>103</v>
      </c>
      <c r="AD297" s="15">
        <v>0</v>
      </c>
      <c r="AE297" s="15">
        <v>0</v>
      </c>
      <c r="AF297" s="19">
        <f t="shared" si="73"/>
        <v>300</v>
      </c>
      <c r="AG297" s="15">
        <v>47.879219999999997</v>
      </c>
      <c r="AH297" s="15">
        <v>53.33314</v>
      </c>
      <c r="AI297" s="15">
        <v>65</v>
      </c>
      <c r="AJ297" s="15">
        <v>0</v>
      </c>
      <c r="AK297" s="15">
        <v>200</v>
      </c>
      <c r="AL297" s="15">
        <v>27.29025</v>
      </c>
      <c r="AM297" s="15">
        <v>48.667610000000003</v>
      </c>
      <c r="AN297" s="15">
        <v>62.48921</v>
      </c>
      <c r="AO297" s="15">
        <v>89.151269999999997</v>
      </c>
      <c r="AP297" s="15">
        <v>95.391850000000005</v>
      </c>
      <c r="AQ297" s="15">
        <v>102.0693</v>
      </c>
      <c r="AR297" s="15" t="s">
        <v>103</v>
      </c>
      <c r="AS297" s="15">
        <v>68.258830000000003</v>
      </c>
      <c r="AT297" s="15">
        <v>600</v>
      </c>
      <c r="AU297" s="15">
        <v>10</v>
      </c>
      <c r="AV297" s="19">
        <f t="shared" si="74"/>
        <v>1469.53</v>
      </c>
      <c r="AW297" s="15">
        <v>10</v>
      </c>
      <c r="AX297" s="15">
        <v>0</v>
      </c>
      <c r="AY297" s="14">
        <v>287.40559999999999</v>
      </c>
      <c r="AZ297" s="15">
        <v>0</v>
      </c>
      <c r="BA297" s="15" t="s">
        <v>103</v>
      </c>
      <c r="BB297" s="15">
        <v>0</v>
      </c>
      <c r="BC297" s="24">
        <f t="shared" si="66"/>
        <v>6060.08</v>
      </c>
      <c r="BD297" s="19">
        <f t="shared" si="75"/>
        <v>939.92000000000007</v>
      </c>
      <c r="BE297" s="19">
        <f t="shared" si="76"/>
        <v>7000</v>
      </c>
      <c r="BF297" s="22">
        <v>0</v>
      </c>
      <c r="BG297" s="22">
        <v>0</v>
      </c>
      <c r="BH297" s="22"/>
      <c r="BI297" s="22"/>
      <c r="BJ297" s="32">
        <v>546.0598193359375</v>
      </c>
      <c r="BK297" s="32">
        <v>0</v>
      </c>
      <c r="BL297" s="28">
        <f t="shared" si="77"/>
        <v>0</v>
      </c>
      <c r="BM297" s="28">
        <f t="shared" si="78"/>
        <v>0</v>
      </c>
      <c r="BN29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7" s="28">
        <v>0</v>
      </c>
      <c r="BR297" s="28">
        <v>0</v>
      </c>
      <c r="BS297" s="28" t="s">
        <v>103</v>
      </c>
      <c r="BT297" s="28">
        <v>3</v>
      </c>
      <c r="BU297" s="28">
        <v>980</v>
      </c>
      <c r="BV297" s="28" t="s">
        <v>103</v>
      </c>
      <c r="BW297" s="28" t="s">
        <v>103</v>
      </c>
      <c r="BX297" s="28">
        <v>0</v>
      </c>
      <c r="BY297" s="28" t="s">
        <v>103</v>
      </c>
      <c r="BZ297" s="28" t="s">
        <v>103</v>
      </c>
      <c r="CA297" s="28" t="s">
        <v>103</v>
      </c>
      <c r="CB297" s="28" t="s">
        <v>103</v>
      </c>
      <c r="CC297" s="28">
        <v>0</v>
      </c>
      <c r="CD297" s="28" t="s">
        <v>103</v>
      </c>
      <c r="CE297" s="28">
        <v>0</v>
      </c>
      <c r="CF297" s="28" t="s">
        <v>103</v>
      </c>
      <c r="CG297" s="28">
        <v>2.73</v>
      </c>
      <c r="CH297" s="28">
        <v>5</v>
      </c>
      <c r="CI297" s="28">
        <v>0</v>
      </c>
      <c r="CJ297" s="28" t="s">
        <v>103</v>
      </c>
      <c r="CK297" s="28" t="s">
        <v>103</v>
      </c>
      <c r="CL297" s="28">
        <v>0</v>
      </c>
      <c r="CM297" s="28" t="s">
        <v>103</v>
      </c>
      <c r="CN297" s="28">
        <v>0</v>
      </c>
      <c r="CO297" s="28">
        <f t="shared" si="79"/>
        <v>0</v>
      </c>
      <c r="CP297" s="32">
        <f t="shared" si="67"/>
        <v>287.40559999999999</v>
      </c>
      <c r="CQ297" s="28">
        <v>0</v>
      </c>
      <c r="CR297" s="28" t="s">
        <v>103</v>
      </c>
      <c r="CS297" s="28">
        <f t="shared" si="80"/>
        <v>0</v>
      </c>
      <c r="CT297" s="28">
        <f t="shared" si="81"/>
        <v>0</v>
      </c>
      <c r="CU297" s="28">
        <f t="shared" si="68"/>
        <v>0</v>
      </c>
      <c r="CV297" s="28">
        <f t="shared" si="69"/>
        <v>1824.2</v>
      </c>
      <c r="CW297" s="29">
        <f t="shared" si="70"/>
        <v>5175.8</v>
      </c>
    </row>
    <row r="298" spans="2:101" x14ac:dyDescent="0.2">
      <c r="B298" s="7">
        <v>216006</v>
      </c>
      <c r="C298" s="8">
        <v>25179</v>
      </c>
      <c r="D298" s="8" t="s">
        <v>95</v>
      </c>
      <c r="E298" s="8" t="s">
        <v>744</v>
      </c>
      <c r="F298" s="8">
        <v>0</v>
      </c>
      <c r="G298" s="8" t="s">
        <v>942</v>
      </c>
      <c r="H298" s="8" t="s">
        <v>106</v>
      </c>
      <c r="I298" s="8" t="s">
        <v>114</v>
      </c>
      <c r="J298" s="8" t="s">
        <v>114</v>
      </c>
      <c r="K298" s="8" t="s">
        <v>115</v>
      </c>
      <c r="L298" s="8" t="s">
        <v>182</v>
      </c>
      <c r="M298" s="9">
        <v>27110242402253</v>
      </c>
      <c r="N298" s="8" t="s">
        <v>745</v>
      </c>
      <c r="O298" s="8" t="s">
        <v>102</v>
      </c>
      <c r="P298" s="8">
        <v>1117.537</v>
      </c>
      <c r="Q298" s="14">
        <v>1307.5182900000002</v>
      </c>
      <c r="R298" s="15">
        <v>0</v>
      </c>
      <c r="S298" s="15">
        <f t="shared" si="71"/>
        <v>1765.15</v>
      </c>
      <c r="T298" s="15">
        <f t="shared" si="72"/>
        <v>196.13</v>
      </c>
      <c r="U298" s="15">
        <v>0</v>
      </c>
      <c r="V298" s="15">
        <v>0</v>
      </c>
      <c r="W298" s="15">
        <v>0</v>
      </c>
      <c r="X298" s="15" t="s">
        <v>103</v>
      </c>
      <c r="Y298" s="14">
        <v>196.12774350000004</v>
      </c>
      <c r="Z298" s="15">
        <v>300</v>
      </c>
      <c r="AA298" s="15" t="s">
        <v>103</v>
      </c>
      <c r="AB298" s="15">
        <v>0</v>
      </c>
      <c r="AC298" s="15" t="s">
        <v>103</v>
      </c>
      <c r="AD298" s="15">
        <v>0</v>
      </c>
      <c r="AE298" s="15">
        <v>0</v>
      </c>
      <c r="AF298" s="19">
        <f t="shared" si="73"/>
        <v>496.13</v>
      </c>
      <c r="AG298" s="15">
        <v>39.1877</v>
      </c>
      <c r="AH298" s="15">
        <v>43.621969999999997</v>
      </c>
      <c r="AI298" s="15">
        <v>65</v>
      </c>
      <c r="AJ298" s="15">
        <v>0</v>
      </c>
      <c r="AK298" s="15">
        <v>190</v>
      </c>
      <c r="AL298" s="15">
        <v>22.339870000000001</v>
      </c>
      <c r="AM298" s="15">
        <v>39.839440000000003</v>
      </c>
      <c r="AN298" s="15">
        <v>51.153840000000002</v>
      </c>
      <c r="AO298" s="15">
        <v>72.979470000000006</v>
      </c>
      <c r="AP298" s="15">
        <v>78.088040000000007</v>
      </c>
      <c r="AQ298" s="15">
        <v>83.554199999999994</v>
      </c>
      <c r="AR298" s="15" t="s">
        <v>103</v>
      </c>
      <c r="AS298" s="15">
        <v>55.876869999999997</v>
      </c>
      <c r="AT298" s="15">
        <v>600</v>
      </c>
      <c r="AU298" s="15">
        <v>10</v>
      </c>
      <c r="AV298" s="19">
        <f t="shared" si="74"/>
        <v>1351.64</v>
      </c>
      <c r="AW298" s="15">
        <v>10</v>
      </c>
      <c r="AX298" s="15">
        <v>0</v>
      </c>
      <c r="AY298" s="14">
        <v>235.27099999999999</v>
      </c>
      <c r="AZ298" s="15">
        <v>0</v>
      </c>
      <c r="BA298" s="15" t="s">
        <v>103</v>
      </c>
      <c r="BB298" s="15">
        <v>0</v>
      </c>
      <c r="BC298" s="24">
        <f t="shared" si="66"/>
        <v>5361.84</v>
      </c>
      <c r="BD298" s="19">
        <f t="shared" si="75"/>
        <v>1638.1599999999999</v>
      </c>
      <c r="BE298" s="19">
        <f t="shared" si="76"/>
        <v>7000</v>
      </c>
      <c r="BF298" s="22">
        <v>0</v>
      </c>
      <c r="BG298" s="22">
        <v>0</v>
      </c>
      <c r="BH298" s="22"/>
      <c r="BI298" s="22"/>
      <c r="BJ298" s="32">
        <v>525.82309570312498</v>
      </c>
      <c r="BK298" s="32">
        <v>0</v>
      </c>
      <c r="BL298" s="28">
        <f t="shared" si="77"/>
        <v>0</v>
      </c>
      <c r="BM298" s="28">
        <f t="shared" si="78"/>
        <v>0</v>
      </c>
      <c r="BN29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8" s="28">
        <v>0</v>
      </c>
      <c r="BR298" s="28">
        <v>0</v>
      </c>
      <c r="BS298" s="28" t="s">
        <v>103</v>
      </c>
      <c r="BT298" s="28">
        <v>3</v>
      </c>
      <c r="BU298" s="28">
        <v>0</v>
      </c>
      <c r="BV298" s="28" t="s">
        <v>103</v>
      </c>
      <c r="BW298" s="28" t="s">
        <v>103</v>
      </c>
      <c r="BX298" s="28">
        <v>0</v>
      </c>
      <c r="BY298" s="28" t="s">
        <v>103</v>
      </c>
      <c r="BZ298" s="28" t="s">
        <v>103</v>
      </c>
      <c r="CA298" s="28" t="s">
        <v>103</v>
      </c>
      <c r="CB298" s="28" t="s">
        <v>103</v>
      </c>
      <c r="CC298" s="28">
        <v>0</v>
      </c>
      <c r="CD298" s="28" t="s">
        <v>103</v>
      </c>
      <c r="CE298" s="28">
        <v>0</v>
      </c>
      <c r="CF298" s="28" t="s">
        <v>103</v>
      </c>
      <c r="CG298" s="28">
        <v>2.34</v>
      </c>
      <c r="CH298" s="28">
        <v>5</v>
      </c>
      <c r="CI298" s="28">
        <v>0</v>
      </c>
      <c r="CJ298" s="28" t="s">
        <v>103</v>
      </c>
      <c r="CK298" s="28" t="s">
        <v>103</v>
      </c>
      <c r="CL298" s="28">
        <v>0</v>
      </c>
      <c r="CM298" s="28" t="s">
        <v>103</v>
      </c>
      <c r="CN298" s="28">
        <v>0</v>
      </c>
      <c r="CO298" s="28">
        <f t="shared" si="79"/>
        <v>0</v>
      </c>
      <c r="CP298" s="32">
        <f t="shared" si="67"/>
        <v>235.27099999999999</v>
      </c>
      <c r="CQ298" s="28">
        <v>0</v>
      </c>
      <c r="CR298" s="28" t="s">
        <v>103</v>
      </c>
      <c r="CS298" s="28">
        <f t="shared" si="80"/>
        <v>0</v>
      </c>
      <c r="CT298" s="28">
        <f t="shared" si="81"/>
        <v>0</v>
      </c>
      <c r="CU298" s="28">
        <f t="shared" si="68"/>
        <v>0</v>
      </c>
      <c r="CV298" s="28">
        <f t="shared" si="69"/>
        <v>771.43</v>
      </c>
      <c r="CW298" s="29">
        <f t="shared" si="70"/>
        <v>6228.57</v>
      </c>
    </row>
    <row r="299" spans="2:101" x14ac:dyDescent="0.2">
      <c r="B299" s="7">
        <v>216007</v>
      </c>
      <c r="C299" s="8">
        <v>25180</v>
      </c>
      <c r="D299" s="8" t="s">
        <v>95</v>
      </c>
      <c r="E299" s="8" t="s">
        <v>746</v>
      </c>
      <c r="F299" s="8">
        <v>0</v>
      </c>
      <c r="G299" s="8" t="s">
        <v>942</v>
      </c>
      <c r="H299" s="8" t="s">
        <v>451</v>
      </c>
      <c r="I299" s="8" t="s">
        <v>107</v>
      </c>
      <c r="J299" s="8" t="s">
        <v>108</v>
      </c>
      <c r="K299" s="8" t="s">
        <v>175</v>
      </c>
      <c r="L299" s="8" t="s">
        <v>182</v>
      </c>
      <c r="M299" s="9">
        <v>26611222402597</v>
      </c>
      <c r="N299" s="8" t="s">
        <v>747</v>
      </c>
      <c r="O299" s="8" t="s">
        <v>102</v>
      </c>
      <c r="P299" s="8">
        <v>2396.7159999999999</v>
      </c>
      <c r="Q299" s="14">
        <v>2804.1577200000002</v>
      </c>
      <c r="R299" s="15">
        <v>0</v>
      </c>
      <c r="S299" s="15">
        <f t="shared" si="71"/>
        <v>3785.61</v>
      </c>
      <c r="T299" s="15">
        <f t="shared" si="72"/>
        <v>420.62</v>
      </c>
      <c r="U299" s="15">
        <v>0</v>
      </c>
      <c r="V299" s="15">
        <v>0</v>
      </c>
      <c r="W299" s="15">
        <v>0</v>
      </c>
      <c r="X299" s="15" t="s">
        <v>103</v>
      </c>
      <c r="Y299" s="14">
        <v>0</v>
      </c>
      <c r="Z299" s="15">
        <v>300</v>
      </c>
      <c r="AA299" s="15" t="s">
        <v>103</v>
      </c>
      <c r="AB299" s="15">
        <v>0</v>
      </c>
      <c r="AC299" s="15" t="s">
        <v>103</v>
      </c>
      <c r="AD299" s="15">
        <v>0</v>
      </c>
      <c r="AE299" s="15">
        <v>0</v>
      </c>
      <c r="AF299" s="19">
        <f t="shared" si="73"/>
        <v>300</v>
      </c>
      <c r="AG299" s="15">
        <v>83.105450000000005</v>
      </c>
      <c r="AH299" s="15">
        <v>93.039100000000005</v>
      </c>
      <c r="AI299" s="15">
        <v>111.833</v>
      </c>
      <c r="AJ299" s="15">
        <v>0</v>
      </c>
      <c r="AK299" s="15">
        <v>190</v>
      </c>
      <c r="AL299" s="15">
        <v>47.911000000000001</v>
      </c>
      <c r="AM299" s="15">
        <v>85.441280000000006</v>
      </c>
      <c r="AN299" s="15">
        <v>109.70659999999999</v>
      </c>
      <c r="AO299" s="15">
        <v>156.51480000000001</v>
      </c>
      <c r="AP299" s="15">
        <v>167.4708</v>
      </c>
      <c r="AQ299" s="15">
        <v>179.19370000000001</v>
      </c>
      <c r="AR299" s="15" t="s">
        <v>103</v>
      </c>
      <c r="AS299" s="15">
        <v>119.83580000000001</v>
      </c>
      <c r="AT299" s="15">
        <v>600</v>
      </c>
      <c r="AU299" s="15">
        <v>10</v>
      </c>
      <c r="AV299" s="19">
        <f t="shared" si="74"/>
        <v>1954.05</v>
      </c>
      <c r="AW299" s="15">
        <v>10</v>
      </c>
      <c r="AX299" s="15">
        <v>0</v>
      </c>
      <c r="AY299" s="14">
        <v>504.5718</v>
      </c>
      <c r="AZ299" s="15">
        <v>0</v>
      </c>
      <c r="BA299" s="15" t="s">
        <v>103</v>
      </c>
      <c r="BB299" s="15">
        <v>0</v>
      </c>
      <c r="BC299" s="24">
        <f t="shared" si="66"/>
        <v>9779.01</v>
      </c>
      <c r="BD299" s="19">
        <f t="shared" si="75"/>
        <v>0</v>
      </c>
      <c r="BE299" s="19">
        <f t="shared" si="76"/>
        <v>9779.01</v>
      </c>
      <c r="BF299" s="22">
        <v>0</v>
      </c>
      <c r="BG299" s="22">
        <v>0</v>
      </c>
      <c r="BH299" s="22"/>
      <c r="BI299" s="22"/>
      <c r="BJ299" s="32">
        <v>889.79</v>
      </c>
      <c r="BK299" s="32">
        <v>281.62</v>
      </c>
      <c r="BL299" s="28">
        <f t="shared" si="77"/>
        <v>0</v>
      </c>
      <c r="BM299" s="28">
        <f t="shared" si="78"/>
        <v>0</v>
      </c>
      <c r="BN29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9" s="28">
        <v>0</v>
      </c>
      <c r="BR299" s="28">
        <v>0</v>
      </c>
      <c r="BS299" s="28" t="s">
        <v>103</v>
      </c>
      <c r="BT299" s="28">
        <v>3</v>
      </c>
      <c r="BU299" s="28">
        <v>0</v>
      </c>
      <c r="BV299" s="28" t="s">
        <v>103</v>
      </c>
      <c r="BW299" s="28" t="s">
        <v>103</v>
      </c>
      <c r="BX299" s="28">
        <v>0</v>
      </c>
      <c r="BY299" s="28" t="s">
        <v>103</v>
      </c>
      <c r="BZ299" s="28" t="s">
        <v>103</v>
      </c>
      <c r="CA299" s="28" t="s">
        <v>103</v>
      </c>
      <c r="CB299" s="28" t="s">
        <v>103</v>
      </c>
      <c r="CC299" s="28">
        <v>0</v>
      </c>
      <c r="CD299" s="28" t="s">
        <v>103</v>
      </c>
      <c r="CE299" s="28">
        <v>0</v>
      </c>
      <c r="CF299" s="28" t="s">
        <v>103</v>
      </c>
      <c r="CG299" s="28">
        <v>4.57</v>
      </c>
      <c r="CH299" s="28">
        <v>5</v>
      </c>
      <c r="CI299" s="28">
        <v>0</v>
      </c>
      <c r="CJ299" s="28" t="s">
        <v>103</v>
      </c>
      <c r="CK299" s="28" t="s">
        <v>103</v>
      </c>
      <c r="CL299" s="28">
        <v>0</v>
      </c>
      <c r="CM299" s="28" t="s">
        <v>103</v>
      </c>
      <c r="CN299" s="28">
        <v>0</v>
      </c>
      <c r="CO299" s="28">
        <f t="shared" si="79"/>
        <v>0</v>
      </c>
      <c r="CP299" s="32">
        <f t="shared" si="67"/>
        <v>504.5718</v>
      </c>
      <c r="CQ299" s="28">
        <v>0</v>
      </c>
      <c r="CR299" s="28" t="s">
        <v>103</v>
      </c>
      <c r="CS299" s="28">
        <f t="shared" si="80"/>
        <v>0</v>
      </c>
      <c r="CT299" s="28">
        <f t="shared" si="81"/>
        <v>0</v>
      </c>
      <c r="CU299" s="28">
        <f t="shared" si="68"/>
        <v>0</v>
      </c>
      <c r="CV299" s="28">
        <f t="shared" si="69"/>
        <v>1688.55</v>
      </c>
      <c r="CW299" s="29">
        <f t="shared" si="70"/>
        <v>8090.46</v>
      </c>
    </row>
    <row r="300" spans="2:101" x14ac:dyDescent="0.2">
      <c r="B300" s="7">
        <v>216008</v>
      </c>
      <c r="C300" s="8">
        <v>25182</v>
      </c>
      <c r="D300" s="8" t="s">
        <v>95</v>
      </c>
      <c r="E300" s="8" t="s">
        <v>748</v>
      </c>
      <c r="F300" s="8">
        <v>0</v>
      </c>
      <c r="G300" s="8" t="s">
        <v>942</v>
      </c>
      <c r="H300" s="8" t="s">
        <v>451</v>
      </c>
      <c r="I300" s="8" t="s">
        <v>114</v>
      </c>
      <c r="J300" s="8" t="s">
        <v>114</v>
      </c>
      <c r="K300" s="8" t="s">
        <v>120</v>
      </c>
      <c r="L300" s="8" t="s">
        <v>182</v>
      </c>
      <c r="M300" s="9">
        <v>28708102400257</v>
      </c>
      <c r="N300" s="8" t="s">
        <v>749</v>
      </c>
      <c r="O300" s="8" t="s">
        <v>102</v>
      </c>
      <c r="P300" s="8">
        <v>979.24159999999995</v>
      </c>
      <c r="Q300" s="14">
        <v>1145.7126720000001</v>
      </c>
      <c r="R300" s="15">
        <v>0</v>
      </c>
      <c r="S300" s="15">
        <f t="shared" si="71"/>
        <v>1546.71</v>
      </c>
      <c r="T300" s="15">
        <f t="shared" si="72"/>
        <v>171.86</v>
      </c>
      <c r="U300" s="15">
        <v>0</v>
      </c>
      <c r="V300" s="15">
        <v>0</v>
      </c>
      <c r="W300" s="15">
        <v>0</v>
      </c>
      <c r="X300" s="15" t="s">
        <v>103</v>
      </c>
      <c r="Y300" s="14">
        <v>0</v>
      </c>
      <c r="Z300" s="15">
        <v>300</v>
      </c>
      <c r="AA300" s="15" t="s">
        <v>103</v>
      </c>
      <c r="AB300" s="15">
        <v>0</v>
      </c>
      <c r="AC300" s="15" t="s">
        <v>103</v>
      </c>
      <c r="AD300" s="15">
        <v>0</v>
      </c>
      <c r="AE300" s="15">
        <v>0</v>
      </c>
      <c r="AF300" s="19">
        <f t="shared" si="73"/>
        <v>300</v>
      </c>
      <c r="AG300" s="15">
        <v>33.604320000000001</v>
      </c>
      <c r="AH300" s="15">
        <v>37.647219999999997</v>
      </c>
      <c r="AI300" s="15">
        <v>65</v>
      </c>
      <c r="AJ300" s="15">
        <v>0</v>
      </c>
      <c r="AK300" s="15">
        <v>190</v>
      </c>
      <c r="AL300" s="15">
        <v>29.324300000000001</v>
      </c>
      <c r="AM300" s="15">
        <v>34.909289999999999</v>
      </c>
      <c r="AN300" s="15">
        <v>44.823520000000002</v>
      </c>
      <c r="AO300" s="15">
        <v>63.948230000000002</v>
      </c>
      <c r="AP300" s="15">
        <v>68.424610000000001</v>
      </c>
      <c r="AQ300" s="15">
        <v>85.9</v>
      </c>
      <c r="AR300" s="15" t="s">
        <v>103</v>
      </c>
      <c r="AS300" s="15">
        <v>52.075839999999999</v>
      </c>
      <c r="AT300" s="15">
        <v>600</v>
      </c>
      <c r="AU300" s="15">
        <v>10</v>
      </c>
      <c r="AV300" s="19">
        <f t="shared" si="74"/>
        <v>1315.66</v>
      </c>
      <c r="AW300" s="15">
        <v>10</v>
      </c>
      <c r="AX300" s="15">
        <v>0</v>
      </c>
      <c r="AY300" s="14">
        <v>206.15610000000001</v>
      </c>
      <c r="AZ300" s="15">
        <v>0</v>
      </c>
      <c r="BA300" s="15" t="s">
        <v>103</v>
      </c>
      <c r="BB300" s="15">
        <v>0</v>
      </c>
      <c r="BC300" s="24">
        <f t="shared" si="66"/>
        <v>4696.1000000000004</v>
      </c>
      <c r="BD300" s="19">
        <f t="shared" si="75"/>
        <v>2303.8999999999996</v>
      </c>
      <c r="BE300" s="19">
        <f t="shared" si="76"/>
        <v>7000</v>
      </c>
      <c r="BF300" s="22">
        <v>0</v>
      </c>
      <c r="BG300" s="22">
        <v>0</v>
      </c>
      <c r="BH300" s="22"/>
      <c r="BI300" s="22"/>
      <c r="BJ300" s="32">
        <v>532.4</v>
      </c>
      <c r="BK300" s="32">
        <v>0</v>
      </c>
      <c r="BL300" s="28">
        <f t="shared" si="77"/>
        <v>0</v>
      </c>
      <c r="BM300" s="28">
        <f t="shared" si="78"/>
        <v>0</v>
      </c>
      <c r="BN30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0" s="28">
        <v>0</v>
      </c>
      <c r="BR300" s="28">
        <v>0</v>
      </c>
      <c r="BS300" s="28" t="s">
        <v>103</v>
      </c>
      <c r="BT300" s="28">
        <v>3</v>
      </c>
      <c r="BU300" s="28">
        <v>0</v>
      </c>
      <c r="BV300" s="28" t="s">
        <v>103</v>
      </c>
      <c r="BW300" s="28" t="s">
        <v>103</v>
      </c>
      <c r="BX300" s="28">
        <v>0</v>
      </c>
      <c r="BY300" s="28" t="s">
        <v>103</v>
      </c>
      <c r="BZ300" s="28" t="s">
        <v>103</v>
      </c>
      <c r="CA300" s="28" t="s">
        <v>103</v>
      </c>
      <c r="CB300" s="28" t="s">
        <v>103</v>
      </c>
      <c r="CC300" s="28">
        <v>0</v>
      </c>
      <c r="CD300" s="28" t="s">
        <v>103</v>
      </c>
      <c r="CE300" s="28">
        <v>0</v>
      </c>
      <c r="CF300" s="28" t="s">
        <v>103</v>
      </c>
      <c r="CG300" s="28">
        <v>2.14</v>
      </c>
      <c r="CH300" s="28">
        <v>5</v>
      </c>
      <c r="CI300" s="28">
        <v>0</v>
      </c>
      <c r="CJ300" s="28" t="s">
        <v>103</v>
      </c>
      <c r="CK300" s="28" t="s">
        <v>103</v>
      </c>
      <c r="CL300" s="28">
        <v>0</v>
      </c>
      <c r="CM300" s="28" t="s">
        <v>103</v>
      </c>
      <c r="CN300" s="28">
        <v>0</v>
      </c>
      <c r="CO300" s="28">
        <f t="shared" si="79"/>
        <v>0</v>
      </c>
      <c r="CP300" s="32">
        <f t="shared" si="67"/>
        <v>206.15610000000001</v>
      </c>
      <c r="CQ300" s="28">
        <v>0</v>
      </c>
      <c r="CR300" s="28" t="s">
        <v>103</v>
      </c>
      <c r="CS300" s="28">
        <f t="shared" si="80"/>
        <v>0</v>
      </c>
      <c r="CT300" s="28">
        <f t="shared" si="81"/>
        <v>0</v>
      </c>
      <c r="CU300" s="28">
        <f t="shared" si="68"/>
        <v>0</v>
      </c>
      <c r="CV300" s="28">
        <f t="shared" si="69"/>
        <v>748.7</v>
      </c>
      <c r="CW300" s="29">
        <f t="shared" si="70"/>
        <v>6251.3</v>
      </c>
    </row>
    <row r="301" spans="2:101" x14ac:dyDescent="0.2">
      <c r="B301" s="7">
        <v>216009</v>
      </c>
      <c r="C301" s="8">
        <v>25191</v>
      </c>
      <c r="D301" s="8" t="s">
        <v>95</v>
      </c>
      <c r="E301" s="8" t="s">
        <v>750</v>
      </c>
      <c r="F301" s="8">
        <v>0</v>
      </c>
      <c r="G301" s="8" t="s">
        <v>942</v>
      </c>
      <c r="H301" s="8" t="s">
        <v>106</v>
      </c>
      <c r="I301" s="8" t="s">
        <v>107</v>
      </c>
      <c r="J301" s="8" t="s">
        <v>108</v>
      </c>
      <c r="K301" s="8" t="s">
        <v>170</v>
      </c>
      <c r="L301" s="8" t="s">
        <v>182</v>
      </c>
      <c r="M301" s="9">
        <v>26606082400251</v>
      </c>
      <c r="N301" s="8" t="s">
        <v>751</v>
      </c>
      <c r="O301" s="8" t="s">
        <v>102</v>
      </c>
      <c r="P301" s="8">
        <v>2325.0790000000002</v>
      </c>
      <c r="Q301" s="14">
        <v>2720.3424300000001</v>
      </c>
      <c r="R301" s="15">
        <v>0</v>
      </c>
      <c r="S301" s="15">
        <f t="shared" si="71"/>
        <v>3672.46</v>
      </c>
      <c r="T301" s="15">
        <f t="shared" si="72"/>
        <v>408.05</v>
      </c>
      <c r="U301" s="15">
        <v>0</v>
      </c>
      <c r="V301" s="15">
        <v>0</v>
      </c>
      <c r="W301" s="15">
        <v>0</v>
      </c>
      <c r="X301" s="15" t="s">
        <v>103</v>
      </c>
      <c r="Y301" s="14">
        <v>408.05136450000003</v>
      </c>
      <c r="Z301" s="15">
        <v>300</v>
      </c>
      <c r="AA301" s="15" t="s">
        <v>103</v>
      </c>
      <c r="AB301" s="15">
        <v>0</v>
      </c>
      <c r="AC301" s="15" t="s">
        <v>103</v>
      </c>
      <c r="AD301" s="15">
        <v>0</v>
      </c>
      <c r="AE301" s="15">
        <v>0</v>
      </c>
      <c r="AF301" s="19">
        <f t="shared" si="73"/>
        <v>708.05</v>
      </c>
      <c r="AG301" s="15">
        <v>80.596029999999999</v>
      </c>
      <c r="AH301" s="15">
        <v>90.009510000000006</v>
      </c>
      <c r="AI301" s="15">
        <v>108.3811</v>
      </c>
      <c r="AJ301" s="15">
        <v>0</v>
      </c>
      <c r="AK301" s="15">
        <v>190</v>
      </c>
      <c r="AL301" s="15">
        <v>46.478949999999998</v>
      </c>
      <c r="AM301" s="15">
        <v>82.887460000000004</v>
      </c>
      <c r="AN301" s="15">
        <v>106.42749999999999</v>
      </c>
      <c r="AO301" s="15">
        <v>151.8366</v>
      </c>
      <c r="AP301" s="15">
        <v>162.46510000000001</v>
      </c>
      <c r="AQ301" s="15">
        <v>173.83770000000001</v>
      </c>
      <c r="AR301" s="15" t="s">
        <v>103</v>
      </c>
      <c r="AS301" s="15">
        <v>116.2539</v>
      </c>
      <c r="AT301" s="15">
        <v>600</v>
      </c>
      <c r="AU301" s="15">
        <v>10</v>
      </c>
      <c r="AV301" s="19">
        <f t="shared" si="74"/>
        <v>1919.17</v>
      </c>
      <c r="AW301" s="15">
        <v>10</v>
      </c>
      <c r="AX301" s="15">
        <v>0</v>
      </c>
      <c r="AY301" s="14">
        <v>489.49029999999999</v>
      </c>
      <c r="AZ301" s="15">
        <v>0</v>
      </c>
      <c r="BA301" s="15" t="s">
        <v>103</v>
      </c>
      <c r="BB301" s="15">
        <v>0</v>
      </c>
      <c r="BC301" s="24">
        <f t="shared" si="66"/>
        <v>9927.56</v>
      </c>
      <c r="BD301" s="19">
        <f t="shared" si="75"/>
        <v>0</v>
      </c>
      <c r="BE301" s="19">
        <f t="shared" si="76"/>
        <v>9927.56</v>
      </c>
      <c r="BF301" s="22">
        <v>0</v>
      </c>
      <c r="BG301" s="22">
        <v>0</v>
      </c>
      <c r="BH301" s="22"/>
      <c r="BI301" s="22"/>
      <c r="BJ301" s="32">
        <v>865.81000000000006</v>
      </c>
      <c r="BK301" s="32">
        <v>120.92</v>
      </c>
      <c r="BL301" s="28">
        <f t="shared" si="77"/>
        <v>0</v>
      </c>
      <c r="BM301" s="28">
        <f t="shared" si="78"/>
        <v>0</v>
      </c>
      <c r="BN30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1" s="28">
        <v>0</v>
      </c>
      <c r="BR301" s="28">
        <v>0</v>
      </c>
      <c r="BS301" s="28" t="s">
        <v>103</v>
      </c>
      <c r="BT301" s="28">
        <v>3</v>
      </c>
      <c r="BU301" s="28">
        <v>0</v>
      </c>
      <c r="BV301" s="28" t="s">
        <v>103</v>
      </c>
      <c r="BW301" s="28" t="s">
        <v>103</v>
      </c>
      <c r="BX301" s="28">
        <v>0</v>
      </c>
      <c r="BY301" s="28" t="s">
        <v>103</v>
      </c>
      <c r="BZ301" s="28" t="s">
        <v>103</v>
      </c>
      <c r="CA301" s="28" t="s">
        <v>103</v>
      </c>
      <c r="CB301" s="28" t="s">
        <v>103</v>
      </c>
      <c r="CC301" s="28">
        <v>0</v>
      </c>
      <c r="CD301" s="28" t="s">
        <v>103</v>
      </c>
      <c r="CE301" s="28">
        <v>0</v>
      </c>
      <c r="CF301" s="28" t="s">
        <v>103</v>
      </c>
      <c r="CG301" s="28">
        <v>3.99</v>
      </c>
      <c r="CH301" s="28">
        <v>5</v>
      </c>
      <c r="CI301" s="28">
        <v>0</v>
      </c>
      <c r="CJ301" s="28" t="s">
        <v>103</v>
      </c>
      <c r="CK301" s="28" t="s">
        <v>103</v>
      </c>
      <c r="CL301" s="28">
        <v>0</v>
      </c>
      <c r="CM301" s="28" t="s">
        <v>103</v>
      </c>
      <c r="CN301" s="28">
        <v>0</v>
      </c>
      <c r="CO301" s="28">
        <f t="shared" si="79"/>
        <v>0</v>
      </c>
      <c r="CP301" s="32">
        <f t="shared" si="67"/>
        <v>489.49029999999999</v>
      </c>
      <c r="CQ301" s="28">
        <v>0</v>
      </c>
      <c r="CR301" s="28" t="s">
        <v>103</v>
      </c>
      <c r="CS301" s="28">
        <f t="shared" si="80"/>
        <v>0</v>
      </c>
      <c r="CT301" s="28">
        <f t="shared" si="81"/>
        <v>0</v>
      </c>
      <c r="CU301" s="28">
        <f t="shared" si="68"/>
        <v>0</v>
      </c>
      <c r="CV301" s="28">
        <f t="shared" si="69"/>
        <v>1488.21</v>
      </c>
      <c r="CW301" s="29">
        <f t="shared" si="70"/>
        <v>8439.3499999999985</v>
      </c>
    </row>
    <row r="302" spans="2:101" x14ac:dyDescent="0.2">
      <c r="B302" s="7">
        <v>216010</v>
      </c>
      <c r="C302" s="8">
        <v>25206</v>
      </c>
      <c r="D302" s="8" t="s">
        <v>95</v>
      </c>
      <c r="E302" s="8" t="s">
        <v>752</v>
      </c>
      <c r="F302" s="8">
        <v>0</v>
      </c>
      <c r="G302" s="8" t="s">
        <v>942</v>
      </c>
      <c r="H302" s="8" t="s">
        <v>106</v>
      </c>
      <c r="I302" s="8" t="s">
        <v>107</v>
      </c>
      <c r="J302" s="8" t="s">
        <v>108</v>
      </c>
      <c r="K302" s="8" t="s">
        <v>175</v>
      </c>
      <c r="L302" s="8" t="s">
        <v>182</v>
      </c>
      <c r="M302" s="9">
        <v>26801142400058</v>
      </c>
      <c r="N302" s="8" t="s">
        <v>753</v>
      </c>
      <c r="O302" s="8" t="s">
        <v>102</v>
      </c>
      <c r="P302" s="8">
        <v>2239.3870000000002</v>
      </c>
      <c r="Q302" s="14">
        <v>2620.0827900000004</v>
      </c>
      <c r="R302" s="15">
        <v>0</v>
      </c>
      <c r="S302" s="15">
        <f t="shared" si="71"/>
        <v>3537.11</v>
      </c>
      <c r="T302" s="15">
        <f t="shared" si="72"/>
        <v>393.01</v>
      </c>
      <c r="U302" s="15">
        <v>0</v>
      </c>
      <c r="V302" s="15">
        <v>0</v>
      </c>
      <c r="W302" s="15">
        <v>0</v>
      </c>
      <c r="X302" s="15" t="s">
        <v>103</v>
      </c>
      <c r="Y302" s="14">
        <v>393.01241850000002</v>
      </c>
      <c r="Z302" s="15">
        <v>300</v>
      </c>
      <c r="AA302" s="15" t="s">
        <v>103</v>
      </c>
      <c r="AB302" s="15">
        <v>0</v>
      </c>
      <c r="AC302" s="15" t="s">
        <v>103</v>
      </c>
      <c r="AD302" s="15">
        <v>0</v>
      </c>
      <c r="AE302" s="15">
        <v>0</v>
      </c>
      <c r="AF302" s="19">
        <f t="shared" si="73"/>
        <v>693.01</v>
      </c>
      <c r="AG302" s="15">
        <v>77.645799999999994</v>
      </c>
      <c r="AH302" s="15">
        <v>86.706159999999997</v>
      </c>
      <c r="AI302" s="15">
        <v>104.37909999999999</v>
      </c>
      <c r="AJ302" s="15">
        <v>0</v>
      </c>
      <c r="AK302" s="15">
        <v>190</v>
      </c>
      <c r="AL302" s="15">
        <v>44.765949999999997</v>
      </c>
      <c r="AM302" s="15">
        <v>79.832599999999999</v>
      </c>
      <c r="AN302" s="15">
        <v>102.5051</v>
      </c>
      <c r="AO302" s="15">
        <v>146.2406</v>
      </c>
      <c r="AP302" s="15">
        <v>156.47739999999999</v>
      </c>
      <c r="AQ302" s="15">
        <v>167.4308</v>
      </c>
      <c r="AR302" s="15" t="s">
        <v>103</v>
      </c>
      <c r="AS302" s="15">
        <v>111.96939999999999</v>
      </c>
      <c r="AT302" s="15">
        <v>600</v>
      </c>
      <c r="AU302" s="15">
        <v>10</v>
      </c>
      <c r="AV302" s="19">
        <f t="shared" si="74"/>
        <v>1877.95</v>
      </c>
      <c r="AW302" s="15">
        <v>10</v>
      </c>
      <c r="AX302" s="15">
        <v>0</v>
      </c>
      <c r="AY302" s="14">
        <v>471.45</v>
      </c>
      <c r="AZ302" s="15">
        <v>0</v>
      </c>
      <c r="BA302" s="15" t="s">
        <v>103</v>
      </c>
      <c r="BB302" s="15">
        <v>0</v>
      </c>
      <c r="BC302" s="24">
        <f t="shared" si="66"/>
        <v>9602.61</v>
      </c>
      <c r="BD302" s="19">
        <f t="shared" si="75"/>
        <v>0</v>
      </c>
      <c r="BE302" s="19">
        <f t="shared" si="76"/>
        <v>9602.61</v>
      </c>
      <c r="BF302" s="22">
        <v>0</v>
      </c>
      <c r="BG302" s="22">
        <v>0</v>
      </c>
      <c r="BH302" s="22"/>
      <c r="BI302" s="22"/>
      <c r="BJ302" s="32">
        <v>738.14952148437499</v>
      </c>
      <c r="BK302" s="32">
        <v>125.75</v>
      </c>
      <c r="BL302" s="28">
        <f t="shared" si="77"/>
        <v>0</v>
      </c>
      <c r="BM302" s="28">
        <f t="shared" si="78"/>
        <v>0</v>
      </c>
      <c r="BN30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2" s="28">
        <v>0</v>
      </c>
      <c r="BR302" s="28">
        <v>0</v>
      </c>
      <c r="BS302" s="28" t="s">
        <v>103</v>
      </c>
      <c r="BT302" s="28">
        <v>3</v>
      </c>
      <c r="BU302" s="28">
        <v>0</v>
      </c>
      <c r="BV302" s="28" t="s">
        <v>103</v>
      </c>
      <c r="BW302" s="28" t="s">
        <v>103</v>
      </c>
      <c r="BX302" s="28">
        <v>0</v>
      </c>
      <c r="BY302" s="28" t="s">
        <v>103</v>
      </c>
      <c r="BZ302" s="28" t="s">
        <v>103</v>
      </c>
      <c r="CA302" s="28" t="s">
        <v>103</v>
      </c>
      <c r="CB302" s="28" t="s">
        <v>103</v>
      </c>
      <c r="CC302" s="28">
        <v>0</v>
      </c>
      <c r="CD302" s="28" t="s">
        <v>103</v>
      </c>
      <c r="CE302" s="28">
        <v>0</v>
      </c>
      <c r="CF302" s="28" t="s">
        <v>103</v>
      </c>
      <c r="CG302" s="28">
        <v>3.95</v>
      </c>
      <c r="CH302" s="28">
        <v>5</v>
      </c>
      <c r="CI302" s="28">
        <v>0</v>
      </c>
      <c r="CJ302" s="28" t="s">
        <v>103</v>
      </c>
      <c r="CK302" s="28" t="s">
        <v>103</v>
      </c>
      <c r="CL302" s="28">
        <v>0</v>
      </c>
      <c r="CM302" s="28" t="s">
        <v>103</v>
      </c>
      <c r="CN302" s="28">
        <v>0</v>
      </c>
      <c r="CO302" s="28">
        <f t="shared" si="79"/>
        <v>0</v>
      </c>
      <c r="CP302" s="32">
        <f t="shared" si="67"/>
        <v>471.45</v>
      </c>
      <c r="CQ302" s="28">
        <v>0</v>
      </c>
      <c r="CR302" s="28" t="s">
        <v>103</v>
      </c>
      <c r="CS302" s="28">
        <f t="shared" si="80"/>
        <v>0</v>
      </c>
      <c r="CT302" s="28">
        <f t="shared" si="81"/>
        <v>0</v>
      </c>
      <c r="CU302" s="28">
        <f t="shared" si="68"/>
        <v>0</v>
      </c>
      <c r="CV302" s="28">
        <f t="shared" si="69"/>
        <v>1347.3</v>
      </c>
      <c r="CW302" s="29">
        <f t="shared" si="70"/>
        <v>8255.3100000000013</v>
      </c>
    </row>
    <row r="303" spans="2:101" x14ac:dyDescent="0.2">
      <c r="B303" s="7">
        <v>216012</v>
      </c>
      <c r="C303" s="8">
        <v>25222</v>
      </c>
      <c r="D303" s="8" t="s">
        <v>95</v>
      </c>
      <c r="E303" s="8" t="s">
        <v>754</v>
      </c>
      <c r="F303" s="8">
        <v>0</v>
      </c>
      <c r="G303" s="8" t="s">
        <v>942</v>
      </c>
      <c r="H303" s="8" t="s">
        <v>106</v>
      </c>
      <c r="I303" s="8" t="s">
        <v>107</v>
      </c>
      <c r="J303" s="8" t="s">
        <v>108</v>
      </c>
      <c r="K303" s="8" t="s">
        <v>170</v>
      </c>
      <c r="L303" s="8" t="s">
        <v>182</v>
      </c>
      <c r="M303" s="9">
        <v>26807192400791</v>
      </c>
      <c r="N303" s="8" t="s">
        <v>755</v>
      </c>
      <c r="O303" s="8" t="s">
        <v>102</v>
      </c>
      <c r="P303" s="8">
        <v>2219.7020000000002</v>
      </c>
      <c r="Q303" s="14">
        <v>2597.0513400000004</v>
      </c>
      <c r="R303" s="15">
        <v>0</v>
      </c>
      <c r="S303" s="15">
        <f t="shared" si="71"/>
        <v>3506.02</v>
      </c>
      <c r="T303" s="15">
        <f t="shared" si="72"/>
        <v>389.56</v>
      </c>
      <c r="U303" s="15">
        <v>0</v>
      </c>
      <c r="V303" s="15">
        <v>0</v>
      </c>
      <c r="W303" s="15">
        <v>0</v>
      </c>
      <c r="X303" s="15" t="s">
        <v>103</v>
      </c>
      <c r="Y303" s="14">
        <v>389.55770100000007</v>
      </c>
      <c r="Z303" s="15">
        <v>300</v>
      </c>
      <c r="AA303" s="15" t="s">
        <v>103</v>
      </c>
      <c r="AB303" s="15">
        <v>0</v>
      </c>
      <c r="AC303" s="15" t="s">
        <v>103</v>
      </c>
      <c r="AD303" s="15">
        <v>0</v>
      </c>
      <c r="AE303" s="15">
        <v>0</v>
      </c>
      <c r="AF303" s="19">
        <f t="shared" si="73"/>
        <v>689.56</v>
      </c>
      <c r="AG303" s="15">
        <v>76.96611</v>
      </c>
      <c r="AH303" s="15">
        <v>85.945729999999998</v>
      </c>
      <c r="AI303" s="15">
        <v>103.45910000000001</v>
      </c>
      <c r="AJ303" s="15">
        <v>0</v>
      </c>
      <c r="AK303" s="15">
        <v>190</v>
      </c>
      <c r="AL303" s="15">
        <v>44.372439999999997</v>
      </c>
      <c r="AM303" s="15">
        <v>79.130840000000006</v>
      </c>
      <c r="AN303" s="15">
        <v>101.604</v>
      </c>
      <c r="AO303" s="15">
        <v>144.95500000000001</v>
      </c>
      <c r="AP303" s="15">
        <v>155.1019</v>
      </c>
      <c r="AQ303" s="15">
        <v>165.959</v>
      </c>
      <c r="AR303" s="15" t="s">
        <v>103</v>
      </c>
      <c r="AS303" s="15">
        <v>110.9851</v>
      </c>
      <c r="AT303" s="15">
        <v>600</v>
      </c>
      <c r="AU303" s="15">
        <v>10</v>
      </c>
      <c r="AV303" s="19">
        <f t="shared" si="74"/>
        <v>1868.48</v>
      </c>
      <c r="AW303" s="15">
        <v>10</v>
      </c>
      <c r="AX303" s="15">
        <v>0</v>
      </c>
      <c r="AY303" s="14">
        <v>467.3057</v>
      </c>
      <c r="AZ303" s="15">
        <v>0</v>
      </c>
      <c r="BA303" s="15" t="s">
        <v>103</v>
      </c>
      <c r="BB303" s="15">
        <v>0</v>
      </c>
      <c r="BC303" s="24">
        <f t="shared" si="66"/>
        <v>9527.98</v>
      </c>
      <c r="BD303" s="19">
        <f t="shared" si="75"/>
        <v>0</v>
      </c>
      <c r="BE303" s="19">
        <f t="shared" si="76"/>
        <v>9527.98</v>
      </c>
      <c r="BF303" s="22">
        <v>0</v>
      </c>
      <c r="BG303" s="22">
        <v>0</v>
      </c>
      <c r="BH303" s="22"/>
      <c r="BI303" s="22"/>
      <c r="BJ303" s="32">
        <v>830.5</v>
      </c>
      <c r="BK303" s="32">
        <v>110.33</v>
      </c>
      <c r="BL303" s="28">
        <f t="shared" si="77"/>
        <v>0</v>
      </c>
      <c r="BM303" s="28">
        <f t="shared" si="78"/>
        <v>0</v>
      </c>
      <c r="BN30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3" s="28">
        <v>0</v>
      </c>
      <c r="BR303" s="28">
        <v>0</v>
      </c>
      <c r="BS303" s="28" t="s">
        <v>103</v>
      </c>
      <c r="BT303" s="28">
        <v>3</v>
      </c>
      <c r="BU303" s="28">
        <v>0</v>
      </c>
      <c r="BV303" s="28" t="s">
        <v>103</v>
      </c>
      <c r="BW303" s="28" t="s">
        <v>103</v>
      </c>
      <c r="BX303" s="28">
        <v>0</v>
      </c>
      <c r="BY303" s="28" t="s">
        <v>103</v>
      </c>
      <c r="BZ303" s="28" t="s">
        <v>103</v>
      </c>
      <c r="CA303" s="28" t="s">
        <v>103</v>
      </c>
      <c r="CB303" s="28" t="s">
        <v>103</v>
      </c>
      <c r="CC303" s="28">
        <v>0</v>
      </c>
      <c r="CD303" s="28" t="s">
        <v>103</v>
      </c>
      <c r="CE303" s="28">
        <v>0</v>
      </c>
      <c r="CF303" s="28" t="s">
        <v>103</v>
      </c>
      <c r="CG303" s="28">
        <v>3.92</v>
      </c>
      <c r="CH303" s="28">
        <v>5</v>
      </c>
      <c r="CI303" s="28">
        <v>0</v>
      </c>
      <c r="CJ303" s="28" t="s">
        <v>103</v>
      </c>
      <c r="CK303" s="28" t="s">
        <v>103</v>
      </c>
      <c r="CL303" s="28">
        <v>0</v>
      </c>
      <c r="CM303" s="28" t="s">
        <v>103</v>
      </c>
      <c r="CN303" s="28">
        <v>0</v>
      </c>
      <c r="CO303" s="28">
        <f t="shared" si="79"/>
        <v>0</v>
      </c>
      <c r="CP303" s="32">
        <f t="shared" si="67"/>
        <v>467.3057</v>
      </c>
      <c r="CQ303" s="28">
        <v>0</v>
      </c>
      <c r="CR303" s="28" t="s">
        <v>103</v>
      </c>
      <c r="CS303" s="28">
        <f t="shared" si="80"/>
        <v>0</v>
      </c>
      <c r="CT303" s="28">
        <f t="shared" si="81"/>
        <v>0</v>
      </c>
      <c r="CU303" s="28">
        <f t="shared" si="68"/>
        <v>0</v>
      </c>
      <c r="CV303" s="28">
        <f t="shared" si="69"/>
        <v>1420.06</v>
      </c>
      <c r="CW303" s="29">
        <f t="shared" si="70"/>
        <v>8107.92</v>
      </c>
    </row>
    <row r="304" spans="2:101" x14ac:dyDescent="0.2">
      <c r="B304" s="7">
        <v>216013</v>
      </c>
      <c r="C304" s="8">
        <v>25225</v>
      </c>
      <c r="D304" s="8" t="s">
        <v>95</v>
      </c>
      <c r="E304" s="8" t="s">
        <v>756</v>
      </c>
      <c r="F304" s="8">
        <v>0</v>
      </c>
      <c r="G304" s="8" t="s">
        <v>942</v>
      </c>
      <c r="H304" s="8" t="s">
        <v>106</v>
      </c>
      <c r="I304" s="8" t="s">
        <v>107</v>
      </c>
      <c r="J304" s="8" t="s">
        <v>108</v>
      </c>
      <c r="K304" s="8" t="s">
        <v>552</v>
      </c>
      <c r="L304" s="8" t="s">
        <v>182</v>
      </c>
      <c r="M304" s="9">
        <v>26901202400251</v>
      </c>
      <c r="N304" s="8" t="s">
        <v>757</v>
      </c>
      <c r="O304" s="8" t="s">
        <v>102</v>
      </c>
      <c r="P304" s="8">
        <v>2219.7269999999999</v>
      </c>
      <c r="Q304" s="14">
        <v>2597.08059</v>
      </c>
      <c r="R304" s="15">
        <v>0</v>
      </c>
      <c r="S304" s="15">
        <f t="shared" si="71"/>
        <v>3506.06</v>
      </c>
      <c r="T304" s="15">
        <f t="shared" si="72"/>
        <v>389.56</v>
      </c>
      <c r="U304" s="15">
        <v>0</v>
      </c>
      <c r="V304" s="15">
        <v>0</v>
      </c>
      <c r="W304" s="15">
        <v>0</v>
      </c>
      <c r="X304" s="15" t="s">
        <v>103</v>
      </c>
      <c r="Y304" s="14">
        <v>389.56208850000002</v>
      </c>
      <c r="Z304" s="15">
        <v>300</v>
      </c>
      <c r="AA304" s="15" t="s">
        <v>103</v>
      </c>
      <c r="AB304" s="15">
        <v>0</v>
      </c>
      <c r="AC304" s="15" t="s">
        <v>103</v>
      </c>
      <c r="AD304" s="15">
        <v>0</v>
      </c>
      <c r="AE304" s="15">
        <v>0</v>
      </c>
      <c r="AF304" s="19">
        <f t="shared" si="73"/>
        <v>689.56</v>
      </c>
      <c r="AG304" s="15">
        <v>76.967179999999999</v>
      </c>
      <c r="AH304" s="15">
        <v>85.946879999999993</v>
      </c>
      <c r="AI304" s="15">
        <v>103.46040000000001</v>
      </c>
      <c r="AJ304" s="15">
        <v>0</v>
      </c>
      <c r="AK304" s="15">
        <v>190</v>
      </c>
      <c r="AL304" s="15">
        <v>44.372929999999997</v>
      </c>
      <c r="AM304" s="15">
        <v>79.131730000000005</v>
      </c>
      <c r="AN304" s="15">
        <v>101.60509999999999</v>
      </c>
      <c r="AO304" s="15">
        <v>144.95670000000001</v>
      </c>
      <c r="AP304" s="15">
        <v>155.1036</v>
      </c>
      <c r="AQ304" s="15">
        <v>165.96090000000001</v>
      </c>
      <c r="AR304" s="15" t="s">
        <v>103</v>
      </c>
      <c r="AS304" s="15">
        <v>110.9863</v>
      </c>
      <c r="AT304" s="15">
        <v>600</v>
      </c>
      <c r="AU304" s="15">
        <v>10</v>
      </c>
      <c r="AV304" s="19">
        <f t="shared" si="74"/>
        <v>1868.49</v>
      </c>
      <c r="AW304" s="15">
        <v>10</v>
      </c>
      <c r="AX304" s="15">
        <v>0</v>
      </c>
      <c r="AY304" s="14">
        <v>467.3109</v>
      </c>
      <c r="AZ304" s="15">
        <v>0</v>
      </c>
      <c r="BA304" s="15" t="s">
        <v>103</v>
      </c>
      <c r="BB304" s="15">
        <v>0</v>
      </c>
      <c r="BC304" s="24">
        <f t="shared" si="66"/>
        <v>9528.06</v>
      </c>
      <c r="BD304" s="19">
        <f t="shared" si="75"/>
        <v>0</v>
      </c>
      <c r="BE304" s="19">
        <f t="shared" si="76"/>
        <v>9528.06</v>
      </c>
      <c r="BF304" s="22">
        <v>0</v>
      </c>
      <c r="BG304" s="22">
        <v>0</v>
      </c>
      <c r="BH304" s="22"/>
      <c r="BI304" s="22"/>
      <c r="BJ304" s="32">
        <v>830.57369140624996</v>
      </c>
      <c r="BK304" s="32">
        <v>109.25</v>
      </c>
      <c r="BL304" s="28">
        <f t="shared" si="77"/>
        <v>0</v>
      </c>
      <c r="BM304" s="28">
        <f t="shared" si="78"/>
        <v>0</v>
      </c>
      <c r="BN30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4" s="28">
        <v>0</v>
      </c>
      <c r="BR304" s="28">
        <v>0</v>
      </c>
      <c r="BS304" s="28" t="s">
        <v>103</v>
      </c>
      <c r="BT304" s="28">
        <v>3</v>
      </c>
      <c r="BU304" s="28">
        <v>0</v>
      </c>
      <c r="BV304" s="28" t="s">
        <v>103</v>
      </c>
      <c r="BW304" s="28" t="s">
        <v>103</v>
      </c>
      <c r="BX304" s="28">
        <v>0</v>
      </c>
      <c r="BY304" s="28" t="s">
        <v>103</v>
      </c>
      <c r="BZ304" s="28" t="s">
        <v>103</v>
      </c>
      <c r="CA304" s="28" t="s">
        <v>103</v>
      </c>
      <c r="CB304" s="28" t="s">
        <v>103</v>
      </c>
      <c r="CC304" s="28">
        <v>0</v>
      </c>
      <c r="CD304" s="28" t="s">
        <v>103</v>
      </c>
      <c r="CE304" s="28">
        <v>0</v>
      </c>
      <c r="CF304" s="28" t="s">
        <v>103</v>
      </c>
      <c r="CG304" s="28">
        <v>3.92</v>
      </c>
      <c r="CH304" s="28">
        <v>5</v>
      </c>
      <c r="CI304" s="28">
        <v>0</v>
      </c>
      <c r="CJ304" s="28" t="s">
        <v>103</v>
      </c>
      <c r="CK304" s="28" t="s">
        <v>103</v>
      </c>
      <c r="CL304" s="28">
        <v>0</v>
      </c>
      <c r="CM304" s="28" t="s">
        <v>103</v>
      </c>
      <c r="CN304" s="28">
        <v>0</v>
      </c>
      <c r="CO304" s="28">
        <f t="shared" si="79"/>
        <v>0</v>
      </c>
      <c r="CP304" s="32">
        <f t="shared" si="67"/>
        <v>467.3109</v>
      </c>
      <c r="CQ304" s="28">
        <v>0</v>
      </c>
      <c r="CR304" s="28" t="s">
        <v>103</v>
      </c>
      <c r="CS304" s="28">
        <f t="shared" si="80"/>
        <v>0</v>
      </c>
      <c r="CT304" s="28">
        <f t="shared" si="81"/>
        <v>0</v>
      </c>
      <c r="CU304" s="28">
        <f t="shared" si="68"/>
        <v>0</v>
      </c>
      <c r="CV304" s="28">
        <f t="shared" si="69"/>
        <v>1419.05</v>
      </c>
      <c r="CW304" s="29">
        <f t="shared" si="70"/>
        <v>8109.0099999999993</v>
      </c>
    </row>
    <row r="305" spans="2:101" x14ac:dyDescent="0.2">
      <c r="B305" s="7">
        <v>216014</v>
      </c>
      <c r="C305" s="8">
        <v>25230</v>
      </c>
      <c r="D305" s="8" t="s">
        <v>95</v>
      </c>
      <c r="E305" s="8" t="s">
        <v>758</v>
      </c>
      <c r="F305" s="8">
        <v>0</v>
      </c>
      <c r="G305" s="8" t="s">
        <v>942</v>
      </c>
      <c r="H305" s="8" t="s">
        <v>106</v>
      </c>
      <c r="I305" s="8" t="s">
        <v>98</v>
      </c>
      <c r="J305" s="8" t="s">
        <v>98</v>
      </c>
      <c r="K305" s="8" t="s">
        <v>181</v>
      </c>
      <c r="L305" s="8" t="s">
        <v>287</v>
      </c>
      <c r="M305" s="9">
        <v>27005122400658</v>
      </c>
      <c r="N305" s="8" t="s">
        <v>759</v>
      </c>
      <c r="O305" s="8" t="s">
        <v>102</v>
      </c>
      <c r="P305" s="8">
        <v>1365.223</v>
      </c>
      <c r="Q305" s="14">
        <v>1597.3109100000001</v>
      </c>
      <c r="R305" s="15">
        <v>0</v>
      </c>
      <c r="S305" s="15">
        <f t="shared" si="71"/>
        <v>2156.37</v>
      </c>
      <c r="T305" s="15">
        <f t="shared" si="72"/>
        <v>239.6</v>
      </c>
      <c r="U305" s="15">
        <v>0</v>
      </c>
      <c r="V305" s="15">
        <v>0</v>
      </c>
      <c r="W305" s="15">
        <v>0</v>
      </c>
      <c r="X305" s="15" t="s">
        <v>103</v>
      </c>
      <c r="Y305" s="14">
        <v>239.59663650000002</v>
      </c>
      <c r="Z305" s="15">
        <v>300</v>
      </c>
      <c r="AA305" s="15" t="s">
        <v>103</v>
      </c>
      <c r="AB305" s="15">
        <v>0</v>
      </c>
      <c r="AC305" s="15" t="s">
        <v>103</v>
      </c>
      <c r="AD305" s="15">
        <v>0</v>
      </c>
      <c r="AE305" s="15">
        <v>0</v>
      </c>
      <c r="AF305" s="19">
        <f t="shared" si="73"/>
        <v>539.6</v>
      </c>
      <c r="AG305" s="15">
        <v>47.880710000000001</v>
      </c>
      <c r="AH305" s="15">
        <v>53.334859999999999</v>
      </c>
      <c r="AI305" s="15">
        <v>65</v>
      </c>
      <c r="AJ305" s="15">
        <v>0</v>
      </c>
      <c r="AK305" s="15">
        <v>200</v>
      </c>
      <c r="AL305" s="15">
        <v>27.291170000000001</v>
      </c>
      <c r="AM305" s="15">
        <v>48.669260000000001</v>
      </c>
      <c r="AN305" s="15">
        <v>62.491329999999998</v>
      </c>
      <c r="AO305" s="15">
        <v>89.154290000000003</v>
      </c>
      <c r="AP305" s="15">
        <v>95.395089999999996</v>
      </c>
      <c r="AQ305" s="15">
        <v>102.0727</v>
      </c>
      <c r="AR305" s="15" t="s">
        <v>103</v>
      </c>
      <c r="AS305" s="15">
        <v>68.261150000000001</v>
      </c>
      <c r="AT305" s="15">
        <v>600</v>
      </c>
      <c r="AU305" s="15">
        <v>10</v>
      </c>
      <c r="AV305" s="19">
        <f t="shared" si="74"/>
        <v>1469.55</v>
      </c>
      <c r="AW305" s="15">
        <v>10</v>
      </c>
      <c r="AX305" s="15">
        <v>0</v>
      </c>
      <c r="AY305" s="14">
        <v>287.4153</v>
      </c>
      <c r="AZ305" s="15">
        <v>0</v>
      </c>
      <c r="BA305" s="15" t="s">
        <v>103</v>
      </c>
      <c r="BB305" s="15">
        <v>0</v>
      </c>
      <c r="BC305" s="24">
        <f t="shared" si="66"/>
        <v>6299.85</v>
      </c>
      <c r="BD305" s="19">
        <f t="shared" si="75"/>
        <v>700.14999999999964</v>
      </c>
      <c r="BE305" s="19">
        <f t="shared" si="76"/>
        <v>7000</v>
      </c>
      <c r="BF305" s="22">
        <v>0</v>
      </c>
      <c r="BG305" s="22">
        <v>0</v>
      </c>
      <c r="BH305" s="22"/>
      <c r="BI305" s="22"/>
      <c r="BJ305" s="32">
        <v>546.04</v>
      </c>
      <c r="BK305" s="32">
        <v>0</v>
      </c>
      <c r="BL305" s="28">
        <f t="shared" si="77"/>
        <v>0</v>
      </c>
      <c r="BM305" s="28">
        <f t="shared" si="78"/>
        <v>0</v>
      </c>
      <c r="BN30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5" s="28">
        <v>0</v>
      </c>
      <c r="BR305" s="28">
        <v>0</v>
      </c>
      <c r="BS305" s="28" t="s">
        <v>103</v>
      </c>
      <c r="BT305" s="28">
        <v>3</v>
      </c>
      <c r="BU305" s="28">
        <v>0</v>
      </c>
      <c r="BV305" s="28" t="s">
        <v>103</v>
      </c>
      <c r="BW305" s="28" t="s">
        <v>103</v>
      </c>
      <c r="BX305" s="28">
        <v>0</v>
      </c>
      <c r="BY305" s="28" t="s">
        <v>103</v>
      </c>
      <c r="BZ305" s="28" t="s">
        <v>103</v>
      </c>
      <c r="CA305" s="28" t="s">
        <v>103</v>
      </c>
      <c r="CB305" s="28" t="s">
        <v>103</v>
      </c>
      <c r="CC305" s="28">
        <v>0</v>
      </c>
      <c r="CD305" s="28" t="s">
        <v>103</v>
      </c>
      <c r="CE305" s="28">
        <v>0</v>
      </c>
      <c r="CF305" s="28" t="s">
        <v>103</v>
      </c>
      <c r="CG305" s="28">
        <v>2.68</v>
      </c>
      <c r="CH305" s="28">
        <v>5</v>
      </c>
      <c r="CI305" s="28">
        <v>0</v>
      </c>
      <c r="CJ305" s="28" t="s">
        <v>103</v>
      </c>
      <c r="CK305" s="28" t="s">
        <v>103</v>
      </c>
      <c r="CL305" s="28">
        <v>0</v>
      </c>
      <c r="CM305" s="28" t="s">
        <v>103</v>
      </c>
      <c r="CN305" s="28">
        <v>0</v>
      </c>
      <c r="CO305" s="28">
        <f t="shared" si="79"/>
        <v>0</v>
      </c>
      <c r="CP305" s="32">
        <f t="shared" si="67"/>
        <v>287.4153</v>
      </c>
      <c r="CQ305" s="28">
        <v>0</v>
      </c>
      <c r="CR305" s="28" t="s">
        <v>103</v>
      </c>
      <c r="CS305" s="28">
        <f t="shared" si="80"/>
        <v>0</v>
      </c>
      <c r="CT305" s="28">
        <f t="shared" si="81"/>
        <v>0</v>
      </c>
      <c r="CU305" s="28">
        <f t="shared" si="68"/>
        <v>0</v>
      </c>
      <c r="CV305" s="28">
        <f t="shared" si="69"/>
        <v>844.14</v>
      </c>
      <c r="CW305" s="29">
        <f t="shared" si="70"/>
        <v>6155.86</v>
      </c>
    </row>
    <row r="306" spans="2:101" x14ac:dyDescent="0.2">
      <c r="B306" s="7">
        <v>216015</v>
      </c>
      <c r="C306" s="8">
        <v>55934</v>
      </c>
      <c r="D306" s="8" t="s">
        <v>95</v>
      </c>
      <c r="E306" s="8" t="s">
        <v>760</v>
      </c>
      <c r="F306" s="8">
        <v>0</v>
      </c>
      <c r="G306" s="8" t="s">
        <v>942</v>
      </c>
      <c r="H306" s="8" t="s">
        <v>106</v>
      </c>
      <c r="I306" s="8" t="s">
        <v>129</v>
      </c>
      <c r="J306" s="8" t="s">
        <v>129</v>
      </c>
      <c r="K306" s="8" t="s">
        <v>178</v>
      </c>
      <c r="L306" s="8" t="s">
        <v>761</v>
      </c>
      <c r="M306" s="9">
        <v>27806182400111</v>
      </c>
      <c r="N306" s="8" t="s">
        <v>762</v>
      </c>
      <c r="O306" s="8" t="s">
        <v>102</v>
      </c>
      <c r="P306" s="8">
        <v>929.63900000000001</v>
      </c>
      <c r="Q306" s="14">
        <v>1087.6776300000001</v>
      </c>
      <c r="R306" s="15">
        <v>0</v>
      </c>
      <c r="S306" s="15">
        <f t="shared" si="71"/>
        <v>1468.36</v>
      </c>
      <c r="T306" s="15">
        <f t="shared" si="72"/>
        <v>163.15</v>
      </c>
      <c r="U306" s="15">
        <v>0</v>
      </c>
      <c r="V306" s="15">
        <v>0</v>
      </c>
      <c r="W306" s="15">
        <v>0</v>
      </c>
      <c r="X306" s="15" t="s">
        <v>103</v>
      </c>
      <c r="Y306" s="14">
        <v>163.1516445</v>
      </c>
      <c r="Z306" s="15">
        <v>300</v>
      </c>
      <c r="AA306" s="15" t="s">
        <v>103</v>
      </c>
      <c r="AB306" s="15">
        <v>0</v>
      </c>
      <c r="AC306" s="15" t="s">
        <v>103</v>
      </c>
      <c r="AD306" s="15">
        <v>0</v>
      </c>
      <c r="AE306" s="15">
        <v>0</v>
      </c>
      <c r="AF306" s="19">
        <f t="shared" si="73"/>
        <v>463.15</v>
      </c>
      <c r="AG306" s="15">
        <v>31.954329999999999</v>
      </c>
      <c r="AH306" s="15">
        <v>35.749049999999997</v>
      </c>
      <c r="AI306" s="15">
        <v>65</v>
      </c>
      <c r="AJ306" s="15">
        <v>0</v>
      </c>
      <c r="AK306" s="15">
        <v>200</v>
      </c>
      <c r="AL306" s="15">
        <v>31.637969999999999</v>
      </c>
      <c r="AM306" s="15">
        <v>33.140979999999999</v>
      </c>
      <c r="AN306" s="15">
        <v>42.553019999999997</v>
      </c>
      <c r="AO306" s="15">
        <v>60.708979999999997</v>
      </c>
      <c r="AP306" s="15">
        <v>68.16</v>
      </c>
      <c r="AQ306" s="15">
        <v>89.1</v>
      </c>
      <c r="AR306" s="15" t="s">
        <v>103</v>
      </c>
      <c r="AS306" s="15">
        <v>57.036099999999998</v>
      </c>
      <c r="AT306" s="15">
        <v>600</v>
      </c>
      <c r="AU306" s="15">
        <v>10</v>
      </c>
      <c r="AV306" s="19">
        <f t="shared" si="74"/>
        <v>1325.04</v>
      </c>
      <c r="AW306" s="15">
        <v>10</v>
      </c>
      <c r="AX306" s="15">
        <v>0</v>
      </c>
      <c r="AY306" s="14">
        <v>195.71350000000001</v>
      </c>
      <c r="AZ306" s="15">
        <v>0</v>
      </c>
      <c r="BA306" s="15" t="s">
        <v>103</v>
      </c>
      <c r="BB306" s="15">
        <v>0</v>
      </c>
      <c r="BC306" s="24">
        <f t="shared" si="66"/>
        <v>4713.09</v>
      </c>
      <c r="BD306" s="19">
        <f t="shared" si="75"/>
        <v>2286.91</v>
      </c>
      <c r="BE306" s="19">
        <f t="shared" si="76"/>
        <v>7000</v>
      </c>
      <c r="BF306" s="22">
        <v>0</v>
      </c>
      <c r="BG306" s="22">
        <v>0</v>
      </c>
      <c r="BH306" s="22"/>
      <c r="BI306" s="22"/>
      <c r="BJ306" s="32">
        <v>534.38</v>
      </c>
      <c r="BK306" s="32">
        <v>0</v>
      </c>
      <c r="BL306" s="28">
        <f t="shared" si="77"/>
        <v>0</v>
      </c>
      <c r="BM306" s="28">
        <f t="shared" si="78"/>
        <v>0</v>
      </c>
      <c r="BN30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6" s="28">
        <v>0</v>
      </c>
      <c r="BR306" s="28">
        <v>0</v>
      </c>
      <c r="BS306" s="28" t="s">
        <v>103</v>
      </c>
      <c r="BT306" s="28">
        <v>3</v>
      </c>
      <c r="BU306" s="28">
        <v>0</v>
      </c>
      <c r="BV306" s="28" t="s">
        <v>103</v>
      </c>
      <c r="BW306" s="28" t="s">
        <v>103</v>
      </c>
      <c r="BX306" s="28">
        <v>0</v>
      </c>
      <c r="BY306" s="28" t="s">
        <v>103</v>
      </c>
      <c r="BZ306" s="28" t="s">
        <v>103</v>
      </c>
      <c r="CA306" s="28" t="s">
        <v>103</v>
      </c>
      <c r="CB306" s="28" t="s">
        <v>103</v>
      </c>
      <c r="CC306" s="28">
        <v>0</v>
      </c>
      <c r="CD306" s="28" t="s">
        <v>103</v>
      </c>
      <c r="CE306" s="28">
        <v>0</v>
      </c>
      <c r="CF306" s="28" t="s">
        <v>103</v>
      </c>
      <c r="CG306" s="28">
        <v>2.12</v>
      </c>
      <c r="CH306" s="28">
        <v>5</v>
      </c>
      <c r="CI306" s="28">
        <v>0</v>
      </c>
      <c r="CJ306" s="28" t="s">
        <v>103</v>
      </c>
      <c r="CK306" s="28" t="s">
        <v>103</v>
      </c>
      <c r="CL306" s="28">
        <v>0</v>
      </c>
      <c r="CM306" s="28" t="s">
        <v>103</v>
      </c>
      <c r="CN306" s="28">
        <v>0</v>
      </c>
      <c r="CO306" s="28">
        <f t="shared" si="79"/>
        <v>0</v>
      </c>
      <c r="CP306" s="32">
        <f t="shared" si="67"/>
        <v>195.71350000000001</v>
      </c>
      <c r="CQ306" s="28">
        <v>0</v>
      </c>
      <c r="CR306" s="28" t="s">
        <v>103</v>
      </c>
      <c r="CS306" s="28">
        <f t="shared" si="80"/>
        <v>0</v>
      </c>
      <c r="CT306" s="28">
        <f t="shared" si="81"/>
        <v>0</v>
      </c>
      <c r="CU306" s="28">
        <f t="shared" si="68"/>
        <v>0</v>
      </c>
      <c r="CV306" s="28">
        <f t="shared" si="69"/>
        <v>740.21</v>
      </c>
      <c r="CW306" s="29">
        <f t="shared" si="70"/>
        <v>6259.79</v>
      </c>
    </row>
    <row r="307" spans="2:101" x14ac:dyDescent="0.2">
      <c r="B307" s="7">
        <v>217000</v>
      </c>
      <c r="C307" s="8">
        <v>44027</v>
      </c>
      <c r="D307" s="8" t="s">
        <v>95</v>
      </c>
      <c r="E307" s="8" t="s">
        <v>763</v>
      </c>
      <c r="F307" s="8">
        <v>0</v>
      </c>
      <c r="G307" s="8" t="s">
        <v>942</v>
      </c>
      <c r="H307" s="8" t="s">
        <v>97</v>
      </c>
      <c r="I307" s="8" t="s">
        <v>143</v>
      </c>
      <c r="J307" s="8" t="s">
        <v>103</v>
      </c>
      <c r="K307" s="8" t="s">
        <v>103</v>
      </c>
      <c r="L307" s="8" t="s">
        <v>103</v>
      </c>
      <c r="M307" s="9">
        <v>30009092700590</v>
      </c>
      <c r="N307" s="8" t="s">
        <v>764</v>
      </c>
      <c r="O307" s="8" t="s">
        <v>103</v>
      </c>
      <c r="P307" s="8">
        <v>401.32</v>
      </c>
      <c r="Q307" s="14">
        <v>401.32</v>
      </c>
      <c r="R307" s="15">
        <v>0</v>
      </c>
      <c r="S307" s="15">
        <f t="shared" si="71"/>
        <v>541.78</v>
      </c>
      <c r="T307" s="15">
        <f t="shared" si="72"/>
        <v>60.2</v>
      </c>
      <c r="U307" s="15">
        <v>0</v>
      </c>
      <c r="V307" s="15">
        <v>0</v>
      </c>
      <c r="W307" s="15">
        <v>0</v>
      </c>
      <c r="X307" s="15" t="s">
        <v>103</v>
      </c>
      <c r="Y307" s="14">
        <v>0</v>
      </c>
      <c r="Z307" s="15">
        <v>300</v>
      </c>
      <c r="AA307" s="15" t="s">
        <v>103</v>
      </c>
      <c r="AB307" s="15">
        <v>0</v>
      </c>
      <c r="AC307" s="15" t="s">
        <v>103</v>
      </c>
      <c r="AD307" s="15">
        <v>0</v>
      </c>
      <c r="AE307" s="15">
        <v>0</v>
      </c>
      <c r="AF307" s="19">
        <f t="shared" si="73"/>
        <v>300</v>
      </c>
      <c r="AG307" s="15">
        <v>0</v>
      </c>
      <c r="AH307" s="15">
        <v>0</v>
      </c>
      <c r="AI307" s="15">
        <v>0</v>
      </c>
      <c r="AJ307" s="15">
        <v>926.82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 t="s">
        <v>103</v>
      </c>
      <c r="AS307" s="15">
        <v>109.86799999999999</v>
      </c>
      <c r="AT307" s="15">
        <v>0</v>
      </c>
      <c r="AU307" s="15">
        <v>0</v>
      </c>
      <c r="AV307" s="19">
        <f t="shared" si="74"/>
        <v>1036.69</v>
      </c>
      <c r="AW307" s="15">
        <v>10</v>
      </c>
      <c r="AX307" s="15">
        <v>0</v>
      </c>
      <c r="AY307" s="14">
        <v>84.488429999999994</v>
      </c>
      <c r="AZ307" s="15">
        <v>0</v>
      </c>
      <c r="BA307" s="15" t="s">
        <v>103</v>
      </c>
      <c r="BB307" s="15">
        <v>0</v>
      </c>
      <c r="BC307" s="24">
        <f t="shared" si="66"/>
        <v>2434.48</v>
      </c>
      <c r="BD307" s="19">
        <f t="shared" si="75"/>
        <v>4565.5200000000004</v>
      </c>
      <c r="BE307" s="19">
        <f t="shared" si="76"/>
        <v>7000</v>
      </c>
      <c r="BF307" s="22">
        <v>0</v>
      </c>
      <c r="BG307" s="22">
        <v>0</v>
      </c>
      <c r="BH307" s="22"/>
      <c r="BI307" s="22"/>
      <c r="BJ307" s="32">
        <v>443.27360107421873</v>
      </c>
      <c r="BK307" s="32">
        <v>0</v>
      </c>
      <c r="BL307" s="28">
        <f t="shared" si="77"/>
        <v>0</v>
      </c>
      <c r="BM307" s="28">
        <f t="shared" si="78"/>
        <v>0</v>
      </c>
      <c r="BN30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7" s="28">
        <v>0</v>
      </c>
      <c r="BR307" s="28">
        <v>0</v>
      </c>
      <c r="BS307" s="28" t="s">
        <v>103</v>
      </c>
      <c r="BT307" s="28">
        <v>3</v>
      </c>
      <c r="BU307" s="28">
        <v>0</v>
      </c>
      <c r="BV307" s="28" t="s">
        <v>103</v>
      </c>
      <c r="BW307" s="28" t="s">
        <v>103</v>
      </c>
      <c r="BX307" s="28">
        <v>0</v>
      </c>
      <c r="BY307" s="28" t="s">
        <v>103</v>
      </c>
      <c r="BZ307" s="28" t="s">
        <v>103</v>
      </c>
      <c r="CA307" s="28" t="s">
        <v>103</v>
      </c>
      <c r="CB307" s="28" t="s">
        <v>103</v>
      </c>
      <c r="CC307" s="28">
        <v>0</v>
      </c>
      <c r="CD307" s="28" t="s">
        <v>103</v>
      </c>
      <c r="CE307" s="28">
        <v>0</v>
      </c>
      <c r="CF307" s="28" t="s">
        <v>103</v>
      </c>
      <c r="CG307" s="28">
        <v>1.99</v>
      </c>
      <c r="CH307" s="28">
        <v>3</v>
      </c>
      <c r="CI307" s="28">
        <v>0</v>
      </c>
      <c r="CJ307" s="28" t="s">
        <v>103</v>
      </c>
      <c r="CK307" s="28" t="s">
        <v>103</v>
      </c>
      <c r="CL307" s="28">
        <v>0</v>
      </c>
      <c r="CM307" s="28" t="s">
        <v>103</v>
      </c>
      <c r="CN307" s="28">
        <v>0</v>
      </c>
      <c r="CO307" s="28">
        <f t="shared" si="79"/>
        <v>0</v>
      </c>
      <c r="CP307" s="32">
        <f t="shared" si="67"/>
        <v>84.488429999999994</v>
      </c>
      <c r="CQ307" s="28">
        <v>0</v>
      </c>
      <c r="CR307" s="28" t="s">
        <v>103</v>
      </c>
      <c r="CS307" s="28">
        <f t="shared" si="80"/>
        <v>0</v>
      </c>
      <c r="CT307" s="28">
        <f t="shared" si="81"/>
        <v>0</v>
      </c>
      <c r="CU307" s="28">
        <f t="shared" si="68"/>
        <v>0</v>
      </c>
      <c r="CV307" s="28">
        <f t="shared" si="69"/>
        <v>535.75</v>
      </c>
      <c r="CW307" s="29">
        <f t="shared" si="70"/>
        <v>6464.25</v>
      </c>
    </row>
    <row r="308" spans="2:101" x14ac:dyDescent="0.2">
      <c r="B308" s="7">
        <v>217001</v>
      </c>
      <c r="C308" s="8">
        <v>21536</v>
      </c>
      <c r="D308" s="8" t="s">
        <v>95</v>
      </c>
      <c r="E308" s="8" t="s">
        <v>926</v>
      </c>
      <c r="F308" s="8">
        <v>0</v>
      </c>
      <c r="G308" s="8" t="s">
        <v>942</v>
      </c>
      <c r="H308" s="8" t="s">
        <v>106</v>
      </c>
      <c r="I308" s="8" t="s">
        <v>107</v>
      </c>
      <c r="J308" s="8" t="s">
        <v>108</v>
      </c>
      <c r="K308" s="8" t="s">
        <v>383</v>
      </c>
      <c r="L308" s="8" t="s">
        <v>287</v>
      </c>
      <c r="M308" s="9">
        <v>26662132700859</v>
      </c>
      <c r="N308" s="8" t="s">
        <v>765</v>
      </c>
      <c r="O308" s="8" t="s">
        <v>102</v>
      </c>
      <c r="P308" s="8">
        <v>2544.98</v>
      </c>
      <c r="Q308" s="14">
        <v>2977.6266000000001</v>
      </c>
      <c r="R308" s="15">
        <v>0</v>
      </c>
      <c r="S308" s="15">
        <f t="shared" si="71"/>
        <v>4019.8</v>
      </c>
      <c r="T308" s="15">
        <f t="shared" si="72"/>
        <v>446.64</v>
      </c>
      <c r="U308" s="15">
        <v>0</v>
      </c>
      <c r="V308" s="15">
        <v>0</v>
      </c>
      <c r="W308" s="15">
        <v>0</v>
      </c>
      <c r="X308" s="15" t="s">
        <v>103</v>
      </c>
      <c r="Y308" s="14">
        <v>446.64398999999997</v>
      </c>
      <c r="Z308" s="15">
        <v>300</v>
      </c>
      <c r="AA308" s="15">
        <v>14</v>
      </c>
      <c r="AB308" s="15">
        <v>0</v>
      </c>
      <c r="AC308" s="15">
        <v>0</v>
      </c>
      <c r="AD308" s="15">
        <v>0</v>
      </c>
      <c r="AE308" s="15">
        <v>0</v>
      </c>
      <c r="AF308" s="19">
        <f t="shared" si="73"/>
        <v>760.64</v>
      </c>
      <c r="AG308" s="15">
        <v>83.28</v>
      </c>
      <c r="AH308" s="15">
        <v>93.29</v>
      </c>
      <c r="AI308" s="15">
        <v>112.3</v>
      </c>
      <c r="AJ308" s="15">
        <v>0</v>
      </c>
      <c r="AK308" s="15">
        <v>190</v>
      </c>
      <c r="AL308" s="15">
        <v>50.87</v>
      </c>
      <c r="AM308" s="15">
        <v>90.73</v>
      </c>
      <c r="AN308" s="15">
        <v>116.49</v>
      </c>
      <c r="AO308" s="15">
        <v>166.2</v>
      </c>
      <c r="AP308" s="15">
        <v>177.83</v>
      </c>
      <c r="AQ308" s="15">
        <v>190.28</v>
      </c>
      <c r="AR308" s="15" t="s">
        <v>103</v>
      </c>
      <c r="AS308" s="15">
        <v>127.249</v>
      </c>
      <c r="AT308" s="15">
        <v>600</v>
      </c>
      <c r="AU308" s="15">
        <v>10</v>
      </c>
      <c r="AV308" s="19">
        <f t="shared" si="74"/>
        <v>2008.52</v>
      </c>
      <c r="AW308" s="15">
        <v>10</v>
      </c>
      <c r="AX308" s="15">
        <v>0</v>
      </c>
      <c r="AY308" s="14">
        <v>535.78530000000001</v>
      </c>
      <c r="AZ308" s="15">
        <v>0</v>
      </c>
      <c r="BA308" s="15" t="s">
        <v>103</v>
      </c>
      <c r="BB308" s="15">
        <v>0</v>
      </c>
      <c r="BC308" s="24">
        <f t="shared" si="66"/>
        <v>10759.01</v>
      </c>
      <c r="BD308" s="19">
        <f t="shared" si="75"/>
        <v>0</v>
      </c>
      <c r="BE308" s="19">
        <f t="shared" si="76"/>
        <v>10759.01</v>
      </c>
      <c r="BF308" s="22">
        <v>0</v>
      </c>
      <c r="BG308" s="22">
        <v>0</v>
      </c>
      <c r="BH308" s="22"/>
      <c r="BI308" s="22"/>
      <c r="BJ308" s="32">
        <v>946</v>
      </c>
      <c r="BK308" s="32">
        <v>148.58000000000001</v>
      </c>
      <c r="BL308" s="28">
        <f t="shared" si="77"/>
        <v>0</v>
      </c>
      <c r="BM308" s="28">
        <f t="shared" si="78"/>
        <v>0</v>
      </c>
      <c r="BN30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8" s="28">
        <v>0</v>
      </c>
      <c r="BR308" s="28">
        <v>0</v>
      </c>
      <c r="BS308" s="28">
        <v>0</v>
      </c>
      <c r="BT308" s="28">
        <v>3</v>
      </c>
      <c r="BU308" s="28">
        <v>0</v>
      </c>
      <c r="BV308" s="28">
        <v>0</v>
      </c>
      <c r="BW308" s="28">
        <v>0</v>
      </c>
      <c r="BX308" s="28">
        <v>0</v>
      </c>
      <c r="BY308" s="28">
        <v>0</v>
      </c>
      <c r="BZ308" s="28">
        <v>0</v>
      </c>
      <c r="CA308" s="28">
        <v>0</v>
      </c>
      <c r="CB308" s="28" t="s">
        <v>103</v>
      </c>
      <c r="CC308" s="28">
        <v>0</v>
      </c>
      <c r="CD308" s="28">
        <v>0</v>
      </c>
      <c r="CE308" s="28">
        <v>0</v>
      </c>
      <c r="CF308" s="28">
        <v>0</v>
      </c>
      <c r="CG308" s="28">
        <v>4.0999999999999996</v>
      </c>
      <c r="CH308" s="28">
        <v>5</v>
      </c>
      <c r="CI308" s="28">
        <v>0</v>
      </c>
      <c r="CJ308" s="28" t="s">
        <v>103</v>
      </c>
      <c r="CK308" s="28">
        <v>0</v>
      </c>
      <c r="CL308" s="28">
        <v>0</v>
      </c>
      <c r="CM308" s="28" t="s">
        <v>103</v>
      </c>
      <c r="CN308" s="28">
        <v>0</v>
      </c>
      <c r="CO308" s="28">
        <f t="shared" si="79"/>
        <v>0</v>
      </c>
      <c r="CP308" s="32">
        <f t="shared" si="67"/>
        <v>535.78530000000001</v>
      </c>
      <c r="CQ308" s="28">
        <v>0</v>
      </c>
      <c r="CR308" s="28" t="s">
        <v>103</v>
      </c>
      <c r="CS308" s="28">
        <f t="shared" si="80"/>
        <v>0</v>
      </c>
      <c r="CT308" s="28">
        <f t="shared" si="81"/>
        <v>0</v>
      </c>
      <c r="CU308" s="28">
        <f t="shared" si="68"/>
        <v>0</v>
      </c>
      <c r="CV308" s="28">
        <f t="shared" si="69"/>
        <v>1642.47</v>
      </c>
      <c r="CW308" s="29">
        <f t="shared" si="70"/>
        <v>9116.5400000000009</v>
      </c>
    </row>
    <row r="309" spans="2:101" x14ac:dyDescent="0.2">
      <c r="B309" s="7">
        <v>217002</v>
      </c>
      <c r="C309" s="8">
        <v>21037</v>
      </c>
      <c r="D309" s="8" t="s">
        <v>95</v>
      </c>
      <c r="E309" s="8" t="s">
        <v>766</v>
      </c>
      <c r="F309" s="8">
        <v>0</v>
      </c>
      <c r="G309" s="8" t="s">
        <v>942</v>
      </c>
      <c r="H309" s="8" t="s">
        <v>106</v>
      </c>
      <c r="I309" s="8" t="s">
        <v>107</v>
      </c>
      <c r="J309" s="8" t="s">
        <v>103</v>
      </c>
      <c r="K309" s="8" t="s">
        <v>103</v>
      </c>
      <c r="L309" s="8" t="s">
        <v>103</v>
      </c>
      <c r="M309" s="9">
        <v>26611182701537</v>
      </c>
      <c r="N309" s="8" t="s">
        <v>767</v>
      </c>
      <c r="O309" s="8" t="s">
        <v>103</v>
      </c>
      <c r="P309" s="8">
        <v>2985.04</v>
      </c>
      <c r="Q309" s="14">
        <v>3283.5440000000003</v>
      </c>
      <c r="R309" s="15">
        <v>0</v>
      </c>
      <c r="S309" s="15">
        <f t="shared" si="71"/>
        <v>4432.78</v>
      </c>
      <c r="T309" s="15">
        <f t="shared" si="72"/>
        <v>492.53</v>
      </c>
      <c r="U309" s="15">
        <v>0</v>
      </c>
      <c r="V309" s="15">
        <v>0</v>
      </c>
      <c r="W309" s="15">
        <v>0</v>
      </c>
      <c r="X309" s="15" t="s">
        <v>103</v>
      </c>
      <c r="Y309" s="14">
        <v>492.53160000000003</v>
      </c>
      <c r="Z309" s="15">
        <v>300</v>
      </c>
      <c r="AA309" s="15">
        <v>19</v>
      </c>
      <c r="AB309" s="15">
        <v>0</v>
      </c>
      <c r="AC309" s="15">
        <v>0</v>
      </c>
      <c r="AD309" s="15">
        <v>0</v>
      </c>
      <c r="AE309" s="15">
        <v>0</v>
      </c>
      <c r="AF309" s="19">
        <f t="shared" si="73"/>
        <v>811.53</v>
      </c>
      <c r="AG309" s="15">
        <v>98.38</v>
      </c>
      <c r="AH309" s="15">
        <v>110.24</v>
      </c>
      <c r="AI309" s="15">
        <v>120</v>
      </c>
      <c r="AJ309" s="15">
        <v>0</v>
      </c>
      <c r="AK309" s="15">
        <v>190</v>
      </c>
      <c r="AL309" s="15">
        <v>59.67</v>
      </c>
      <c r="AM309" s="15">
        <v>106.41</v>
      </c>
      <c r="AN309" s="15">
        <v>136.63999999999999</v>
      </c>
      <c r="AO309" s="15">
        <v>194.93</v>
      </c>
      <c r="AP309" s="15">
        <v>208.58</v>
      </c>
      <c r="AQ309" s="15">
        <v>223.18</v>
      </c>
      <c r="AR309" s="15" t="s">
        <v>103</v>
      </c>
      <c r="AS309" s="15">
        <v>149.25200000000001</v>
      </c>
      <c r="AT309" s="15">
        <v>600</v>
      </c>
      <c r="AU309" s="15">
        <v>10</v>
      </c>
      <c r="AV309" s="19">
        <f t="shared" si="74"/>
        <v>2207.2800000000002</v>
      </c>
      <c r="AW309" s="15">
        <v>10</v>
      </c>
      <c r="AX309" s="15">
        <v>0</v>
      </c>
      <c r="AY309" s="14">
        <v>628.42949999999996</v>
      </c>
      <c r="AZ309" s="15">
        <v>0</v>
      </c>
      <c r="BA309" s="15" t="s">
        <v>103</v>
      </c>
      <c r="BB309" s="15">
        <v>0</v>
      </c>
      <c r="BC309" s="24">
        <f t="shared" si="66"/>
        <v>11866.09</v>
      </c>
      <c r="BD309" s="19">
        <f t="shared" si="75"/>
        <v>0</v>
      </c>
      <c r="BE309" s="19">
        <f t="shared" si="76"/>
        <v>11866.09</v>
      </c>
      <c r="BF309" s="22">
        <v>0</v>
      </c>
      <c r="BG309" s="22">
        <v>0</v>
      </c>
      <c r="BH309" s="22"/>
      <c r="BI309" s="22"/>
      <c r="BJ309" s="32">
        <v>1100</v>
      </c>
      <c r="BK309" s="32">
        <v>292.25</v>
      </c>
      <c r="BL309" s="28">
        <f t="shared" si="77"/>
        <v>0</v>
      </c>
      <c r="BM309" s="28">
        <f t="shared" si="78"/>
        <v>0</v>
      </c>
      <c r="BN30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9" s="28">
        <v>0</v>
      </c>
      <c r="BR309" s="28">
        <v>0</v>
      </c>
      <c r="BS309" s="28">
        <v>0</v>
      </c>
      <c r="BT309" s="28">
        <v>3</v>
      </c>
      <c r="BU309" s="28">
        <v>0</v>
      </c>
      <c r="BV309" s="28">
        <v>0</v>
      </c>
      <c r="BW309" s="28">
        <v>0</v>
      </c>
      <c r="BX309" s="28">
        <v>0</v>
      </c>
      <c r="BY309" s="28">
        <v>0</v>
      </c>
      <c r="BZ309" s="28">
        <v>0</v>
      </c>
      <c r="CA309" s="28">
        <v>0</v>
      </c>
      <c r="CB309" s="28" t="s">
        <v>103</v>
      </c>
      <c r="CC309" s="28">
        <v>0</v>
      </c>
      <c r="CD309" s="28">
        <v>0</v>
      </c>
      <c r="CE309" s="28">
        <v>0</v>
      </c>
      <c r="CF309" s="28">
        <v>0</v>
      </c>
      <c r="CG309" s="28">
        <v>4.6500000000000004</v>
      </c>
      <c r="CH309" s="28">
        <v>5</v>
      </c>
      <c r="CI309" s="28">
        <v>0</v>
      </c>
      <c r="CJ309" s="28" t="s">
        <v>103</v>
      </c>
      <c r="CK309" s="28">
        <v>0</v>
      </c>
      <c r="CL309" s="28">
        <v>0</v>
      </c>
      <c r="CM309" s="28" t="s">
        <v>103</v>
      </c>
      <c r="CN309" s="28">
        <v>0</v>
      </c>
      <c r="CO309" s="28">
        <f t="shared" si="79"/>
        <v>0</v>
      </c>
      <c r="CP309" s="32">
        <f t="shared" si="67"/>
        <v>628.42949999999996</v>
      </c>
      <c r="CQ309" s="28">
        <v>0</v>
      </c>
      <c r="CR309" s="28" t="s">
        <v>103</v>
      </c>
      <c r="CS309" s="28">
        <f t="shared" si="80"/>
        <v>0</v>
      </c>
      <c r="CT309" s="28">
        <f t="shared" si="81"/>
        <v>0</v>
      </c>
      <c r="CU309" s="28">
        <f t="shared" si="68"/>
        <v>0</v>
      </c>
      <c r="CV309" s="28">
        <f t="shared" si="69"/>
        <v>2033.33</v>
      </c>
      <c r="CW309" s="29">
        <f t="shared" si="70"/>
        <v>9832.76</v>
      </c>
    </row>
    <row r="310" spans="2:101" x14ac:dyDescent="0.2">
      <c r="B310" s="7">
        <v>217006</v>
      </c>
      <c r="C310" s="8">
        <v>21024</v>
      </c>
      <c r="D310" s="8" t="s">
        <v>95</v>
      </c>
      <c r="E310" s="8" t="s">
        <v>927</v>
      </c>
      <c r="F310" s="8">
        <v>0</v>
      </c>
      <c r="G310" s="8" t="s">
        <v>942</v>
      </c>
      <c r="H310" s="8" t="s">
        <v>106</v>
      </c>
      <c r="I310" s="8" t="s">
        <v>114</v>
      </c>
      <c r="J310" s="8" t="s">
        <v>114</v>
      </c>
      <c r="K310" s="8" t="s">
        <v>275</v>
      </c>
      <c r="L310" s="8" t="s">
        <v>768</v>
      </c>
      <c r="M310" s="9">
        <v>26803122700996</v>
      </c>
      <c r="N310" s="8" t="s">
        <v>769</v>
      </c>
      <c r="O310" s="8" t="s">
        <v>102</v>
      </c>
      <c r="P310" s="8">
        <v>2251.7600000000002</v>
      </c>
      <c r="Q310" s="14">
        <v>2634.5592000000006</v>
      </c>
      <c r="R310" s="15">
        <v>0</v>
      </c>
      <c r="S310" s="15">
        <f t="shared" si="71"/>
        <v>3556.65</v>
      </c>
      <c r="T310" s="15">
        <f t="shared" si="72"/>
        <v>395.18</v>
      </c>
      <c r="U310" s="15">
        <v>0</v>
      </c>
      <c r="V310" s="15">
        <v>0</v>
      </c>
      <c r="W310" s="15">
        <v>0</v>
      </c>
      <c r="X310" s="15" t="s">
        <v>103</v>
      </c>
      <c r="Y310" s="14">
        <v>395.1838800000001</v>
      </c>
      <c r="Z310" s="15">
        <v>300</v>
      </c>
      <c r="AA310" s="15">
        <v>14.4</v>
      </c>
      <c r="AB310" s="15">
        <v>0</v>
      </c>
      <c r="AC310" s="15">
        <v>0</v>
      </c>
      <c r="AD310" s="15">
        <v>0</v>
      </c>
      <c r="AE310" s="15">
        <v>0</v>
      </c>
      <c r="AF310" s="19">
        <f t="shared" si="73"/>
        <v>709.58</v>
      </c>
      <c r="AG310" s="15">
        <v>79.02</v>
      </c>
      <c r="AH310" s="15">
        <v>88.22</v>
      </c>
      <c r="AI310" s="15">
        <v>105.89</v>
      </c>
      <c r="AJ310" s="15">
        <v>0</v>
      </c>
      <c r="AK310" s="15">
        <v>190</v>
      </c>
      <c r="AL310" s="15">
        <v>45.01</v>
      </c>
      <c r="AM310" s="15">
        <v>80.27</v>
      </c>
      <c r="AN310" s="15">
        <v>103.07</v>
      </c>
      <c r="AO310" s="15">
        <v>147.05000000000001</v>
      </c>
      <c r="AP310" s="15">
        <v>157.34</v>
      </c>
      <c r="AQ310" s="15">
        <v>168.36</v>
      </c>
      <c r="AR310" s="15" t="s">
        <v>103</v>
      </c>
      <c r="AS310" s="15">
        <v>112.58799999999999</v>
      </c>
      <c r="AT310" s="15">
        <v>600</v>
      </c>
      <c r="AU310" s="15">
        <v>10</v>
      </c>
      <c r="AV310" s="19">
        <f t="shared" si="74"/>
        <v>1886.82</v>
      </c>
      <c r="AW310" s="15">
        <v>10</v>
      </c>
      <c r="AX310" s="15">
        <v>0</v>
      </c>
      <c r="AY310" s="14">
        <v>474.05470000000003</v>
      </c>
      <c r="AZ310" s="15">
        <v>0</v>
      </c>
      <c r="BA310" s="15" t="s">
        <v>103</v>
      </c>
      <c r="BB310" s="15">
        <v>0</v>
      </c>
      <c r="BC310" s="24">
        <f t="shared" si="66"/>
        <v>9666.84</v>
      </c>
      <c r="BD310" s="19">
        <f t="shared" si="75"/>
        <v>0</v>
      </c>
      <c r="BE310" s="19">
        <f t="shared" si="76"/>
        <v>9666.84</v>
      </c>
      <c r="BF310" s="22">
        <v>0</v>
      </c>
      <c r="BG310" s="22">
        <v>0</v>
      </c>
      <c r="BH310" s="22"/>
      <c r="BI310" s="22"/>
      <c r="BJ310" s="32">
        <v>847</v>
      </c>
      <c r="BK310" s="32">
        <v>15.17</v>
      </c>
      <c r="BL310" s="28">
        <f t="shared" si="77"/>
        <v>0</v>
      </c>
      <c r="BM310" s="28">
        <f t="shared" si="78"/>
        <v>0</v>
      </c>
      <c r="BN3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0" s="28">
        <v>0</v>
      </c>
      <c r="BR310" s="28">
        <v>0</v>
      </c>
      <c r="BS310" s="28">
        <v>0</v>
      </c>
      <c r="BT310" s="28">
        <v>3</v>
      </c>
      <c r="BU310" s="28">
        <v>0</v>
      </c>
      <c r="BV310" s="28">
        <v>0</v>
      </c>
      <c r="BW310" s="28">
        <v>0</v>
      </c>
      <c r="BX310" s="28">
        <v>0</v>
      </c>
      <c r="BY310" s="28">
        <v>0</v>
      </c>
      <c r="BZ310" s="28">
        <v>0</v>
      </c>
      <c r="CA310" s="28">
        <v>0</v>
      </c>
      <c r="CB310" s="28" t="s">
        <v>103</v>
      </c>
      <c r="CC310" s="28">
        <v>0</v>
      </c>
      <c r="CD310" s="28">
        <v>0</v>
      </c>
      <c r="CE310" s="28">
        <v>0</v>
      </c>
      <c r="CF310" s="28">
        <v>0</v>
      </c>
      <c r="CG310" s="28">
        <v>3.37</v>
      </c>
      <c r="CH310" s="28">
        <v>3</v>
      </c>
      <c r="CI310" s="28">
        <v>0</v>
      </c>
      <c r="CJ310" s="28" t="s">
        <v>103</v>
      </c>
      <c r="CK310" s="28">
        <v>0</v>
      </c>
      <c r="CL310" s="28">
        <v>0</v>
      </c>
      <c r="CM310" s="28" t="s">
        <v>103</v>
      </c>
      <c r="CN310" s="28">
        <v>0</v>
      </c>
      <c r="CO310" s="28">
        <f t="shared" si="79"/>
        <v>0</v>
      </c>
      <c r="CP310" s="32">
        <f t="shared" si="67"/>
        <v>474.05470000000003</v>
      </c>
      <c r="CQ310" s="28">
        <v>0</v>
      </c>
      <c r="CR310" s="28" t="s">
        <v>103</v>
      </c>
      <c r="CS310" s="28">
        <f t="shared" si="80"/>
        <v>0</v>
      </c>
      <c r="CT310" s="28">
        <f t="shared" si="81"/>
        <v>0</v>
      </c>
      <c r="CU310" s="28">
        <f t="shared" si="68"/>
        <v>0</v>
      </c>
      <c r="CV310" s="28">
        <f t="shared" si="69"/>
        <v>1345.59</v>
      </c>
      <c r="CW310" s="29">
        <f t="shared" si="70"/>
        <v>8321.25</v>
      </c>
    </row>
    <row r="311" spans="2:101" x14ac:dyDescent="0.2">
      <c r="B311" s="7">
        <v>217008</v>
      </c>
      <c r="C311" s="8">
        <v>21695</v>
      </c>
      <c r="D311" s="8" t="s">
        <v>95</v>
      </c>
      <c r="E311" s="8" t="s">
        <v>770</v>
      </c>
      <c r="F311" s="8">
        <v>0</v>
      </c>
      <c r="G311" s="8" t="s">
        <v>942</v>
      </c>
      <c r="H311" s="8" t="s">
        <v>106</v>
      </c>
      <c r="I311" s="8" t="s">
        <v>98</v>
      </c>
      <c r="J311" s="8" t="s">
        <v>98</v>
      </c>
      <c r="K311" s="8" t="s">
        <v>135</v>
      </c>
      <c r="L311" s="8" t="s">
        <v>100</v>
      </c>
      <c r="M311" s="9">
        <v>27211112703856</v>
      </c>
      <c r="N311" s="8" t="s">
        <v>771</v>
      </c>
      <c r="O311" s="8" t="s">
        <v>102</v>
      </c>
      <c r="P311" s="8">
        <v>1998.09</v>
      </c>
      <c r="Q311" s="14">
        <v>2337.7653</v>
      </c>
      <c r="R311" s="15">
        <v>0</v>
      </c>
      <c r="S311" s="15">
        <f t="shared" si="71"/>
        <v>3155.98</v>
      </c>
      <c r="T311" s="15">
        <f t="shared" si="72"/>
        <v>350.66</v>
      </c>
      <c r="U311" s="15">
        <v>0</v>
      </c>
      <c r="V311" s="15">
        <v>0</v>
      </c>
      <c r="W311" s="15">
        <v>0</v>
      </c>
      <c r="X311" s="15" t="s">
        <v>103</v>
      </c>
      <c r="Y311" s="14">
        <v>350.66479499999997</v>
      </c>
      <c r="Z311" s="15">
        <v>300</v>
      </c>
      <c r="AA311" s="15">
        <v>10.8</v>
      </c>
      <c r="AB311" s="15">
        <v>0</v>
      </c>
      <c r="AC311" s="15">
        <v>0</v>
      </c>
      <c r="AD311" s="15">
        <v>0</v>
      </c>
      <c r="AE311" s="15">
        <v>0</v>
      </c>
      <c r="AF311" s="19">
        <f t="shared" si="73"/>
        <v>661.46</v>
      </c>
      <c r="AG311" s="15">
        <v>70.760000000000005</v>
      </c>
      <c r="AH311" s="15">
        <v>78.98</v>
      </c>
      <c r="AI311" s="15">
        <v>94.28</v>
      </c>
      <c r="AJ311" s="15">
        <v>0</v>
      </c>
      <c r="AK311" s="15">
        <v>200</v>
      </c>
      <c r="AL311" s="15">
        <v>39.94</v>
      </c>
      <c r="AM311" s="15">
        <v>71.23</v>
      </c>
      <c r="AN311" s="15">
        <v>91.46</v>
      </c>
      <c r="AO311" s="15">
        <v>130.47999999999999</v>
      </c>
      <c r="AP311" s="15">
        <v>139.61000000000001</v>
      </c>
      <c r="AQ311" s="15">
        <v>149.38999999999999</v>
      </c>
      <c r="AR311" s="15" t="s">
        <v>103</v>
      </c>
      <c r="AS311" s="15">
        <v>99.904499999999999</v>
      </c>
      <c r="AT311" s="15">
        <v>600</v>
      </c>
      <c r="AU311" s="15">
        <v>10</v>
      </c>
      <c r="AV311" s="19">
        <f t="shared" si="74"/>
        <v>1776.03</v>
      </c>
      <c r="AW311" s="15">
        <v>10</v>
      </c>
      <c r="AX311" s="15">
        <v>0</v>
      </c>
      <c r="AY311" s="14">
        <v>420.65050000000002</v>
      </c>
      <c r="AZ311" s="15">
        <v>0</v>
      </c>
      <c r="BA311" s="15" t="s">
        <v>103</v>
      </c>
      <c r="BB311" s="15">
        <v>0</v>
      </c>
      <c r="BC311" s="24">
        <f t="shared" si="66"/>
        <v>8712.5499999999993</v>
      </c>
      <c r="BD311" s="19">
        <f t="shared" si="75"/>
        <v>0</v>
      </c>
      <c r="BE311" s="19">
        <f t="shared" si="76"/>
        <v>8712.5499999999993</v>
      </c>
      <c r="BF311" s="22">
        <v>0</v>
      </c>
      <c r="BG311" s="22">
        <v>0</v>
      </c>
      <c r="BH311" s="22"/>
      <c r="BI311" s="22"/>
      <c r="BJ311" s="32">
        <v>770</v>
      </c>
      <c r="BK311" s="32">
        <v>0</v>
      </c>
      <c r="BL311" s="28">
        <f t="shared" si="77"/>
        <v>0</v>
      </c>
      <c r="BM311" s="28">
        <f t="shared" si="78"/>
        <v>0</v>
      </c>
      <c r="BN3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1" s="28">
        <v>0</v>
      </c>
      <c r="BR311" s="28">
        <v>0</v>
      </c>
      <c r="BS311" s="28">
        <v>0</v>
      </c>
      <c r="BT311" s="28">
        <v>3</v>
      </c>
      <c r="BU311" s="28">
        <v>0</v>
      </c>
      <c r="BV311" s="28">
        <v>0</v>
      </c>
      <c r="BW311" s="28">
        <v>0</v>
      </c>
      <c r="BX311" s="28">
        <v>0</v>
      </c>
      <c r="BY311" s="28">
        <v>0</v>
      </c>
      <c r="BZ311" s="28">
        <v>0</v>
      </c>
      <c r="CA311" s="28">
        <v>0</v>
      </c>
      <c r="CB311" s="28" t="s">
        <v>103</v>
      </c>
      <c r="CC311" s="28">
        <v>0</v>
      </c>
      <c r="CD311" s="28">
        <v>0</v>
      </c>
      <c r="CE311" s="28">
        <v>0</v>
      </c>
      <c r="CF311" s="28">
        <v>0</v>
      </c>
      <c r="CG311" s="28">
        <v>3.35</v>
      </c>
      <c r="CH311" s="28">
        <v>3</v>
      </c>
      <c r="CI311" s="28">
        <v>0</v>
      </c>
      <c r="CJ311" s="28" t="s">
        <v>103</v>
      </c>
      <c r="CK311" s="28">
        <v>0</v>
      </c>
      <c r="CL311" s="28">
        <v>0</v>
      </c>
      <c r="CM311" s="28" t="s">
        <v>103</v>
      </c>
      <c r="CN311" s="28">
        <v>0</v>
      </c>
      <c r="CO311" s="28">
        <f t="shared" si="79"/>
        <v>0</v>
      </c>
      <c r="CP311" s="32">
        <f t="shared" si="67"/>
        <v>420.65050000000002</v>
      </c>
      <c r="CQ311" s="28">
        <v>0</v>
      </c>
      <c r="CR311" s="28" t="s">
        <v>103</v>
      </c>
      <c r="CS311" s="28">
        <f t="shared" si="80"/>
        <v>0</v>
      </c>
      <c r="CT311" s="28">
        <f t="shared" si="81"/>
        <v>0</v>
      </c>
      <c r="CU311" s="28">
        <f t="shared" si="68"/>
        <v>0</v>
      </c>
      <c r="CV311" s="28">
        <f t="shared" si="69"/>
        <v>1200</v>
      </c>
      <c r="CW311" s="29">
        <f t="shared" si="70"/>
        <v>7512.5499999999993</v>
      </c>
    </row>
    <row r="312" spans="2:101" x14ac:dyDescent="0.2">
      <c r="B312" s="7">
        <v>217009</v>
      </c>
      <c r="C312" s="8">
        <v>2887</v>
      </c>
      <c r="D312" s="8" t="s">
        <v>95</v>
      </c>
      <c r="E312" s="8" t="s">
        <v>772</v>
      </c>
      <c r="F312" s="8">
        <v>0</v>
      </c>
      <c r="G312" s="8" t="s">
        <v>942</v>
      </c>
      <c r="H312" s="8" t="s">
        <v>106</v>
      </c>
      <c r="I312" s="8" t="s">
        <v>114</v>
      </c>
      <c r="J312" s="8" t="s">
        <v>114</v>
      </c>
      <c r="K312" s="8" t="s">
        <v>773</v>
      </c>
      <c r="L312" s="8" t="s">
        <v>768</v>
      </c>
      <c r="M312" s="9">
        <v>26612052800076</v>
      </c>
      <c r="N312" s="8" t="s">
        <v>774</v>
      </c>
      <c r="O312" s="8" t="s">
        <v>102</v>
      </c>
      <c r="P312" s="8">
        <v>2390.75</v>
      </c>
      <c r="Q312" s="14">
        <v>2797.1775000000002</v>
      </c>
      <c r="R312" s="15">
        <v>0</v>
      </c>
      <c r="S312" s="15">
        <f t="shared" si="71"/>
        <v>3776.19</v>
      </c>
      <c r="T312" s="15">
        <f t="shared" si="72"/>
        <v>419.58</v>
      </c>
      <c r="U312" s="15">
        <v>0</v>
      </c>
      <c r="V312" s="15">
        <v>0</v>
      </c>
      <c r="W312" s="15">
        <v>0</v>
      </c>
      <c r="X312" s="15" t="s">
        <v>103</v>
      </c>
      <c r="Y312" s="14">
        <v>419.57662500000004</v>
      </c>
      <c r="Z312" s="15">
        <v>300</v>
      </c>
      <c r="AA312" s="15">
        <v>14.4</v>
      </c>
      <c r="AB312" s="15">
        <v>0</v>
      </c>
      <c r="AC312" s="15">
        <v>0</v>
      </c>
      <c r="AD312" s="15">
        <v>0</v>
      </c>
      <c r="AE312" s="15">
        <v>0</v>
      </c>
      <c r="AF312" s="19">
        <f t="shared" si="73"/>
        <v>733.98</v>
      </c>
      <c r="AG312" s="15">
        <v>84.55</v>
      </c>
      <c r="AH312" s="15">
        <v>94.93</v>
      </c>
      <c r="AI312" s="15">
        <v>112.84</v>
      </c>
      <c r="AJ312" s="15">
        <v>0</v>
      </c>
      <c r="AK312" s="15">
        <v>190</v>
      </c>
      <c r="AL312" s="15">
        <v>47.79</v>
      </c>
      <c r="AM312" s="15">
        <v>85.23</v>
      </c>
      <c r="AN312" s="15">
        <v>109.43</v>
      </c>
      <c r="AO312" s="15">
        <v>156.13</v>
      </c>
      <c r="AP312" s="15">
        <v>167.05</v>
      </c>
      <c r="AQ312" s="15">
        <v>178.75</v>
      </c>
      <c r="AR312" s="15" t="s">
        <v>103</v>
      </c>
      <c r="AS312" s="15">
        <v>119.53749999999999</v>
      </c>
      <c r="AT312" s="15">
        <v>600</v>
      </c>
      <c r="AU312" s="15">
        <v>10</v>
      </c>
      <c r="AV312" s="19">
        <f t="shared" si="74"/>
        <v>1956.24</v>
      </c>
      <c r="AW312" s="15">
        <v>10</v>
      </c>
      <c r="AX312" s="15">
        <v>0</v>
      </c>
      <c r="AY312" s="14">
        <v>503.31580000000002</v>
      </c>
      <c r="AZ312" s="15">
        <v>0</v>
      </c>
      <c r="BA312" s="15" t="s">
        <v>103</v>
      </c>
      <c r="BB312" s="15">
        <v>0</v>
      </c>
      <c r="BC312" s="24">
        <f t="shared" si="66"/>
        <v>10196.48</v>
      </c>
      <c r="BD312" s="19">
        <f t="shared" si="75"/>
        <v>0</v>
      </c>
      <c r="BE312" s="19">
        <f t="shared" si="76"/>
        <v>10196.48</v>
      </c>
      <c r="BF312" s="22">
        <v>0</v>
      </c>
      <c r="BG312" s="22">
        <v>0</v>
      </c>
      <c r="BH312" s="22"/>
      <c r="BI312" s="22"/>
      <c r="BJ312" s="32">
        <v>902</v>
      </c>
      <c r="BK312" s="32">
        <v>101.83</v>
      </c>
      <c r="BL312" s="28">
        <f t="shared" si="77"/>
        <v>0</v>
      </c>
      <c r="BM312" s="28">
        <f t="shared" si="78"/>
        <v>0</v>
      </c>
      <c r="BN3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2" s="28">
        <v>0</v>
      </c>
      <c r="BR312" s="28">
        <v>0</v>
      </c>
      <c r="BS312" s="28">
        <v>0</v>
      </c>
      <c r="BT312" s="28">
        <v>3</v>
      </c>
      <c r="BU312" s="28">
        <v>0</v>
      </c>
      <c r="BV312" s="28">
        <v>0</v>
      </c>
      <c r="BW312" s="28">
        <v>0</v>
      </c>
      <c r="BX312" s="28">
        <v>0</v>
      </c>
      <c r="BY312" s="28">
        <v>0</v>
      </c>
      <c r="BZ312" s="28">
        <v>0</v>
      </c>
      <c r="CA312" s="28">
        <v>0</v>
      </c>
      <c r="CB312" s="28" t="s">
        <v>103</v>
      </c>
      <c r="CC312" s="28">
        <v>0</v>
      </c>
      <c r="CD312" s="28">
        <v>0</v>
      </c>
      <c r="CE312" s="28">
        <v>0</v>
      </c>
      <c r="CF312" s="28">
        <v>0</v>
      </c>
      <c r="CG312" s="28">
        <v>3.85</v>
      </c>
      <c r="CH312" s="28">
        <v>3</v>
      </c>
      <c r="CI312" s="28">
        <v>0</v>
      </c>
      <c r="CJ312" s="28" t="s">
        <v>103</v>
      </c>
      <c r="CK312" s="28">
        <v>0</v>
      </c>
      <c r="CL312" s="28">
        <v>0</v>
      </c>
      <c r="CM312" s="28" t="s">
        <v>103</v>
      </c>
      <c r="CN312" s="28">
        <v>0</v>
      </c>
      <c r="CO312" s="28">
        <f t="shared" si="79"/>
        <v>0</v>
      </c>
      <c r="CP312" s="32">
        <f t="shared" si="67"/>
        <v>503.31580000000002</v>
      </c>
      <c r="CQ312" s="28">
        <v>0</v>
      </c>
      <c r="CR312" s="28" t="s">
        <v>103</v>
      </c>
      <c r="CS312" s="28">
        <f t="shared" si="80"/>
        <v>0</v>
      </c>
      <c r="CT312" s="28">
        <f t="shared" si="81"/>
        <v>0</v>
      </c>
      <c r="CU312" s="28">
        <f t="shared" si="68"/>
        <v>0</v>
      </c>
      <c r="CV312" s="28">
        <f t="shared" si="69"/>
        <v>1517</v>
      </c>
      <c r="CW312" s="29">
        <f t="shared" si="70"/>
        <v>8679.48</v>
      </c>
    </row>
    <row r="313" spans="2:101" x14ac:dyDescent="0.2">
      <c r="B313" s="7">
        <v>217010</v>
      </c>
      <c r="C313" s="8">
        <v>2906</v>
      </c>
      <c r="D313" s="8" t="s">
        <v>95</v>
      </c>
      <c r="E313" s="8" t="s">
        <v>775</v>
      </c>
      <c r="F313" s="8">
        <v>0</v>
      </c>
      <c r="G313" s="8" t="s">
        <v>942</v>
      </c>
      <c r="H313" s="8" t="s">
        <v>106</v>
      </c>
      <c r="I313" s="8" t="s">
        <v>114</v>
      </c>
      <c r="J313" s="8" t="s">
        <v>114</v>
      </c>
      <c r="K313" s="8" t="s">
        <v>773</v>
      </c>
      <c r="L313" s="8" t="s">
        <v>768</v>
      </c>
      <c r="M313" s="9">
        <v>26710172701391</v>
      </c>
      <c r="N313" s="8" t="s">
        <v>776</v>
      </c>
      <c r="O313" s="8" t="s">
        <v>102</v>
      </c>
      <c r="P313" s="8">
        <v>2297.69</v>
      </c>
      <c r="Q313" s="14">
        <v>2688.2973000000002</v>
      </c>
      <c r="R313" s="15">
        <v>0</v>
      </c>
      <c r="S313" s="15">
        <f t="shared" si="71"/>
        <v>3629.2</v>
      </c>
      <c r="T313" s="15">
        <f t="shared" si="72"/>
        <v>403.24</v>
      </c>
      <c r="U313" s="15">
        <v>0</v>
      </c>
      <c r="V313" s="15">
        <v>0</v>
      </c>
      <c r="W313" s="15">
        <v>0</v>
      </c>
      <c r="X313" s="15" t="s">
        <v>103</v>
      </c>
      <c r="Y313" s="14">
        <v>403.244595</v>
      </c>
      <c r="Z313" s="15">
        <v>300</v>
      </c>
      <c r="AA313" s="15">
        <v>9.6</v>
      </c>
      <c r="AB313" s="15">
        <v>0</v>
      </c>
      <c r="AC313" s="15">
        <v>0</v>
      </c>
      <c r="AD313" s="15">
        <v>0</v>
      </c>
      <c r="AE313" s="15">
        <v>0</v>
      </c>
      <c r="AF313" s="19">
        <f t="shared" si="73"/>
        <v>712.84</v>
      </c>
      <c r="AG313" s="15">
        <v>81.290000000000006</v>
      </c>
      <c r="AH313" s="15">
        <v>90.77</v>
      </c>
      <c r="AI313" s="15">
        <v>108.44</v>
      </c>
      <c r="AJ313" s="15">
        <v>0</v>
      </c>
      <c r="AK313" s="15">
        <v>190</v>
      </c>
      <c r="AL313" s="15">
        <v>45.93</v>
      </c>
      <c r="AM313" s="15">
        <v>81.91</v>
      </c>
      <c r="AN313" s="15">
        <v>105.17</v>
      </c>
      <c r="AO313" s="15">
        <v>150.05000000000001</v>
      </c>
      <c r="AP313" s="15">
        <v>160.55000000000001</v>
      </c>
      <c r="AQ313" s="15">
        <v>171.79</v>
      </c>
      <c r="AR313" s="15" t="s">
        <v>103</v>
      </c>
      <c r="AS313" s="15">
        <v>114.8845</v>
      </c>
      <c r="AT313" s="15">
        <v>600</v>
      </c>
      <c r="AU313" s="15">
        <v>10</v>
      </c>
      <c r="AV313" s="19">
        <f t="shared" si="74"/>
        <v>1910.78</v>
      </c>
      <c r="AW313" s="15">
        <v>10</v>
      </c>
      <c r="AX313" s="15">
        <v>0</v>
      </c>
      <c r="AY313" s="14">
        <v>483.7242</v>
      </c>
      <c r="AZ313" s="15">
        <v>0</v>
      </c>
      <c r="BA313" s="15" t="s">
        <v>103</v>
      </c>
      <c r="BB313" s="15">
        <v>0</v>
      </c>
      <c r="BC313" s="24">
        <f t="shared" si="66"/>
        <v>9838.08</v>
      </c>
      <c r="BD313" s="19">
        <f t="shared" si="75"/>
        <v>0</v>
      </c>
      <c r="BE313" s="19">
        <f t="shared" si="76"/>
        <v>9838.08</v>
      </c>
      <c r="BF313" s="22">
        <v>0</v>
      </c>
      <c r="BG313" s="22">
        <v>0</v>
      </c>
      <c r="BH313" s="22"/>
      <c r="BI313" s="22"/>
      <c r="BJ313" s="32">
        <v>869</v>
      </c>
      <c r="BK313" s="32">
        <v>14.25</v>
      </c>
      <c r="BL313" s="28">
        <f t="shared" si="77"/>
        <v>0</v>
      </c>
      <c r="BM313" s="28">
        <f t="shared" si="78"/>
        <v>0</v>
      </c>
      <c r="BN3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3" s="28">
        <v>0</v>
      </c>
      <c r="BR313" s="28">
        <v>0</v>
      </c>
      <c r="BS313" s="28">
        <v>0</v>
      </c>
      <c r="BT313" s="28">
        <v>3</v>
      </c>
      <c r="BU313" s="28">
        <v>0</v>
      </c>
      <c r="BV313" s="28">
        <v>0</v>
      </c>
      <c r="BW313" s="28">
        <v>0</v>
      </c>
      <c r="BX313" s="28">
        <v>0</v>
      </c>
      <c r="BY313" s="28">
        <v>0</v>
      </c>
      <c r="BZ313" s="28">
        <v>0</v>
      </c>
      <c r="CA313" s="28">
        <v>0</v>
      </c>
      <c r="CB313" s="28" t="s">
        <v>103</v>
      </c>
      <c r="CC313" s="28">
        <v>0</v>
      </c>
      <c r="CD313" s="28">
        <v>0</v>
      </c>
      <c r="CE313" s="28">
        <v>0</v>
      </c>
      <c r="CF313" s="28">
        <v>0</v>
      </c>
      <c r="CG313" s="28">
        <v>3.38</v>
      </c>
      <c r="CH313" s="28">
        <v>3</v>
      </c>
      <c r="CI313" s="28">
        <v>0</v>
      </c>
      <c r="CJ313" s="28" t="s">
        <v>103</v>
      </c>
      <c r="CK313" s="28">
        <v>0</v>
      </c>
      <c r="CL313" s="28">
        <v>0</v>
      </c>
      <c r="CM313" s="28" t="s">
        <v>103</v>
      </c>
      <c r="CN313" s="28">
        <v>0</v>
      </c>
      <c r="CO313" s="28">
        <f t="shared" si="79"/>
        <v>0</v>
      </c>
      <c r="CP313" s="32">
        <f t="shared" si="67"/>
        <v>483.7242</v>
      </c>
      <c r="CQ313" s="28">
        <v>0</v>
      </c>
      <c r="CR313" s="28" t="s">
        <v>103</v>
      </c>
      <c r="CS313" s="28">
        <f t="shared" si="80"/>
        <v>0</v>
      </c>
      <c r="CT313" s="28">
        <f t="shared" si="81"/>
        <v>0</v>
      </c>
      <c r="CU313" s="28">
        <f t="shared" si="68"/>
        <v>0</v>
      </c>
      <c r="CV313" s="28">
        <f t="shared" si="69"/>
        <v>1376.35</v>
      </c>
      <c r="CW313" s="29">
        <f t="shared" si="70"/>
        <v>8461.73</v>
      </c>
    </row>
    <row r="314" spans="2:101" x14ac:dyDescent="0.2">
      <c r="B314" s="7">
        <v>217011</v>
      </c>
      <c r="C314" s="8">
        <v>21673</v>
      </c>
      <c r="D314" s="8" t="s">
        <v>95</v>
      </c>
      <c r="E314" s="8" t="s">
        <v>777</v>
      </c>
      <c r="F314" s="8">
        <v>0</v>
      </c>
      <c r="G314" s="8" t="s">
        <v>942</v>
      </c>
      <c r="H314" s="8" t="s">
        <v>106</v>
      </c>
      <c r="I314" s="8" t="s">
        <v>114</v>
      </c>
      <c r="J314" s="8" t="s">
        <v>114</v>
      </c>
      <c r="K314" s="8" t="s">
        <v>195</v>
      </c>
      <c r="L314" s="8" t="s">
        <v>352</v>
      </c>
      <c r="M314" s="9">
        <v>27308222701054</v>
      </c>
      <c r="N314" s="8" t="s">
        <v>778</v>
      </c>
      <c r="O314" s="8" t="s">
        <v>102</v>
      </c>
      <c r="P314" s="8">
        <v>2116.58</v>
      </c>
      <c r="Q314" s="14">
        <v>2476.3986000000004</v>
      </c>
      <c r="R314" s="15">
        <v>0</v>
      </c>
      <c r="S314" s="15">
        <f t="shared" si="71"/>
        <v>3343.14</v>
      </c>
      <c r="T314" s="15">
        <f t="shared" si="72"/>
        <v>371.46</v>
      </c>
      <c r="U314" s="15">
        <v>0</v>
      </c>
      <c r="V314" s="15">
        <v>0</v>
      </c>
      <c r="W314" s="15">
        <v>0</v>
      </c>
      <c r="X314" s="15" t="s">
        <v>103</v>
      </c>
      <c r="Y314" s="14">
        <v>371.45979000000005</v>
      </c>
      <c r="Z314" s="15">
        <v>300</v>
      </c>
      <c r="AA314" s="15">
        <v>14.4</v>
      </c>
      <c r="AB314" s="15">
        <v>0</v>
      </c>
      <c r="AC314" s="15">
        <v>0</v>
      </c>
      <c r="AD314" s="15">
        <v>0</v>
      </c>
      <c r="AE314" s="15">
        <v>0</v>
      </c>
      <c r="AF314" s="19">
        <f t="shared" si="73"/>
        <v>685.86</v>
      </c>
      <c r="AG314" s="15">
        <v>70.069999999999993</v>
      </c>
      <c r="AH314" s="15">
        <v>78.22</v>
      </c>
      <c r="AI314" s="15">
        <v>100.23</v>
      </c>
      <c r="AJ314" s="15">
        <v>0</v>
      </c>
      <c r="AK314" s="15">
        <v>190</v>
      </c>
      <c r="AL314" s="15">
        <v>42.31</v>
      </c>
      <c r="AM314" s="15">
        <v>75.45</v>
      </c>
      <c r="AN314" s="15">
        <v>96.88</v>
      </c>
      <c r="AO314" s="15">
        <v>138.22</v>
      </c>
      <c r="AP314" s="15">
        <v>147.9</v>
      </c>
      <c r="AQ314" s="15">
        <v>158.25</v>
      </c>
      <c r="AR314" s="15" t="s">
        <v>103</v>
      </c>
      <c r="AS314" s="15">
        <v>105.82899999999999</v>
      </c>
      <c r="AT314" s="15">
        <v>600</v>
      </c>
      <c r="AU314" s="15">
        <v>10</v>
      </c>
      <c r="AV314" s="19">
        <f t="shared" si="74"/>
        <v>1813.36</v>
      </c>
      <c r="AW314" s="15">
        <v>10</v>
      </c>
      <c r="AX314" s="15">
        <v>0</v>
      </c>
      <c r="AY314" s="14">
        <v>445.5958</v>
      </c>
      <c r="AZ314" s="15">
        <v>0</v>
      </c>
      <c r="BA314" s="15" t="s">
        <v>103</v>
      </c>
      <c r="BB314" s="15">
        <v>0</v>
      </c>
      <c r="BC314" s="24">
        <f t="shared" si="66"/>
        <v>9145.81</v>
      </c>
      <c r="BD314" s="19">
        <f t="shared" si="75"/>
        <v>0</v>
      </c>
      <c r="BE314" s="19">
        <f t="shared" si="76"/>
        <v>9145.81</v>
      </c>
      <c r="BF314" s="22">
        <v>0</v>
      </c>
      <c r="BG314" s="22">
        <v>0</v>
      </c>
      <c r="BH314" s="22"/>
      <c r="BI314" s="22"/>
      <c r="BJ314" s="32">
        <v>803</v>
      </c>
      <c r="BK314" s="32">
        <v>46</v>
      </c>
      <c r="BL314" s="28">
        <f t="shared" si="77"/>
        <v>0</v>
      </c>
      <c r="BM314" s="28">
        <f t="shared" si="78"/>
        <v>0</v>
      </c>
      <c r="BN3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4" s="28">
        <v>0</v>
      </c>
      <c r="BR314" s="28">
        <v>0</v>
      </c>
      <c r="BS314" s="28">
        <v>0</v>
      </c>
      <c r="BT314" s="28">
        <v>3</v>
      </c>
      <c r="BU314" s="28">
        <v>0</v>
      </c>
      <c r="BV314" s="28">
        <v>0</v>
      </c>
      <c r="BW314" s="28">
        <v>0</v>
      </c>
      <c r="BX314" s="28">
        <v>0</v>
      </c>
      <c r="BY314" s="28">
        <v>0</v>
      </c>
      <c r="BZ314" s="28">
        <v>0</v>
      </c>
      <c r="CA314" s="28">
        <v>0</v>
      </c>
      <c r="CB314" s="28" t="s">
        <v>103</v>
      </c>
      <c r="CC314" s="28">
        <v>0</v>
      </c>
      <c r="CD314" s="28">
        <v>0</v>
      </c>
      <c r="CE314" s="28">
        <v>0</v>
      </c>
      <c r="CF314" s="28">
        <v>0</v>
      </c>
      <c r="CG314" s="28">
        <v>3.48</v>
      </c>
      <c r="CH314" s="28">
        <v>3</v>
      </c>
      <c r="CI314" s="28">
        <v>0</v>
      </c>
      <c r="CJ314" s="28" t="s">
        <v>103</v>
      </c>
      <c r="CK314" s="28">
        <v>0</v>
      </c>
      <c r="CL314" s="28">
        <v>0</v>
      </c>
      <c r="CM314" s="28" t="s">
        <v>103</v>
      </c>
      <c r="CN314" s="28">
        <v>0</v>
      </c>
      <c r="CO314" s="28">
        <f t="shared" si="79"/>
        <v>0</v>
      </c>
      <c r="CP314" s="32">
        <f t="shared" si="67"/>
        <v>445.5958</v>
      </c>
      <c r="CQ314" s="28">
        <v>0</v>
      </c>
      <c r="CR314" s="28" t="s">
        <v>103</v>
      </c>
      <c r="CS314" s="28">
        <f t="shared" si="80"/>
        <v>0</v>
      </c>
      <c r="CT314" s="28">
        <f t="shared" si="81"/>
        <v>0</v>
      </c>
      <c r="CU314" s="28">
        <f t="shared" si="68"/>
        <v>0</v>
      </c>
      <c r="CV314" s="28">
        <f t="shared" si="69"/>
        <v>1304.08</v>
      </c>
      <c r="CW314" s="29">
        <f t="shared" si="70"/>
        <v>7841.73</v>
      </c>
    </row>
    <row r="315" spans="2:101" x14ac:dyDescent="0.2">
      <c r="B315" s="7">
        <v>217013</v>
      </c>
      <c r="C315" s="8">
        <v>22147</v>
      </c>
      <c r="D315" s="8" t="s">
        <v>95</v>
      </c>
      <c r="E315" s="8" t="s">
        <v>779</v>
      </c>
      <c r="F315" s="8">
        <v>0</v>
      </c>
      <c r="G315" s="8" t="s">
        <v>942</v>
      </c>
      <c r="H315" s="8" t="s">
        <v>106</v>
      </c>
      <c r="I315" s="8" t="s">
        <v>129</v>
      </c>
      <c r="J315" s="8" t="s">
        <v>129</v>
      </c>
      <c r="K315" s="8" t="s">
        <v>780</v>
      </c>
      <c r="L315" s="8" t="s">
        <v>781</v>
      </c>
      <c r="M315" s="9">
        <v>27509212501591</v>
      </c>
      <c r="N315" s="8" t="s">
        <v>782</v>
      </c>
      <c r="O315" s="8" t="s">
        <v>102</v>
      </c>
      <c r="P315" s="8">
        <v>1099.49</v>
      </c>
      <c r="Q315" s="14">
        <v>1286.4033000000002</v>
      </c>
      <c r="R315" s="15">
        <v>0</v>
      </c>
      <c r="S315" s="15">
        <f t="shared" si="71"/>
        <v>1736.64</v>
      </c>
      <c r="T315" s="15">
        <f t="shared" si="72"/>
        <v>192.96</v>
      </c>
      <c r="U315" s="15">
        <v>0</v>
      </c>
      <c r="V315" s="15">
        <v>0</v>
      </c>
      <c r="W315" s="15">
        <v>0</v>
      </c>
      <c r="X315" s="15" t="s">
        <v>103</v>
      </c>
      <c r="Y315" s="14">
        <v>192.96049500000001</v>
      </c>
      <c r="Z315" s="15">
        <v>300</v>
      </c>
      <c r="AA315" s="15">
        <v>7.2</v>
      </c>
      <c r="AB315" s="15">
        <v>0</v>
      </c>
      <c r="AC315" s="15">
        <v>0</v>
      </c>
      <c r="AD315" s="15">
        <v>0</v>
      </c>
      <c r="AE315" s="15">
        <v>0</v>
      </c>
      <c r="AF315" s="19">
        <f t="shared" si="73"/>
        <v>500.16</v>
      </c>
      <c r="AG315" s="15">
        <v>36.340000000000003</v>
      </c>
      <c r="AH315" s="15">
        <v>43.64</v>
      </c>
      <c r="AI315" s="15">
        <v>65</v>
      </c>
      <c r="AJ315" s="15">
        <v>0</v>
      </c>
      <c r="AK315" s="15">
        <v>200</v>
      </c>
      <c r="AL315" s="15">
        <v>23.72</v>
      </c>
      <c r="AM315" s="15">
        <v>39.200000000000003</v>
      </c>
      <c r="AN315" s="15">
        <v>50.33</v>
      </c>
      <c r="AO315" s="15">
        <v>71.8</v>
      </c>
      <c r="AP315" s="15">
        <v>76.83</v>
      </c>
      <c r="AQ315" s="15">
        <v>82.2</v>
      </c>
      <c r="AR315" s="15" t="s">
        <v>103</v>
      </c>
      <c r="AS315" s="15">
        <v>54.974499999999999</v>
      </c>
      <c r="AT315" s="15">
        <v>600</v>
      </c>
      <c r="AU315" s="15">
        <v>10</v>
      </c>
      <c r="AV315" s="19">
        <f t="shared" si="74"/>
        <v>1354.03</v>
      </c>
      <c r="AW315" s="15">
        <v>10</v>
      </c>
      <c r="AX315" s="15">
        <v>0</v>
      </c>
      <c r="AY315" s="14">
        <v>231.4716</v>
      </c>
      <c r="AZ315" s="15">
        <v>0</v>
      </c>
      <c r="BA315" s="15" t="s">
        <v>103</v>
      </c>
      <c r="BB315" s="15">
        <v>0</v>
      </c>
      <c r="BC315" s="24">
        <f t="shared" si="66"/>
        <v>5311.66</v>
      </c>
      <c r="BD315" s="19">
        <f t="shared" si="75"/>
        <v>1688.3400000000001</v>
      </c>
      <c r="BE315" s="19">
        <f t="shared" si="76"/>
        <v>7000</v>
      </c>
      <c r="BF315" s="22">
        <v>0</v>
      </c>
      <c r="BG315" s="22">
        <v>0</v>
      </c>
      <c r="BH315" s="22"/>
      <c r="BI315" s="22"/>
      <c r="BJ315" s="32">
        <v>539</v>
      </c>
      <c r="BK315" s="32">
        <v>0</v>
      </c>
      <c r="BL315" s="28">
        <f t="shared" si="77"/>
        <v>0</v>
      </c>
      <c r="BM315" s="28">
        <f t="shared" si="78"/>
        <v>0</v>
      </c>
      <c r="BN3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5" s="28">
        <v>0</v>
      </c>
      <c r="BR315" s="28">
        <v>0</v>
      </c>
      <c r="BS315" s="28">
        <v>0</v>
      </c>
      <c r="BT315" s="28">
        <v>3</v>
      </c>
      <c r="BU315" s="28">
        <v>0</v>
      </c>
      <c r="BV315" s="28">
        <v>0</v>
      </c>
      <c r="BW315" s="28">
        <v>0</v>
      </c>
      <c r="BX315" s="28">
        <v>0</v>
      </c>
      <c r="BY315" s="28">
        <v>0</v>
      </c>
      <c r="BZ315" s="28">
        <v>0</v>
      </c>
      <c r="CA315" s="28">
        <v>0</v>
      </c>
      <c r="CB315" s="28" t="s">
        <v>103</v>
      </c>
      <c r="CC315" s="28">
        <v>0</v>
      </c>
      <c r="CD315" s="28">
        <v>0</v>
      </c>
      <c r="CE315" s="28">
        <v>0</v>
      </c>
      <c r="CF315" s="28">
        <v>0</v>
      </c>
      <c r="CG315" s="28">
        <v>2.94</v>
      </c>
      <c r="CH315" s="28">
        <v>3</v>
      </c>
      <c r="CI315" s="28">
        <v>0</v>
      </c>
      <c r="CJ315" s="28" t="s">
        <v>103</v>
      </c>
      <c r="CK315" s="28">
        <v>0</v>
      </c>
      <c r="CL315" s="28">
        <v>0</v>
      </c>
      <c r="CM315" s="28" t="s">
        <v>103</v>
      </c>
      <c r="CN315" s="28">
        <v>0</v>
      </c>
      <c r="CO315" s="28">
        <f t="shared" si="79"/>
        <v>0</v>
      </c>
      <c r="CP315" s="32">
        <f t="shared" si="67"/>
        <v>231.4716</v>
      </c>
      <c r="CQ315" s="28">
        <v>0</v>
      </c>
      <c r="CR315" s="28" t="s">
        <v>103</v>
      </c>
      <c r="CS315" s="28">
        <f t="shared" si="80"/>
        <v>0</v>
      </c>
      <c r="CT315" s="28">
        <f t="shared" si="81"/>
        <v>0</v>
      </c>
      <c r="CU315" s="28">
        <f t="shared" si="68"/>
        <v>0</v>
      </c>
      <c r="CV315" s="28">
        <f t="shared" si="69"/>
        <v>779.41</v>
      </c>
      <c r="CW315" s="29">
        <f t="shared" si="70"/>
        <v>6220.59</v>
      </c>
    </row>
    <row r="316" spans="2:101" x14ac:dyDescent="0.2">
      <c r="B316" s="7">
        <v>218000</v>
      </c>
      <c r="C316" s="8">
        <v>67041</v>
      </c>
      <c r="D316" s="8" t="s">
        <v>104</v>
      </c>
      <c r="E316" s="8" t="s">
        <v>783</v>
      </c>
      <c r="F316" s="8">
        <v>0</v>
      </c>
      <c r="G316" s="8" t="s">
        <v>942</v>
      </c>
      <c r="H316" s="8" t="s">
        <v>106</v>
      </c>
      <c r="I316" s="8" t="s">
        <v>114</v>
      </c>
      <c r="J316" s="8" t="s">
        <v>114</v>
      </c>
      <c r="K316" s="8" t="s">
        <v>784</v>
      </c>
      <c r="L316" s="8" t="s">
        <v>488</v>
      </c>
      <c r="M316" s="9">
        <v>26703212300518</v>
      </c>
      <c r="N316" s="8" t="s">
        <v>785</v>
      </c>
      <c r="O316" s="8" t="s">
        <v>102</v>
      </c>
      <c r="P316" s="8">
        <v>2295.9899999999998</v>
      </c>
      <c r="Q316" s="14">
        <v>2686.3083000000001</v>
      </c>
      <c r="R316" s="15">
        <v>0</v>
      </c>
      <c r="S316" s="15">
        <f t="shared" si="71"/>
        <v>3626.52</v>
      </c>
      <c r="T316" s="15">
        <f t="shared" si="72"/>
        <v>402.95</v>
      </c>
      <c r="U316" s="15">
        <v>0</v>
      </c>
      <c r="V316" s="15">
        <v>0</v>
      </c>
      <c r="W316" s="15">
        <v>0</v>
      </c>
      <c r="X316" s="15" t="s">
        <v>103</v>
      </c>
      <c r="Y316" s="14">
        <v>402.94624500000003</v>
      </c>
      <c r="Z316" s="15">
        <v>300</v>
      </c>
      <c r="AA316" s="15" t="s">
        <v>103</v>
      </c>
      <c r="AB316" s="15">
        <v>0</v>
      </c>
      <c r="AC316" s="15" t="s">
        <v>103</v>
      </c>
      <c r="AD316" s="15">
        <v>0</v>
      </c>
      <c r="AE316" s="15">
        <v>0</v>
      </c>
      <c r="AF316" s="19">
        <f t="shared" si="73"/>
        <v>702.95</v>
      </c>
      <c r="AG316" s="15">
        <v>0</v>
      </c>
      <c r="AH316" s="15">
        <v>0</v>
      </c>
      <c r="AI316" s="15">
        <v>0</v>
      </c>
      <c r="AJ316" s="15">
        <v>469</v>
      </c>
      <c r="AK316" s="15">
        <v>0</v>
      </c>
      <c r="AL316" s="15">
        <v>45.9</v>
      </c>
      <c r="AM316" s="15">
        <v>81.849999999999994</v>
      </c>
      <c r="AN316" s="15">
        <v>105.1</v>
      </c>
      <c r="AO316" s="15">
        <v>149.94</v>
      </c>
      <c r="AP316" s="15">
        <v>160.43</v>
      </c>
      <c r="AQ316" s="15">
        <v>171.66</v>
      </c>
      <c r="AR316" s="15" t="s">
        <v>103</v>
      </c>
      <c r="AS316" s="15">
        <v>114.79949999999999</v>
      </c>
      <c r="AT316" s="15">
        <v>600</v>
      </c>
      <c r="AU316" s="15">
        <v>10</v>
      </c>
      <c r="AV316" s="19">
        <f t="shared" si="74"/>
        <v>1908.68</v>
      </c>
      <c r="AW316" s="15">
        <v>10</v>
      </c>
      <c r="AX316" s="15">
        <v>0</v>
      </c>
      <c r="AY316" s="14">
        <v>483.36630000000002</v>
      </c>
      <c r="AZ316" s="15">
        <v>0</v>
      </c>
      <c r="BA316" s="15" t="s">
        <v>103</v>
      </c>
      <c r="BB316" s="15">
        <v>90</v>
      </c>
      <c r="BC316" s="24">
        <f t="shared" si="66"/>
        <v>9820.77</v>
      </c>
      <c r="BD316" s="19">
        <f t="shared" si="75"/>
        <v>0</v>
      </c>
      <c r="BE316" s="19">
        <f t="shared" si="76"/>
        <v>9910.77</v>
      </c>
      <c r="BF316" s="22">
        <v>0</v>
      </c>
      <c r="BG316" s="22">
        <v>0</v>
      </c>
      <c r="BH316" s="22"/>
      <c r="BI316" s="22"/>
      <c r="BJ316" s="32">
        <v>869.52029785156253</v>
      </c>
      <c r="BK316" s="32">
        <v>113.83</v>
      </c>
      <c r="BL316" s="28">
        <f t="shared" si="77"/>
        <v>0</v>
      </c>
      <c r="BM316" s="28">
        <f t="shared" si="78"/>
        <v>0</v>
      </c>
      <c r="BN3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6" s="28">
        <v>0</v>
      </c>
      <c r="BR316" s="28">
        <v>0</v>
      </c>
      <c r="BS316" s="28" t="s">
        <v>103</v>
      </c>
      <c r="BT316" s="28">
        <v>3</v>
      </c>
      <c r="BU316" s="28">
        <v>0</v>
      </c>
      <c r="BV316" s="28" t="s">
        <v>103</v>
      </c>
      <c r="BW316" s="28" t="s">
        <v>103</v>
      </c>
      <c r="BX316" s="28">
        <v>0</v>
      </c>
      <c r="BY316" s="28" t="s">
        <v>103</v>
      </c>
      <c r="BZ316" s="28" t="s">
        <v>103</v>
      </c>
      <c r="CA316" s="28" t="s">
        <v>103</v>
      </c>
      <c r="CB316" s="28" t="s">
        <v>103</v>
      </c>
      <c r="CC316" s="28">
        <v>0</v>
      </c>
      <c r="CD316" s="28" t="s">
        <v>103</v>
      </c>
      <c r="CE316" s="28">
        <v>0</v>
      </c>
      <c r="CF316" s="28" t="s">
        <v>103</v>
      </c>
      <c r="CG316" s="28">
        <v>4.05</v>
      </c>
      <c r="CH316" s="28">
        <v>3</v>
      </c>
      <c r="CI316" s="28">
        <v>0</v>
      </c>
      <c r="CJ316" s="28" t="s">
        <v>103</v>
      </c>
      <c r="CK316" s="28" t="s">
        <v>103</v>
      </c>
      <c r="CL316" s="28">
        <v>0</v>
      </c>
      <c r="CM316" s="28" t="s">
        <v>103</v>
      </c>
      <c r="CN316" s="28">
        <v>0</v>
      </c>
      <c r="CO316" s="28">
        <f t="shared" si="79"/>
        <v>0</v>
      </c>
      <c r="CP316" s="32">
        <f t="shared" si="67"/>
        <v>483.36630000000002</v>
      </c>
      <c r="CQ316" s="28">
        <v>0</v>
      </c>
      <c r="CR316" s="28" t="s">
        <v>103</v>
      </c>
      <c r="CS316" s="28">
        <f t="shared" si="80"/>
        <v>0</v>
      </c>
      <c r="CT316" s="28">
        <f t="shared" si="81"/>
        <v>0</v>
      </c>
      <c r="CU316" s="28">
        <f t="shared" si="68"/>
        <v>0</v>
      </c>
      <c r="CV316" s="28">
        <f t="shared" si="69"/>
        <v>1476.77</v>
      </c>
      <c r="CW316" s="29">
        <f t="shared" si="70"/>
        <v>8434</v>
      </c>
    </row>
    <row r="317" spans="2:101" x14ac:dyDescent="0.2">
      <c r="B317" s="7">
        <v>218001</v>
      </c>
      <c r="C317" s="8">
        <v>67353</v>
      </c>
      <c r="D317" s="8" t="s">
        <v>104</v>
      </c>
      <c r="E317" s="8" t="s">
        <v>928</v>
      </c>
      <c r="F317" s="8">
        <v>0</v>
      </c>
      <c r="G317" s="8" t="s">
        <v>942</v>
      </c>
      <c r="H317" s="8" t="s">
        <v>106</v>
      </c>
      <c r="I317" s="8" t="s">
        <v>114</v>
      </c>
      <c r="J317" s="8" t="s">
        <v>114</v>
      </c>
      <c r="K317" s="8" t="s">
        <v>195</v>
      </c>
      <c r="L317" s="8" t="s">
        <v>488</v>
      </c>
      <c r="M317" s="9">
        <v>28510262300238</v>
      </c>
      <c r="N317" s="8" t="s">
        <v>786</v>
      </c>
      <c r="O317" s="8" t="s">
        <v>102</v>
      </c>
      <c r="P317" s="8">
        <v>1113.8800000000001</v>
      </c>
      <c r="Q317" s="14">
        <v>1303.2396000000003</v>
      </c>
      <c r="R317" s="15">
        <v>0</v>
      </c>
      <c r="S317" s="15">
        <f t="shared" si="71"/>
        <v>1759.37</v>
      </c>
      <c r="T317" s="15">
        <f t="shared" si="72"/>
        <v>195.49</v>
      </c>
      <c r="U317" s="15">
        <v>0</v>
      </c>
      <c r="V317" s="15">
        <v>0</v>
      </c>
      <c r="W317" s="15">
        <v>0</v>
      </c>
      <c r="X317" s="15" t="s">
        <v>103</v>
      </c>
      <c r="Y317" s="14">
        <v>195.48594000000006</v>
      </c>
      <c r="Z317" s="15">
        <v>300</v>
      </c>
      <c r="AA317" s="15" t="s">
        <v>103</v>
      </c>
      <c r="AB317" s="15">
        <v>0</v>
      </c>
      <c r="AC317" s="15" t="s">
        <v>103</v>
      </c>
      <c r="AD317" s="15">
        <v>0</v>
      </c>
      <c r="AE317" s="15">
        <v>0</v>
      </c>
      <c r="AF317" s="19">
        <f t="shared" si="73"/>
        <v>495.49</v>
      </c>
      <c r="AG317" s="15">
        <v>0</v>
      </c>
      <c r="AH317" s="15">
        <v>0</v>
      </c>
      <c r="AI317" s="15">
        <v>0</v>
      </c>
      <c r="AJ317" s="15">
        <v>337.21</v>
      </c>
      <c r="AK317" s="15">
        <v>0</v>
      </c>
      <c r="AL317" s="15">
        <v>23.04</v>
      </c>
      <c r="AM317" s="15">
        <v>39.71</v>
      </c>
      <c r="AN317" s="15">
        <v>50.99</v>
      </c>
      <c r="AO317" s="15">
        <v>72.739999999999995</v>
      </c>
      <c r="AP317" s="15">
        <v>77.83</v>
      </c>
      <c r="AQ317" s="15">
        <v>77.13</v>
      </c>
      <c r="AR317" s="15" t="s">
        <v>103</v>
      </c>
      <c r="AS317" s="15">
        <v>55.694000000000003</v>
      </c>
      <c r="AT317" s="15">
        <v>600</v>
      </c>
      <c r="AU317" s="15">
        <v>10</v>
      </c>
      <c r="AV317" s="19">
        <f t="shared" si="74"/>
        <v>1344.34</v>
      </c>
      <c r="AW317" s="15">
        <v>10</v>
      </c>
      <c r="AX317" s="15">
        <v>0</v>
      </c>
      <c r="AY317" s="14">
        <v>234.50110000000001</v>
      </c>
      <c r="AZ317" s="15">
        <v>0</v>
      </c>
      <c r="BA317" s="15" t="s">
        <v>103</v>
      </c>
      <c r="BB317" s="15">
        <v>0</v>
      </c>
      <c r="BC317" s="24">
        <f t="shared" si="66"/>
        <v>5342.43</v>
      </c>
      <c r="BD317" s="19">
        <f t="shared" si="75"/>
        <v>1657.5699999999997</v>
      </c>
      <c r="BE317" s="19">
        <f t="shared" si="76"/>
        <v>7000</v>
      </c>
      <c r="BF317" s="22">
        <v>0</v>
      </c>
      <c r="BG317" s="22">
        <v>0</v>
      </c>
      <c r="BH317" s="22"/>
      <c r="BI317" s="22"/>
      <c r="BJ317" s="32">
        <v>530.59488281250003</v>
      </c>
      <c r="BK317" s="32">
        <v>0</v>
      </c>
      <c r="BL317" s="28">
        <f t="shared" si="77"/>
        <v>0</v>
      </c>
      <c r="BM317" s="28">
        <f t="shared" si="78"/>
        <v>0</v>
      </c>
      <c r="BN3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7" s="28">
        <v>0</v>
      </c>
      <c r="BR317" s="28">
        <v>0</v>
      </c>
      <c r="BS317" s="28" t="s">
        <v>103</v>
      </c>
      <c r="BT317" s="28">
        <v>3</v>
      </c>
      <c r="BU317" s="28">
        <v>0</v>
      </c>
      <c r="BV317" s="28" t="s">
        <v>103</v>
      </c>
      <c r="BW317" s="28" t="s">
        <v>103</v>
      </c>
      <c r="BX317" s="28">
        <v>0</v>
      </c>
      <c r="BY317" s="28" t="s">
        <v>103</v>
      </c>
      <c r="BZ317" s="28" t="s">
        <v>103</v>
      </c>
      <c r="CA317" s="28" t="s">
        <v>103</v>
      </c>
      <c r="CB317" s="28" t="s">
        <v>103</v>
      </c>
      <c r="CC317" s="28">
        <v>0</v>
      </c>
      <c r="CD317" s="28" t="s">
        <v>103</v>
      </c>
      <c r="CE317" s="28">
        <v>0</v>
      </c>
      <c r="CF317" s="28" t="s">
        <v>103</v>
      </c>
      <c r="CG317" s="28">
        <v>2.59</v>
      </c>
      <c r="CH317" s="28">
        <v>3</v>
      </c>
      <c r="CI317" s="28">
        <v>0</v>
      </c>
      <c r="CJ317" s="28" t="s">
        <v>103</v>
      </c>
      <c r="CK317" s="28" t="s">
        <v>103</v>
      </c>
      <c r="CL317" s="28">
        <v>0</v>
      </c>
      <c r="CM317" s="28" t="s">
        <v>103</v>
      </c>
      <c r="CN317" s="28">
        <v>0</v>
      </c>
      <c r="CO317" s="28">
        <f t="shared" si="79"/>
        <v>0</v>
      </c>
      <c r="CP317" s="32">
        <f t="shared" si="67"/>
        <v>234.50110000000001</v>
      </c>
      <c r="CQ317" s="28">
        <v>0</v>
      </c>
      <c r="CR317" s="28" t="s">
        <v>103</v>
      </c>
      <c r="CS317" s="28">
        <f t="shared" si="80"/>
        <v>0</v>
      </c>
      <c r="CT317" s="28">
        <f t="shared" si="81"/>
        <v>0</v>
      </c>
      <c r="CU317" s="28">
        <f t="shared" si="68"/>
        <v>0</v>
      </c>
      <c r="CV317" s="28">
        <f t="shared" si="69"/>
        <v>773.69</v>
      </c>
      <c r="CW317" s="29">
        <f t="shared" si="70"/>
        <v>6226.3099999999995</v>
      </c>
    </row>
    <row r="318" spans="2:101" x14ac:dyDescent="0.2">
      <c r="B318" s="7">
        <v>218002</v>
      </c>
      <c r="C318" s="8">
        <v>67282</v>
      </c>
      <c r="D318" s="8" t="s">
        <v>104</v>
      </c>
      <c r="E318" s="8" t="s">
        <v>929</v>
      </c>
      <c r="F318" s="8">
        <v>0</v>
      </c>
      <c r="G318" s="8" t="s">
        <v>942</v>
      </c>
      <c r="H318" s="8" t="s">
        <v>106</v>
      </c>
      <c r="I318" s="8" t="s">
        <v>98</v>
      </c>
      <c r="J318" s="8" t="s">
        <v>98</v>
      </c>
      <c r="K318" s="8" t="s">
        <v>123</v>
      </c>
      <c r="L318" s="8" t="s">
        <v>200</v>
      </c>
      <c r="M318" s="9">
        <v>27604142300677</v>
      </c>
      <c r="N318" s="8" t="s">
        <v>787</v>
      </c>
      <c r="O318" s="8" t="s">
        <v>102</v>
      </c>
      <c r="P318" s="8">
        <v>1395.29</v>
      </c>
      <c r="Q318" s="14">
        <v>1632.4893000000002</v>
      </c>
      <c r="R318" s="15">
        <v>0</v>
      </c>
      <c r="S318" s="15">
        <f t="shared" si="71"/>
        <v>2203.86</v>
      </c>
      <c r="T318" s="15">
        <f t="shared" si="72"/>
        <v>244.87</v>
      </c>
      <c r="U318" s="15">
        <v>0</v>
      </c>
      <c r="V318" s="15">
        <v>0</v>
      </c>
      <c r="W318" s="15">
        <v>0</v>
      </c>
      <c r="X318" s="15" t="s">
        <v>103</v>
      </c>
      <c r="Y318" s="14">
        <v>244.87339500000002</v>
      </c>
      <c r="Z318" s="15">
        <v>300</v>
      </c>
      <c r="AA318" s="15" t="s">
        <v>103</v>
      </c>
      <c r="AB318" s="15">
        <v>0</v>
      </c>
      <c r="AC318" s="15" t="s">
        <v>103</v>
      </c>
      <c r="AD318" s="15">
        <v>0</v>
      </c>
      <c r="AE318" s="15">
        <v>0</v>
      </c>
      <c r="AF318" s="19">
        <f t="shared" si="73"/>
        <v>544.87</v>
      </c>
      <c r="AG318" s="15">
        <v>0</v>
      </c>
      <c r="AH318" s="15">
        <v>0</v>
      </c>
      <c r="AI318" s="15">
        <v>0</v>
      </c>
      <c r="AJ318" s="15">
        <v>362.5</v>
      </c>
      <c r="AK318" s="15">
        <v>0</v>
      </c>
      <c r="AL318" s="15">
        <v>27.89</v>
      </c>
      <c r="AM318" s="15">
        <v>49.74</v>
      </c>
      <c r="AN318" s="15">
        <v>63.87</v>
      </c>
      <c r="AO318" s="15">
        <v>91.12</v>
      </c>
      <c r="AP318" s="15">
        <v>97.5</v>
      </c>
      <c r="AQ318" s="15">
        <v>104.32</v>
      </c>
      <c r="AR318" s="15" t="s">
        <v>103</v>
      </c>
      <c r="AS318" s="15">
        <v>69.764499999999998</v>
      </c>
      <c r="AT318" s="15">
        <v>600</v>
      </c>
      <c r="AU318" s="15">
        <v>8</v>
      </c>
      <c r="AV318" s="19">
        <f t="shared" si="74"/>
        <v>1474.7</v>
      </c>
      <c r="AW318" s="15">
        <v>10</v>
      </c>
      <c r="AX318" s="15">
        <v>0</v>
      </c>
      <c r="AY318" s="14">
        <v>293.74529999999999</v>
      </c>
      <c r="AZ318" s="15">
        <v>0</v>
      </c>
      <c r="BA318" s="15" t="s">
        <v>103</v>
      </c>
      <c r="BB318" s="15">
        <v>150</v>
      </c>
      <c r="BC318" s="24">
        <f t="shared" si="66"/>
        <v>6404.53</v>
      </c>
      <c r="BD318" s="19">
        <f t="shared" si="75"/>
        <v>595.47000000000025</v>
      </c>
      <c r="BE318" s="19">
        <f t="shared" si="76"/>
        <v>7150</v>
      </c>
      <c r="BF318" s="22">
        <v>0</v>
      </c>
      <c r="BG318" s="22">
        <v>0</v>
      </c>
      <c r="BH318" s="22"/>
      <c r="BI318" s="22"/>
      <c r="BJ318" s="32">
        <v>563.03940429687498</v>
      </c>
      <c r="BK318" s="32">
        <v>0</v>
      </c>
      <c r="BL318" s="28">
        <f t="shared" si="77"/>
        <v>0</v>
      </c>
      <c r="BM318" s="28">
        <f t="shared" si="78"/>
        <v>0</v>
      </c>
      <c r="BN3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8" s="28">
        <v>0</v>
      </c>
      <c r="BR318" s="28">
        <v>0</v>
      </c>
      <c r="BS318" s="28" t="s">
        <v>103</v>
      </c>
      <c r="BT318" s="28">
        <v>3</v>
      </c>
      <c r="BU318" s="28">
        <v>0</v>
      </c>
      <c r="BV318" s="28" t="s">
        <v>103</v>
      </c>
      <c r="BW318" s="28" t="s">
        <v>103</v>
      </c>
      <c r="BX318" s="28">
        <v>0</v>
      </c>
      <c r="BY318" s="28" t="s">
        <v>103</v>
      </c>
      <c r="BZ318" s="28" t="s">
        <v>103</v>
      </c>
      <c r="CA318" s="28" t="s">
        <v>103</v>
      </c>
      <c r="CB318" s="28" t="s">
        <v>103</v>
      </c>
      <c r="CC318" s="28">
        <v>0</v>
      </c>
      <c r="CD318" s="28" t="s">
        <v>103</v>
      </c>
      <c r="CE318" s="28">
        <v>0</v>
      </c>
      <c r="CF318" s="28" t="s">
        <v>103</v>
      </c>
      <c r="CG318" s="28">
        <v>2.67</v>
      </c>
      <c r="CH318" s="28">
        <v>3</v>
      </c>
      <c r="CI318" s="28">
        <v>0</v>
      </c>
      <c r="CJ318" s="28" t="s">
        <v>103</v>
      </c>
      <c r="CK318" s="28" t="s">
        <v>103</v>
      </c>
      <c r="CL318" s="28">
        <v>0</v>
      </c>
      <c r="CM318" s="28" t="s">
        <v>103</v>
      </c>
      <c r="CN318" s="28">
        <v>0</v>
      </c>
      <c r="CO318" s="28">
        <f t="shared" si="79"/>
        <v>0</v>
      </c>
      <c r="CP318" s="32">
        <f t="shared" si="67"/>
        <v>293.74529999999999</v>
      </c>
      <c r="CQ318" s="28">
        <v>0</v>
      </c>
      <c r="CR318" s="28" t="s">
        <v>103</v>
      </c>
      <c r="CS318" s="28">
        <f t="shared" si="80"/>
        <v>0</v>
      </c>
      <c r="CT318" s="28">
        <f t="shared" si="81"/>
        <v>0</v>
      </c>
      <c r="CU318" s="28">
        <f t="shared" si="68"/>
        <v>0</v>
      </c>
      <c r="CV318" s="28">
        <f t="shared" si="69"/>
        <v>865.45</v>
      </c>
      <c r="CW318" s="29">
        <f t="shared" si="70"/>
        <v>6284.55</v>
      </c>
    </row>
    <row r="319" spans="2:101" x14ac:dyDescent="0.2">
      <c r="B319" s="7">
        <v>218003</v>
      </c>
      <c r="C319" s="8">
        <v>67352</v>
      </c>
      <c r="D319" s="8" t="s">
        <v>104</v>
      </c>
      <c r="E319" s="8" t="s">
        <v>930</v>
      </c>
      <c r="F319" s="8">
        <v>0</v>
      </c>
      <c r="G319" s="8" t="s">
        <v>942</v>
      </c>
      <c r="H319" s="8" t="s">
        <v>106</v>
      </c>
      <c r="I319" s="8" t="s">
        <v>129</v>
      </c>
      <c r="J319" s="8" t="s">
        <v>129</v>
      </c>
      <c r="K319" s="8" t="s">
        <v>188</v>
      </c>
      <c r="L319" s="8" t="s">
        <v>788</v>
      </c>
      <c r="M319" s="9">
        <v>27604012300179</v>
      </c>
      <c r="N319" s="8" t="s">
        <v>789</v>
      </c>
      <c r="O319" s="8" t="s">
        <v>102</v>
      </c>
      <c r="P319" s="8">
        <v>973.88</v>
      </c>
      <c r="Q319" s="14">
        <v>1139.4396000000002</v>
      </c>
      <c r="R319" s="15">
        <v>0</v>
      </c>
      <c r="S319" s="15">
        <f t="shared" si="71"/>
        <v>1538.24</v>
      </c>
      <c r="T319" s="15">
        <f t="shared" si="72"/>
        <v>170.92</v>
      </c>
      <c r="U319" s="15">
        <v>0</v>
      </c>
      <c r="V319" s="15">
        <v>0</v>
      </c>
      <c r="W319" s="15">
        <v>0</v>
      </c>
      <c r="X319" s="15" t="s">
        <v>103</v>
      </c>
      <c r="Y319" s="14">
        <v>170.91594000000001</v>
      </c>
      <c r="Z319" s="15">
        <v>300</v>
      </c>
      <c r="AA319" s="15" t="s">
        <v>103</v>
      </c>
      <c r="AB319" s="15">
        <v>0</v>
      </c>
      <c r="AC319" s="15" t="s">
        <v>103</v>
      </c>
      <c r="AD319" s="15">
        <v>0</v>
      </c>
      <c r="AE319" s="15">
        <v>0</v>
      </c>
      <c r="AF319" s="19">
        <f t="shared" si="73"/>
        <v>470.92</v>
      </c>
      <c r="AG319" s="15">
        <v>0</v>
      </c>
      <c r="AH319" s="15">
        <v>0</v>
      </c>
      <c r="AI319" s="15">
        <v>0</v>
      </c>
      <c r="AJ319" s="15">
        <v>332.32</v>
      </c>
      <c r="AK319" s="15">
        <v>0</v>
      </c>
      <c r="AL319" s="15">
        <v>29.57</v>
      </c>
      <c r="AM319" s="15">
        <v>34.71</v>
      </c>
      <c r="AN319" s="15">
        <v>44.58</v>
      </c>
      <c r="AO319" s="15">
        <v>63.6</v>
      </c>
      <c r="AP319" s="15">
        <v>68.05</v>
      </c>
      <c r="AQ319" s="15">
        <v>86.29</v>
      </c>
      <c r="AR319" s="15" t="s">
        <v>103</v>
      </c>
      <c r="AS319" s="15">
        <v>52.612000000000002</v>
      </c>
      <c r="AT319" s="15">
        <v>600</v>
      </c>
      <c r="AU319" s="15">
        <v>10</v>
      </c>
      <c r="AV319" s="19">
        <f t="shared" si="74"/>
        <v>1321.73</v>
      </c>
      <c r="AW319" s="15">
        <v>10</v>
      </c>
      <c r="AX319" s="15">
        <v>0</v>
      </c>
      <c r="AY319" s="14">
        <v>205.0274</v>
      </c>
      <c r="AZ319" s="15">
        <v>0</v>
      </c>
      <c r="BA319" s="15" t="s">
        <v>103</v>
      </c>
      <c r="BB319" s="15">
        <v>180</v>
      </c>
      <c r="BC319" s="24">
        <f t="shared" si="66"/>
        <v>4856.28</v>
      </c>
      <c r="BD319" s="19">
        <f t="shared" si="75"/>
        <v>2143.7200000000003</v>
      </c>
      <c r="BE319" s="19">
        <f t="shared" si="76"/>
        <v>7180</v>
      </c>
      <c r="BF319" s="22">
        <v>0</v>
      </c>
      <c r="BG319" s="22">
        <v>0</v>
      </c>
      <c r="BH319" s="22"/>
      <c r="BI319" s="22"/>
      <c r="BJ319" s="32">
        <v>525.20268066406254</v>
      </c>
      <c r="BK319" s="32">
        <v>0</v>
      </c>
      <c r="BL319" s="28">
        <f t="shared" si="77"/>
        <v>0</v>
      </c>
      <c r="BM319" s="28">
        <f t="shared" si="78"/>
        <v>0</v>
      </c>
      <c r="BN3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9" s="28">
        <v>0</v>
      </c>
      <c r="BR319" s="28">
        <v>0</v>
      </c>
      <c r="BS319" s="28" t="s">
        <v>103</v>
      </c>
      <c r="BT319" s="28">
        <v>3</v>
      </c>
      <c r="BU319" s="28">
        <v>0</v>
      </c>
      <c r="BV319" s="28" t="s">
        <v>103</v>
      </c>
      <c r="BW319" s="28" t="s">
        <v>103</v>
      </c>
      <c r="BX319" s="28">
        <v>0</v>
      </c>
      <c r="BY319" s="28" t="s">
        <v>103</v>
      </c>
      <c r="BZ319" s="28" t="s">
        <v>103</v>
      </c>
      <c r="CA319" s="28" t="s">
        <v>103</v>
      </c>
      <c r="CB319" s="28" t="s">
        <v>103</v>
      </c>
      <c r="CC319" s="28">
        <v>0</v>
      </c>
      <c r="CD319" s="28" t="s">
        <v>103</v>
      </c>
      <c r="CE319" s="28">
        <v>0</v>
      </c>
      <c r="CF319" s="28" t="s">
        <v>103</v>
      </c>
      <c r="CG319" s="28">
        <v>2.62</v>
      </c>
      <c r="CH319" s="28">
        <v>3</v>
      </c>
      <c r="CI319" s="28">
        <v>0</v>
      </c>
      <c r="CJ319" s="28" t="s">
        <v>103</v>
      </c>
      <c r="CK319" s="28" t="s">
        <v>103</v>
      </c>
      <c r="CL319" s="28">
        <v>0</v>
      </c>
      <c r="CM319" s="28" t="s">
        <v>103</v>
      </c>
      <c r="CN319" s="28">
        <v>0</v>
      </c>
      <c r="CO319" s="28">
        <f t="shared" si="79"/>
        <v>0</v>
      </c>
      <c r="CP319" s="32">
        <f t="shared" si="67"/>
        <v>205.0274</v>
      </c>
      <c r="CQ319" s="28">
        <v>0</v>
      </c>
      <c r="CR319" s="28" t="s">
        <v>103</v>
      </c>
      <c r="CS319" s="28">
        <f t="shared" si="80"/>
        <v>0</v>
      </c>
      <c r="CT319" s="28">
        <f t="shared" si="81"/>
        <v>0</v>
      </c>
      <c r="CU319" s="28">
        <f t="shared" si="68"/>
        <v>0</v>
      </c>
      <c r="CV319" s="28">
        <f t="shared" si="69"/>
        <v>738.85</v>
      </c>
      <c r="CW319" s="29">
        <f t="shared" si="70"/>
        <v>6441.15</v>
      </c>
    </row>
    <row r="320" spans="2:101" x14ac:dyDescent="0.2">
      <c r="B320" s="7">
        <v>218004</v>
      </c>
      <c r="C320" s="8">
        <v>67303</v>
      </c>
      <c r="D320" s="8" t="s">
        <v>104</v>
      </c>
      <c r="E320" s="8" t="s">
        <v>931</v>
      </c>
      <c r="F320" s="8">
        <v>0</v>
      </c>
      <c r="G320" s="8" t="s">
        <v>942</v>
      </c>
      <c r="H320" s="8" t="s">
        <v>106</v>
      </c>
      <c r="I320" s="8" t="s">
        <v>129</v>
      </c>
      <c r="J320" s="8" t="s">
        <v>129</v>
      </c>
      <c r="K320" s="8" t="s">
        <v>230</v>
      </c>
      <c r="L320" s="8" t="s">
        <v>788</v>
      </c>
      <c r="M320" s="9">
        <v>27804032300239</v>
      </c>
      <c r="N320" s="8" t="s">
        <v>790</v>
      </c>
      <c r="O320" s="8" t="s">
        <v>102</v>
      </c>
      <c r="P320" s="8">
        <v>1308.25</v>
      </c>
      <c r="Q320" s="14">
        <v>1530.6525000000001</v>
      </c>
      <c r="R320" s="15">
        <v>0</v>
      </c>
      <c r="S320" s="15">
        <f t="shared" si="71"/>
        <v>2066.38</v>
      </c>
      <c r="T320" s="15">
        <f t="shared" si="72"/>
        <v>229.6</v>
      </c>
      <c r="U320" s="15">
        <v>0</v>
      </c>
      <c r="V320" s="15">
        <v>0</v>
      </c>
      <c r="W320" s="15">
        <v>0</v>
      </c>
      <c r="X320" s="15" t="s">
        <v>103</v>
      </c>
      <c r="Y320" s="14">
        <v>229.59787500000002</v>
      </c>
      <c r="Z320" s="15">
        <v>300</v>
      </c>
      <c r="AA320" s="15" t="s">
        <v>103</v>
      </c>
      <c r="AB320" s="15">
        <v>0</v>
      </c>
      <c r="AC320" s="15" t="s">
        <v>103</v>
      </c>
      <c r="AD320" s="15">
        <v>0</v>
      </c>
      <c r="AE320" s="15">
        <v>0</v>
      </c>
      <c r="AF320" s="19">
        <f t="shared" si="73"/>
        <v>529.6</v>
      </c>
      <c r="AG320" s="15">
        <v>0</v>
      </c>
      <c r="AH320" s="15">
        <v>0</v>
      </c>
      <c r="AI320" s="15">
        <v>0</v>
      </c>
      <c r="AJ320" s="15">
        <v>362.5</v>
      </c>
      <c r="AK320" s="15">
        <v>0</v>
      </c>
      <c r="AL320" s="15">
        <v>26.15</v>
      </c>
      <c r="AM320" s="15">
        <v>46.63</v>
      </c>
      <c r="AN320" s="15">
        <v>59.88</v>
      </c>
      <c r="AO320" s="15">
        <v>85.43</v>
      </c>
      <c r="AP320" s="15">
        <v>91.41</v>
      </c>
      <c r="AQ320" s="15">
        <v>97.81</v>
      </c>
      <c r="AR320" s="15" t="s">
        <v>103</v>
      </c>
      <c r="AS320" s="15">
        <v>65.412499999999994</v>
      </c>
      <c r="AT320" s="15">
        <v>600</v>
      </c>
      <c r="AU320" s="15">
        <v>8</v>
      </c>
      <c r="AV320" s="19">
        <f t="shared" si="74"/>
        <v>1443.22</v>
      </c>
      <c r="AW320" s="15">
        <v>10</v>
      </c>
      <c r="AX320" s="15">
        <v>0</v>
      </c>
      <c r="AY320" s="14">
        <v>275.42110000000002</v>
      </c>
      <c r="AZ320" s="15">
        <v>0</v>
      </c>
      <c r="BA320" s="15" t="s">
        <v>103</v>
      </c>
      <c r="BB320" s="15">
        <v>210</v>
      </c>
      <c r="BC320" s="24">
        <f t="shared" si="66"/>
        <v>6084.87</v>
      </c>
      <c r="BD320" s="19">
        <f t="shared" si="75"/>
        <v>915.13000000000011</v>
      </c>
      <c r="BE320" s="19">
        <f t="shared" si="76"/>
        <v>7210</v>
      </c>
      <c r="BF320" s="22">
        <v>0</v>
      </c>
      <c r="BG320" s="22">
        <v>0</v>
      </c>
      <c r="BH320" s="22"/>
      <c r="BI320" s="22"/>
      <c r="BJ320" s="32">
        <v>538.82839355468752</v>
      </c>
      <c r="BK320" s="32">
        <v>0</v>
      </c>
      <c r="BL320" s="28">
        <f t="shared" si="77"/>
        <v>0</v>
      </c>
      <c r="BM320" s="28">
        <f t="shared" si="78"/>
        <v>0</v>
      </c>
      <c r="BN3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0" s="28">
        <v>0</v>
      </c>
      <c r="BR320" s="28">
        <v>0</v>
      </c>
      <c r="BS320" s="28" t="s">
        <v>103</v>
      </c>
      <c r="BT320" s="28">
        <v>3</v>
      </c>
      <c r="BU320" s="28">
        <v>0</v>
      </c>
      <c r="BV320" s="28" t="s">
        <v>103</v>
      </c>
      <c r="BW320" s="28" t="s">
        <v>103</v>
      </c>
      <c r="BX320" s="28">
        <v>0</v>
      </c>
      <c r="BY320" s="28" t="s">
        <v>103</v>
      </c>
      <c r="BZ320" s="28" t="s">
        <v>103</v>
      </c>
      <c r="CA320" s="28" t="s">
        <v>103</v>
      </c>
      <c r="CB320" s="28" t="s">
        <v>103</v>
      </c>
      <c r="CC320" s="28">
        <v>0</v>
      </c>
      <c r="CD320" s="28" t="s">
        <v>103</v>
      </c>
      <c r="CE320" s="28">
        <v>0</v>
      </c>
      <c r="CF320" s="28" t="s">
        <v>103</v>
      </c>
      <c r="CG320" s="28">
        <v>2.54</v>
      </c>
      <c r="CH320" s="28">
        <v>3</v>
      </c>
      <c r="CI320" s="28">
        <v>0</v>
      </c>
      <c r="CJ320" s="28" t="s">
        <v>103</v>
      </c>
      <c r="CK320" s="28" t="s">
        <v>103</v>
      </c>
      <c r="CL320" s="28">
        <v>0</v>
      </c>
      <c r="CM320" s="28" t="s">
        <v>103</v>
      </c>
      <c r="CN320" s="28">
        <v>0</v>
      </c>
      <c r="CO320" s="28">
        <f t="shared" si="79"/>
        <v>0</v>
      </c>
      <c r="CP320" s="32">
        <f t="shared" si="67"/>
        <v>275.42110000000002</v>
      </c>
      <c r="CQ320" s="28">
        <v>0</v>
      </c>
      <c r="CR320" s="28" t="s">
        <v>103</v>
      </c>
      <c r="CS320" s="28">
        <f t="shared" si="80"/>
        <v>0</v>
      </c>
      <c r="CT320" s="28">
        <f t="shared" si="81"/>
        <v>0</v>
      </c>
      <c r="CU320" s="28">
        <f t="shared" si="68"/>
        <v>0</v>
      </c>
      <c r="CV320" s="28">
        <f t="shared" si="69"/>
        <v>822.79</v>
      </c>
      <c r="CW320" s="29">
        <f t="shared" si="70"/>
        <v>6387.21</v>
      </c>
    </row>
    <row r="321" spans="2:101" x14ac:dyDescent="0.2">
      <c r="B321" s="7">
        <v>218005</v>
      </c>
      <c r="C321" s="8">
        <v>67088</v>
      </c>
      <c r="D321" s="8" t="s">
        <v>104</v>
      </c>
      <c r="E321" s="8" t="s">
        <v>932</v>
      </c>
      <c r="F321" s="8">
        <v>0</v>
      </c>
      <c r="G321" s="8" t="s">
        <v>942</v>
      </c>
      <c r="H321" s="8" t="s">
        <v>106</v>
      </c>
      <c r="I321" s="8" t="s">
        <v>122</v>
      </c>
      <c r="J321" s="8" t="s">
        <v>122</v>
      </c>
      <c r="K321" s="8" t="s">
        <v>791</v>
      </c>
      <c r="L321" s="8" t="s">
        <v>788</v>
      </c>
      <c r="M321" s="9">
        <v>28501262300671</v>
      </c>
      <c r="N321" s="8" t="s">
        <v>792</v>
      </c>
      <c r="O321" s="8" t="s">
        <v>102</v>
      </c>
      <c r="P321" s="8">
        <v>699.82</v>
      </c>
      <c r="Q321" s="14">
        <v>818.78940000000011</v>
      </c>
      <c r="R321" s="15">
        <v>0</v>
      </c>
      <c r="S321" s="15">
        <f t="shared" si="71"/>
        <v>1105.3699999999999</v>
      </c>
      <c r="T321" s="15">
        <f t="shared" si="72"/>
        <v>122.82</v>
      </c>
      <c r="U321" s="15">
        <v>0</v>
      </c>
      <c r="V321" s="15">
        <v>0</v>
      </c>
      <c r="W321" s="15">
        <v>0</v>
      </c>
      <c r="X321" s="15" t="s">
        <v>103</v>
      </c>
      <c r="Y321" s="14">
        <v>122.81841000000001</v>
      </c>
      <c r="Z321" s="15">
        <v>300</v>
      </c>
      <c r="AA321" s="15" t="s">
        <v>103</v>
      </c>
      <c r="AB321" s="15">
        <v>0</v>
      </c>
      <c r="AC321" s="15" t="s">
        <v>103</v>
      </c>
      <c r="AD321" s="15">
        <v>0</v>
      </c>
      <c r="AE321" s="15">
        <v>0</v>
      </c>
      <c r="AF321" s="19">
        <f t="shared" si="73"/>
        <v>422.82</v>
      </c>
      <c r="AG321" s="15">
        <v>0</v>
      </c>
      <c r="AH321" s="15">
        <v>0</v>
      </c>
      <c r="AI321" s="15">
        <v>0</v>
      </c>
      <c r="AJ321" s="15">
        <v>323.08999999999997</v>
      </c>
      <c r="AK321" s="15">
        <v>0</v>
      </c>
      <c r="AL321" s="15">
        <v>42.36</v>
      </c>
      <c r="AM321" s="15">
        <v>40.07</v>
      </c>
      <c r="AN321" s="15">
        <v>37.630000000000003</v>
      </c>
      <c r="AO321" s="15">
        <v>60.01</v>
      </c>
      <c r="AP321" s="15">
        <v>48.9</v>
      </c>
      <c r="AQ321" s="15">
        <v>104.22</v>
      </c>
      <c r="AR321" s="15" t="s">
        <v>103</v>
      </c>
      <c r="AS321" s="15">
        <v>80.018000000000001</v>
      </c>
      <c r="AT321" s="15">
        <v>600</v>
      </c>
      <c r="AU321" s="15">
        <v>8</v>
      </c>
      <c r="AV321" s="19">
        <f t="shared" si="74"/>
        <v>1344.3</v>
      </c>
      <c r="AW321" s="15">
        <v>10</v>
      </c>
      <c r="AX321" s="15">
        <v>0</v>
      </c>
      <c r="AY321" s="14">
        <v>147.3305</v>
      </c>
      <c r="AZ321" s="15">
        <v>0</v>
      </c>
      <c r="BA321" s="15" t="s">
        <v>103</v>
      </c>
      <c r="BB321" s="15">
        <v>90</v>
      </c>
      <c r="BC321" s="24">
        <f t="shared" si="66"/>
        <v>3971.43</v>
      </c>
      <c r="BD321" s="19">
        <f t="shared" si="75"/>
        <v>3028.57</v>
      </c>
      <c r="BE321" s="19">
        <f t="shared" si="76"/>
        <v>7090</v>
      </c>
      <c r="BF321" s="22">
        <v>0</v>
      </c>
      <c r="BG321" s="22">
        <v>0</v>
      </c>
      <c r="BH321" s="22"/>
      <c r="BI321" s="22"/>
      <c r="BJ321" s="32">
        <v>515.04750000000001</v>
      </c>
      <c r="BK321" s="32">
        <v>0</v>
      </c>
      <c r="BL321" s="28">
        <f t="shared" si="77"/>
        <v>0</v>
      </c>
      <c r="BM321" s="28">
        <f t="shared" si="78"/>
        <v>0</v>
      </c>
      <c r="BN3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1" s="28">
        <v>0</v>
      </c>
      <c r="BR321" s="28">
        <v>0</v>
      </c>
      <c r="BS321" s="28" t="s">
        <v>103</v>
      </c>
      <c r="BT321" s="28">
        <v>3</v>
      </c>
      <c r="BU321" s="28">
        <v>0</v>
      </c>
      <c r="BV321" s="28" t="s">
        <v>103</v>
      </c>
      <c r="BW321" s="28" t="s">
        <v>103</v>
      </c>
      <c r="BX321" s="28">
        <v>0</v>
      </c>
      <c r="BY321" s="28" t="s">
        <v>103</v>
      </c>
      <c r="BZ321" s="28" t="s">
        <v>103</v>
      </c>
      <c r="CA321" s="28" t="s">
        <v>103</v>
      </c>
      <c r="CB321" s="28" t="s">
        <v>103</v>
      </c>
      <c r="CC321" s="28">
        <v>0</v>
      </c>
      <c r="CD321" s="28" t="s">
        <v>103</v>
      </c>
      <c r="CE321" s="28">
        <v>0</v>
      </c>
      <c r="CF321" s="28" t="s">
        <v>103</v>
      </c>
      <c r="CG321" s="28">
        <v>2.7</v>
      </c>
      <c r="CH321" s="28">
        <v>3</v>
      </c>
      <c r="CI321" s="28">
        <v>0</v>
      </c>
      <c r="CJ321" s="28" t="s">
        <v>103</v>
      </c>
      <c r="CK321" s="28" t="s">
        <v>103</v>
      </c>
      <c r="CL321" s="28">
        <v>0</v>
      </c>
      <c r="CM321" s="28" t="s">
        <v>103</v>
      </c>
      <c r="CN321" s="28">
        <v>0</v>
      </c>
      <c r="CO321" s="28">
        <f t="shared" si="79"/>
        <v>0</v>
      </c>
      <c r="CP321" s="32">
        <f t="shared" si="67"/>
        <v>147.3305</v>
      </c>
      <c r="CQ321" s="28">
        <v>0</v>
      </c>
      <c r="CR321" s="28" t="s">
        <v>103</v>
      </c>
      <c r="CS321" s="28">
        <f t="shared" si="80"/>
        <v>0</v>
      </c>
      <c r="CT321" s="28">
        <f t="shared" si="81"/>
        <v>0</v>
      </c>
      <c r="CU321" s="28">
        <f t="shared" si="68"/>
        <v>0</v>
      </c>
      <c r="CV321" s="28">
        <f t="shared" si="69"/>
        <v>671.08</v>
      </c>
      <c r="CW321" s="29">
        <f t="shared" si="70"/>
        <v>6418.92</v>
      </c>
    </row>
    <row r="322" spans="2:101" x14ac:dyDescent="0.2">
      <c r="B322" s="7">
        <v>218006</v>
      </c>
      <c r="C322" s="8">
        <v>67320</v>
      </c>
      <c r="D322" s="8" t="s">
        <v>104</v>
      </c>
      <c r="E322" s="8" t="s">
        <v>933</v>
      </c>
      <c r="F322" s="8">
        <v>0</v>
      </c>
      <c r="G322" s="8" t="s">
        <v>942</v>
      </c>
      <c r="H322" s="8" t="s">
        <v>106</v>
      </c>
      <c r="I322" s="8" t="s">
        <v>122</v>
      </c>
      <c r="J322" s="8" t="s">
        <v>122</v>
      </c>
      <c r="K322" s="8" t="s">
        <v>123</v>
      </c>
      <c r="L322" s="8" t="s">
        <v>788</v>
      </c>
      <c r="M322" s="9">
        <v>28506222300238</v>
      </c>
      <c r="N322" s="8" t="s">
        <v>793</v>
      </c>
      <c r="O322" s="8" t="s">
        <v>102</v>
      </c>
      <c r="P322" s="8">
        <v>919.46</v>
      </c>
      <c r="Q322" s="14">
        <v>1075.7682000000002</v>
      </c>
      <c r="R322" s="15">
        <v>0</v>
      </c>
      <c r="S322" s="15">
        <f t="shared" si="71"/>
        <v>1452.29</v>
      </c>
      <c r="T322" s="15">
        <f t="shared" si="72"/>
        <v>161.37</v>
      </c>
      <c r="U322" s="15">
        <v>0</v>
      </c>
      <c r="V322" s="15">
        <v>0</v>
      </c>
      <c r="W322" s="15">
        <v>0</v>
      </c>
      <c r="X322" s="15" t="s">
        <v>103</v>
      </c>
      <c r="Y322" s="14">
        <v>161.36523000000003</v>
      </c>
      <c r="Z322" s="15">
        <v>300</v>
      </c>
      <c r="AA322" s="15" t="s">
        <v>103</v>
      </c>
      <c r="AB322" s="15">
        <v>0</v>
      </c>
      <c r="AC322" s="15" t="s">
        <v>103</v>
      </c>
      <c r="AD322" s="15">
        <v>0</v>
      </c>
      <c r="AE322" s="15">
        <v>0</v>
      </c>
      <c r="AF322" s="19">
        <f t="shared" si="73"/>
        <v>461.37</v>
      </c>
      <c r="AG322" s="15">
        <v>0</v>
      </c>
      <c r="AH322" s="15">
        <v>0</v>
      </c>
      <c r="AI322" s="15">
        <v>0</v>
      </c>
      <c r="AJ322" s="15">
        <v>332.32</v>
      </c>
      <c r="AK322" s="15">
        <v>0</v>
      </c>
      <c r="AL322" s="15">
        <v>32.11</v>
      </c>
      <c r="AM322" s="15">
        <v>32.770000000000003</v>
      </c>
      <c r="AN322" s="15">
        <v>42.09</v>
      </c>
      <c r="AO322" s="15">
        <v>60.04</v>
      </c>
      <c r="AP322" s="15">
        <v>64.25</v>
      </c>
      <c r="AQ322" s="15">
        <v>89.85</v>
      </c>
      <c r="AR322" s="15" t="s">
        <v>103</v>
      </c>
      <c r="AS322" s="15">
        <v>58.053989999999999</v>
      </c>
      <c r="AT322" s="15">
        <v>600</v>
      </c>
      <c r="AU322" s="15">
        <v>8</v>
      </c>
      <c r="AV322" s="19">
        <f t="shared" si="74"/>
        <v>1319.48</v>
      </c>
      <c r="AW322" s="15">
        <v>10</v>
      </c>
      <c r="AX322" s="15">
        <v>0</v>
      </c>
      <c r="AY322" s="14">
        <v>193.57050000000001</v>
      </c>
      <c r="AZ322" s="15">
        <v>0</v>
      </c>
      <c r="BA322" s="15" t="s">
        <v>103</v>
      </c>
      <c r="BB322" s="15">
        <v>0</v>
      </c>
      <c r="BC322" s="24">
        <f t="shared" si="66"/>
        <v>4673.8500000000004</v>
      </c>
      <c r="BD322" s="19">
        <f t="shared" si="75"/>
        <v>2326.1499999999996</v>
      </c>
      <c r="BE322" s="19">
        <f t="shared" si="76"/>
        <v>7000</v>
      </c>
      <c r="BF322" s="22">
        <v>0</v>
      </c>
      <c r="BG322" s="22">
        <v>0</v>
      </c>
      <c r="BH322" s="22"/>
      <c r="BI322" s="22"/>
      <c r="BJ322" s="32">
        <v>523.10500000000002</v>
      </c>
      <c r="BK322" s="32">
        <v>0</v>
      </c>
      <c r="BL322" s="28">
        <f t="shared" si="77"/>
        <v>0</v>
      </c>
      <c r="BM322" s="28">
        <f t="shared" si="78"/>
        <v>0</v>
      </c>
      <c r="BN3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2" s="28">
        <v>0</v>
      </c>
      <c r="BR322" s="28">
        <v>0</v>
      </c>
      <c r="BS322" s="28" t="s">
        <v>103</v>
      </c>
      <c r="BT322" s="28">
        <v>3</v>
      </c>
      <c r="BU322" s="28">
        <v>0</v>
      </c>
      <c r="BV322" s="28" t="s">
        <v>103</v>
      </c>
      <c r="BW322" s="28" t="s">
        <v>103</v>
      </c>
      <c r="BX322" s="28">
        <v>0</v>
      </c>
      <c r="BY322" s="28" t="s">
        <v>103</v>
      </c>
      <c r="BZ322" s="28" t="s">
        <v>103</v>
      </c>
      <c r="CA322" s="28" t="s">
        <v>103</v>
      </c>
      <c r="CB322" s="28" t="s">
        <v>103</v>
      </c>
      <c r="CC322" s="28">
        <v>0</v>
      </c>
      <c r="CD322" s="28" t="s">
        <v>103</v>
      </c>
      <c r="CE322" s="28">
        <v>0</v>
      </c>
      <c r="CF322" s="28" t="s">
        <v>103</v>
      </c>
      <c r="CG322" s="28">
        <v>2.62</v>
      </c>
      <c r="CH322" s="28">
        <v>3</v>
      </c>
      <c r="CI322" s="28">
        <v>0</v>
      </c>
      <c r="CJ322" s="28" t="s">
        <v>103</v>
      </c>
      <c r="CK322" s="28" t="s">
        <v>103</v>
      </c>
      <c r="CL322" s="28">
        <v>0</v>
      </c>
      <c r="CM322" s="28" t="s">
        <v>103</v>
      </c>
      <c r="CN322" s="28">
        <v>0</v>
      </c>
      <c r="CO322" s="28">
        <f t="shared" si="79"/>
        <v>0</v>
      </c>
      <c r="CP322" s="32">
        <f t="shared" si="67"/>
        <v>193.57050000000001</v>
      </c>
      <c r="CQ322" s="28">
        <v>0</v>
      </c>
      <c r="CR322" s="28" t="s">
        <v>103</v>
      </c>
      <c r="CS322" s="28">
        <f t="shared" si="80"/>
        <v>0</v>
      </c>
      <c r="CT322" s="28">
        <f t="shared" si="81"/>
        <v>0</v>
      </c>
      <c r="CU322" s="28">
        <f t="shared" si="68"/>
        <v>0</v>
      </c>
      <c r="CV322" s="28">
        <f t="shared" si="69"/>
        <v>725.3</v>
      </c>
      <c r="CW322" s="29">
        <f t="shared" si="70"/>
        <v>6274.7</v>
      </c>
    </row>
    <row r="323" spans="2:101" x14ac:dyDescent="0.2">
      <c r="B323" s="7">
        <v>218007</v>
      </c>
      <c r="C323" s="8">
        <v>67961</v>
      </c>
      <c r="D323" s="8" t="s">
        <v>104</v>
      </c>
      <c r="E323" s="8" t="s">
        <v>934</v>
      </c>
      <c r="F323" s="8">
        <v>0</v>
      </c>
      <c r="G323" s="8" t="s">
        <v>942</v>
      </c>
      <c r="H323" s="8" t="s">
        <v>106</v>
      </c>
      <c r="I323" s="8" t="s">
        <v>122</v>
      </c>
      <c r="J323" s="8" t="s">
        <v>122</v>
      </c>
      <c r="K323" s="8" t="s">
        <v>246</v>
      </c>
      <c r="L323" s="8" t="s">
        <v>788</v>
      </c>
      <c r="M323" s="9">
        <v>29108142300138</v>
      </c>
      <c r="N323" s="8" t="s">
        <v>794</v>
      </c>
      <c r="O323" s="8" t="s">
        <v>102</v>
      </c>
      <c r="P323" s="8">
        <v>562.87</v>
      </c>
      <c r="Q323" s="14">
        <v>658.55790000000002</v>
      </c>
      <c r="R323" s="15">
        <v>0</v>
      </c>
      <c r="S323" s="15">
        <f t="shared" si="71"/>
        <v>889.05</v>
      </c>
      <c r="T323" s="15">
        <f t="shared" si="72"/>
        <v>98.78</v>
      </c>
      <c r="U323" s="15">
        <v>0</v>
      </c>
      <c r="V323" s="15">
        <v>0</v>
      </c>
      <c r="W323" s="15">
        <v>0</v>
      </c>
      <c r="X323" s="15" t="s">
        <v>103</v>
      </c>
      <c r="Y323" s="14">
        <v>98.783685000000006</v>
      </c>
      <c r="Z323" s="15">
        <v>300</v>
      </c>
      <c r="AA323" s="15" t="s">
        <v>103</v>
      </c>
      <c r="AB323" s="15">
        <v>0</v>
      </c>
      <c r="AC323" s="15" t="s">
        <v>103</v>
      </c>
      <c r="AD323" s="15">
        <v>0</v>
      </c>
      <c r="AE323" s="15">
        <v>0</v>
      </c>
      <c r="AF323" s="19">
        <f t="shared" si="73"/>
        <v>398.78</v>
      </c>
      <c r="AG323" s="15">
        <v>0</v>
      </c>
      <c r="AH323" s="15">
        <v>0</v>
      </c>
      <c r="AI323" s="15">
        <v>0</v>
      </c>
      <c r="AJ323" s="15">
        <v>323.08999999999997</v>
      </c>
      <c r="AK323" s="15">
        <v>0</v>
      </c>
      <c r="AL323" s="15">
        <v>0</v>
      </c>
      <c r="AM323" s="15">
        <v>46.91</v>
      </c>
      <c r="AN323" s="15">
        <v>44.94</v>
      </c>
      <c r="AO323" s="15">
        <v>67.84</v>
      </c>
      <c r="AP323" s="15">
        <v>39.33</v>
      </c>
      <c r="AQ323" s="15">
        <v>113.18</v>
      </c>
      <c r="AR323" s="15" t="s">
        <v>103</v>
      </c>
      <c r="AS323" s="15">
        <v>93.712999999999994</v>
      </c>
      <c r="AT323" s="15">
        <v>600</v>
      </c>
      <c r="AU323" s="15">
        <v>8</v>
      </c>
      <c r="AV323" s="19">
        <f t="shared" si="74"/>
        <v>1337</v>
      </c>
      <c r="AW323" s="15">
        <v>10</v>
      </c>
      <c r="AX323" s="15">
        <v>0</v>
      </c>
      <c r="AY323" s="14">
        <v>118.49890000000001</v>
      </c>
      <c r="AZ323" s="15">
        <v>0</v>
      </c>
      <c r="BA323" s="15" t="s">
        <v>103</v>
      </c>
      <c r="BB323" s="15">
        <v>0</v>
      </c>
      <c r="BC323" s="24">
        <f t="shared" si="66"/>
        <v>3510.67</v>
      </c>
      <c r="BD323" s="19">
        <f t="shared" si="75"/>
        <v>3489.33</v>
      </c>
      <c r="BE323" s="19">
        <f t="shared" si="76"/>
        <v>7000</v>
      </c>
      <c r="BF323" s="22">
        <v>0</v>
      </c>
      <c r="BG323" s="22">
        <v>0</v>
      </c>
      <c r="BH323" s="22"/>
      <c r="BI323" s="22"/>
      <c r="BJ323" s="32">
        <v>509.7498828125</v>
      </c>
      <c r="BK323" s="32">
        <v>0</v>
      </c>
      <c r="BL323" s="28">
        <f t="shared" si="77"/>
        <v>0</v>
      </c>
      <c r="BM323" s="28">
        <f t="shared" si="78"/>
        <v>0</v>
      </c>
      <c r="BN3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3" s="28">
        <v>0</v>
      </c>
      <c r="BR323" s="28">
        <v>0</v>
      </c>
      <c r="BS323" s="28" t="s">
        <v>103</v>
      </c>
      <c r="BT323" s="28">
        <v>3</v>
      </c>
      <c r="BU323" s="28">
        <v>0</v>
      </c>
      <c r="BV323" s="28" t="s">
        <v>103</v>
      </c>
      <c r="BW323" s="28" t="s">
        <v>103</v>
      </c>
      <c r="BX323" s="28">
        <v>0</v>
      </c>
      <c r="BY323" s="28" t="s">
        <v>103</v>
      </c>
      <c r="BZ323" s="28" t="s">
        <v>103</v>
      </c>
      <c r="CA323" s="28" t="s">
        <v>103</v>
      </c>
      <c r="CB323" s="28" t="s">
        <v>103</v>
      </c>
      <c r="CC323" s="28">
        <v>0</v>
      </c>
      <c r="CD323" s="28" t="s">
        <v>103</v>
      </c>
      <c r="CE323" s="28">
        <v>0</v>
      </c>
      <c r="CF323" s="28" t="s">
        <v>103</v>
      </c>
      <c r="CG323" s="28">
        <v>2.73</v>
      </c>
      <c r="CH323" s="28">
        <v>3</v>
      </c>
      <c r="CI323" s="28">
        <v>0</v>
      </c>
      <c r="CJ323" s="28" t="s">
        <v>103</v>
      </c>
      <c r="CK323" s="28" t="s">
        <v>103</v>
      </c>
      <c r="CL323" s="28">
        <v>0</v>
      </c>
      <c r="CM323" s="28" t="s">
        <v>103</v>
      </c>
      <c r="CN323" s="28">
        <v>0</v>
      </c>
      <c r="CO323" s="28">
        <f t="shared" si="79"/>
        <v>0</v>
      </c>
      <c r="CP323" s="32">
        <f t="shared" si="67"/>
        <v>118.49890000000001</v>
      </c>
      <c r="CQ323" s="28">
        <v>0</v>
      </c>
      <c r="CR323" s="28" t="s">
        <v>103</v>
      </c>
      <c r="CS323" s="28">
        <f t="shared" si="80"/>
        <v>0</v>
      </c>
      <c r="CT323" s="28">
        <f t="shared" si="81"/>
        <v>0</v>
      </c>
      <c r="CU323" s="28">
        <f t="shared" si="68"/>
        <v>0</v>
      </c>
      <c r="CV323" s="28">
        <f t="shared" si="69"/>
        <v>636.98</v>
      </c>
      <c r="CW323" s="29">
        <f t="shared" si="70"/>
        <v>6363.02</v>
      </c>
    </row>
    <row r="324" spans="2:101" x14ac:dyDescent="0.2">
      <c r="B324" s="7">
        <v>218008</v>
      </c>
      <c r="C324" s="8">
        <v>67600</v>
      </c>
      <c r="D324" s="8" t="s">
        <v>104</v>
      </c>
      <c r="E324" s="8" t="s">
        <v>935</v>
      </c>
      <c r="F324" s="8">
        <v>0</v>
      </c>
      <c r="G324" s="8" t="s">
        <v>942</v>
      </c>
      <c r="H324" s="8" t="s">
        <v>106</v>
      </c>
      <c r="I324" s="8" t="s">
        <v>122</v>
      </c>
      <c r="J324" s="8" t="s">
        <v>122</v>
      </c>
      <c r="K324" s="8" t="s">
        <v>795</v>
      </c>
      <c r="L324" s="8" t="s">
        <v>788</v>
      </c>
      <c r="M324" s="9">
        <v>27605112300237</v>
      </c>
      <c r="N324" s="8" t="s">
        <v>796</v>
      </c>
      <c r="O324" s="8" t="s">
        <v>102</v>
      </c>
      <c r="P324" s="8">
        <v>871.88</v>
      </c>
      <c r="Q324" s="14">
        <v>1020.0996000000001</v>
      </c>
      <c r="R324" s="15">
        <v>0</v>
      </c>
      <c r="S324" s="15">
        <f t="shared" si="71"/>
        <v>1377.13</v>
      </c>
      <c r="T324" s="15">
        <f t="shared" si="72"/>
        <v>153.01</v>
      </c>
      <c r="U324" s="15">
        <v>0</v>
      </c>
      <c r="V324" s="15">
        <v>0</v>
      </c>
      <c r="W324" s="15">
        <v>0</v>
      </c>
      <c r="X324" s="15" t="s">
        <v>103</v>
      </c>
      <c r="Y324" s="14">
        <v>153.01494000000002</v>
      </c>
      <c r="Z324" s="15">
        <v>300</v>
      </c>
      <c r="AA324" s="15" t="s">
        <v>103</v>
      </c>
      <c r="AB324" s="15">
        <v>0</v>
      </c>
      <c r="AC324" s="15" t="s">
        <v>103</v>
      </c>
      <c r="AD324" s="15">
        <v>0</v>
      </c>
      <c r="AE324" s="15">
        <v>0</v>
      </c>
      <c r="AF324" s="19">
        <f t="shared" si="73"/>
        <v>453.01</v>
      </c>
      <c r="AG324" s="15">
        <v>0</v>
      </c>
      <c r="AH324" s="15">
        <v>0</v>
      </c>
      <c r="AI324" s="15">
        <v>0</v>
      </c>
      <c r="AJ324" s="15">
        <v>332.32</v>
      </c>
      <c r="AK324" s="15">
        <v>0</v>
      </c>
      <c r="AL324" s="15">
        <v>34.33</v>
      </c>
      <c r="AM324" s="15">
        <v>31.49</v>
      </c>
      <c r="AN324" s="15">
        <v>39.909999999999997</v>
      </c>
      <c r="AO324" s="15">
        <v>56.94</v>
      </c>
      <c r="AP324" s="15">
        <v>60.92</v>
      </c>
      <c r="AQ324" s="15">
        <v>92.96</v>
      </c>
      <c r="AR324" s="15" t="s">
        <v>103</v>
      </c>
      <c r="AS324" s="15">
        <v>62.811999999999998</v>
      </c>
      <c r="AT324" s="15">
        <v>600</v>
      </c>
      <c r="AU324" s="15">
        <v>10</v>
      </c>
      <c r="AV324" s="19">
        <f t="shared" si="74"/>
        <v>1321.68</v>
      </c>
      <c r="AW324" s="15">
        <v>10</v>
      </c>
      <c r="AX324" s="15">
        <v>0</v>
      </c>
      <c r="AY324" s="14">
        <v>183.55369999999999</v>
      </c>
      <c r="AZ324" s="15">
        <v>0</v>
      </c>
      <c r="BA324" s="15" t="s">
        <v>103</v>
      </c>
      <c r="BB324" s="15">
        <v>0</v>
      </c>
      <c r="BC324" s="24">
        <f t="shared" ref="BC324:BC341" si="82">ROUND(SUM(Q324:W324,AF324,AV324,AW324:AY324),2)</f>
        <v>4518.4799999999996</v>
      </c>
      <c r="BD324" s="19">
        <f t="shared" si="75"/>
        <v>2481.5200000000004</v>
      </c>
      <c r="BE324" s="19">
        <f t="shared" si="76"/>
        <v>7000</v>
      </c>
      <c r="BF324" s="22">
        <v>0</v>
      </c>
      <c r="BG324" s="22">
        <v>0</v>
      </c>
      <c r="BH324" s="22"/>
      <c r="BI324" s="22"/>
      <c r="BJ324" s="32">
        <v>521.321904296875</v>
      </c>
      <c r="BK324" s="32">
        <v>0</v>
      </c>
      <c r="BL324" s="28">
        <f t="shared" si="77"/>
        <v>0</v>
      </c>
      <c r="BM324" s="28">
        <f t="shared" si="78"/>
        <v>0</v>
      </c>
      <c r="BN3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4" s="28">
        <v>0</v>
      </c>
      <c r="BR324" s="28">
        <v>0</v>
      </c>
      <c r="BS324" s="28" t="s">
        <v>103</v>
      </c>
      <c r="BT324" s="28">
        <v>3</v>
      </c>
      <c r="BU324" s="28">
        <v>0</v>
      </c>
      <c r="BV324" s="28" t="s">
        <v>103</v>
      </c>
      <c r="BW324" s="28" t="s">
        <v>103</v>
      </c>
      <c r="BX324" s="28">
        <v>0</v>
      </c>
      <c r="BY324" s="28" t="s">
        <v>103</v>
      </c>
      <c r="BZ324" s="28" t="s">
        <v>103</v>
      </c>
      <c r="CA324" s="28" t="s">
        <v>103</v>
      </c>
      <c r="CB324" s="28" t="s">
        <v>103</v>
      </c>
      <c r="CC324" s="28">
        <v>0</v>
      </c>
      <c r="CD324" s="28" t="s">
        <v>103</v>
      </c>
      <c r="CE324" s="28">
        <v>0</v>
      </c>
      <c r="CF324" s="28" t="s">
        <v>103</v>
      </c>
      <c r="CG324" s="28">
        <v>2.5099999999999998</v>
      </c>
      <c r="CH324" s="28">
        <v>3</v>
      </c>
      <c r="CI324" s="28">
        <v>0</v>
      </c>
      <c r="CJ324" s="28" t="s">
        <v>103</v>
      </c>
      <c r="CK324" s="28" t="s">
        <v>103</v>
      </c>
      <c r="CL324" s="28">
        <v>0</v>
      </c>
      <c r="CM324" s="28" t="s">
        <v>103</v>
      </c>
      <c r="CN324" s="28">
        <v>0</v>
      </c>
      <c r="CO324" s="28">
        <f t="shared" si="79"/>
        <v>0</v>
      </c>
      <c r="CP324" s="32">
        <f t="shared" ref="CP324:CP341" si="83">AY324</f>
        <v>183.55369999999999</v>
      </c>
      <c r="CQ324" s="28">
        <v>0</v>
      </c>
      <c r="CR324" s="28" t="s">
        <v>103</v>
      </c>
      <c r="CS324" s="28">
        <f t="shared" si="80"/>
        <v>0</v>
      </c>
      <c r="CT324" s="28">
        <f t="shared" si="81"/>
        <v>0</v>
      </c>
      <c r="CU324" s="28">
        <f t="shared" ref="CU324:CU341" si="84">ROUND(IF($G324=CU$3,$BE324-SUM(BK324:CR324,0),0),2)</f>
        <v>0</v>
      </c>
      <c r="CV324" s="28">
        <f t="shared" ref="CV324:CV341" si="85">ROUND(SUM(BJ324:CU324),2)</f>
        <v>713.39</v>
      </c>
      <c r="CW324" s="29">
        <f t="shared" ref="CW324:CW341" si="86">BE324-CV324</f>
        <v>6286.61</v>
      </c>
    </row>
    <row r="325" spans="2:101" x14ac:dyDescent="0.2">
      <c r="B325" s="7">
        <v>219002</v>
      </c>
      <c r="C325" s="8">
        <v>22012</v>
      </c>
      <c r="D325" s="8" t="s">
        <v>95</v>
      </c>
      <c r="E325" s="8" t="s">
        <v>936</v>
      </c>
      <c r="F325" s="8">
        <v>0</v>
      </c>
      <c r="G325" s="8" t="s">
        <v>942</v>
      </c>
      <c r="H325" s="8" t="s">
        <v>106</v>
      </c>
      <c r="I325" s="8" t="s">
        <v>107</v>
      </c>
      <c r="J325" s="8" t="s">
        <v>108</v>
      </c>
      <c r="K325" s="8" t="s">
        <v>383</v>
      </c>
      <c r="L325" s="8" t="s">
        <v>797</v>
      </c>
      <c r="M325" s="9">
        <v>26906132700572</v>
      </c>
      <c r="N325" s="8" t="s">
        <v>798</v>
      </c>
      <c r="O325" s="8" t="s">
        <v>102</v>
      </c>
      <c r="P325" s="8">
        <v>2222.91</v>
      </c>
      <c r="Q325" s="14">
        <v>2600.8047000000001</v>
      </c>
      <c r="R325" s="15">
        <v>0</v>
      </c>
      <c r="S325" s="15">
        <f t="shared" ref="S325:S341" si="87">ROUND(Q325*135%,2)</f>
        <v>3511.09</v>
      </c>
      <c r="T325" s="15">
        <f t="shared" ref="T325:T341" si="88">ROUND(Q325*15%,2)</f>
        <v>390.12</v>
      </c>
      <c r="U325" s="15">
        <v>0</v>
      </c>
      <c r="V325" s="15">
        <v>0</v>
      </c>
      <c r="W325" s="15">
        <v>0</v>
      </c>
      <c r="X325" s="15" t="s">
        <v>103</v>
      </c>
      <c r="Y325" s="14">
        <v>390.12070499999999</v>
      </c>
      <c r="Z325" s="15">
        <v>300</v>
      </c>
      <c r="AA325" s="15">
        <v>14</v>
      </c>
      <c r="AB325" s="15">
        <v>0</v>
      </c>
      <c r="AC325" s="15">
        <v>0</v>
      </c>
      <c r="AD325" s="15">
        <v>0</v>
      </c>
      <c r="AE325" s="15">
        <v>0</v>
      </c>
      <c r="AF325" s="19">
        <f t="shared" ref="AF325:AF340" si="89">ROUND(SUM(X325:AA325,AC325:AE325),2)</f>
        <v>704.12</v>
      </c>
      <c r="AG325" s="15">
        <v>72.97</v>
      </c>
      <c r="AH325" s="15">
        <v>81.459999999999994</v>
      </c>
      <c r="AI325" s="15">
        <v>98.03</v>
      </c>
      <c r="AJ325" s="15">
        <v>0</v>
      </c>
      <c r="AK325" s="15">
        <v>190</v>
      </c>
      <c r="AL325" s="15">
        <v>44.44</v>
      </c>
      <c r="AM325" s="15">
        <v>79.25</v>
      </c>
      <c r="AN325" s="15">
        <v>101.75</v>
      </c>
      <c r="AO325" s="15">
        <v>145.16</v>
      </c>
      <c r="AP325" s="15">
        <v>155.32</v>
      </c>
      <c r="AQ325" s="15">
        <v>166.2</v>
      </c>
      <c r="AR325" s="15" t="s">
        <v>103</v>
      </c>
      <c r="AS325" s="15">
        <v>111.1455</v>
      </c>
      <c r="AT325" s="15">
        <v>600</v>
      </c>
      <c r="AU325" s="15">
        <v>10</v>
      </c>
      <c r="AV325" s="19">
        <f t="shared" ref="AV325:AV341" si="90">ROUND(SUM(AG325:AU325),2)</f>
        <v>1855.73</v>
      </c>
      <c r="AW325" s="15">
        <v>10</v>
      </c>
      <c r="AX325" s="15">
        <v>0</v>
      </c>
      <c r="AY325" s="14">
        <v>467.98099999999999</v>
      </c>
      <c r="AZ325" s="15">
        <v>0</v>
      </c>
      <c r="BA325" s="15" t="s">
        <v>103</v>
      </c>
      <c r="BB325" s="15">
        <v>0</v>
      </c>
      <c r="BC325" s="24">
        <f t="shared" si="82"/>
        <v>9539.85</v>
      </c>
      <c r="BD325" s="19">
        <f t="shared" ref="BD325:BD341" si="91">IF(BC325&lt;7000,7000-BC325,0)</f>
        <v>0</v>
      </c>
      <c r="BE325" s="19">
        <f t="shared" ref="BE325:BE341" si="92">ROUND(SUM(AB325,AZ325:BD325),2)</f>
        <v>9539.85</v>
      </c>
      <c r="BF325" s="22">
        <v>0</v>
      </c>
      <c r="BG325" s="22">
        <v>0</v>
      </c>
      <c r="BH325" s="22"/>
      <c r="BI325" s="22"/>
      <c r="BJ325" s="32">
        <v>836</v>
      </c>
      <c r="BK325" s="32">
        <v>76.58</v>
      </c>
      <c r="BL325" s="28">
        <f t="shared" ref="BL325:BL341" si="93">(BE325-SUM($S325,AY325:BB325))/30*BH325</f>
        <v>0</v>
      </c>
      <c r="BM325" s="28">
        <f t="shared" ref="BM325:BM341" si="94">(BE325-SUM($S325,AY325:BB325))/30*BI325</f>
        <v>0</v>
      </c>
      <c r="BN3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5" s="28">
        <v>21.47</v>
      </c>
      <c r="BR325" s="28">
        <v>0</v>
      </c>
      <c r="BS325" s="28">
        <v>0</v>
      </c>
      <c r="BT325" s="28">
        <v>3</v>
      </c>
      <c r="BU325" s="28">
        <v>0</v>
      </c>
      <c r="BV325" s="28">
        <v>0</v>
      </c>
      <c r="BW325" s="28">
        <v>0</v>
      </c>
      <c r="BX325" s="28">
        <v>0</v>
      </c>
      <c r="BY325" s="28">
        <v>0</v>
      </c>
      <c r="BZ325" s="28">
        <v>0</v>
      </c>
      <c r="CA325" s="28">
        <v>0</v>
      </c>
      <c r="CB325" s="28" t="s">
        <v>103</v>
      </c>
      <c r="CC325" s="28">
        <v>0</v>
      </c>
      <c r="CD325" s="28">
        <v>0</v>
      </c>
      <c r="CE325" s="28">
        <v>0</v>
      </c>
      <c r="CF325" s="28">
        <v>0</v>
      </c>
      <c r="CG325" s="28">
        <v>3.65</v>
      </c>
      <c r="CH325" s="28">
        <v>5</v>
      </c>
      <c r="CI325" s="28">
        <v>0</v>
      </c>
      <c r="CJ325" s="28" t="s">
        <v>103</v>
      </c>
      <c r="CK325" s="28">
        <v>0</v>
      </c>
      <c r="CL325" s="28">
        <v>0</v>
      </c>
      <c r="CM325" s="28" t="s">
        <v>103</v>
      </c>
      <c r="CN325" s="28">
        <v>0</v>
      </c>
      <c r="CO325" s="28">
        <f t="shared" ref="CO325:CO341" si="95">ROUND(IF(G325=$CO$3,(BE325-AY325)*40%,0),2)</f>
        <v>0</v>
      </c>
      <c r="CP325" s="32">
        <f t="shared" si="83"/>
        <v>467.98099999999999</v>
      </c>
      <c r="CQ325" s="28">
        <v>0</v>
      </c>
      <c r="CR325" s="28" t="s">
        <v>103</v>
      </c>
      <c r="CS325" s="28">
        <f t="shared" ref="CS325:CS341" si="96">ROUND(IF($D325=CS$3,$BE325-SUM(BJ325:CQ325,0),0),2)</f>
        <v>0</v>
      </c>
      <c r="CT325" s="28">
        <f t="shared" ref="CT325:CT341" si="97">ROUND(IF($D325=CT$3,$BE325-SUM(BJ325:CQ325,0),0),2)</f>
        <v>0</v>
      </c>
      <c r="CU325" s="28">
        <f t="shared" si="84"/>
        <v>0</v>
      </c>
      <c r="CV325" s="28">
        <f t="shared" si="85"/>
        <v>1413.68</v>
      </c>
      <c r="CW325" s="29">
        <f t="shared" si="86"/>
        <v>8126.17</v>
      </c>
    </row>
    <row r="326" spans="2:101" x14ac:dyDescent="0.2">
      <c r="B326" s="7">
        <v>219003</v>
      </c>
      <c r="C326" s="8">
        <v>21857</v>
      </c>
      <c r="D326" s="8" t="s">
        <v>95</v>
      </c>
      <c r="E326" s="8" t="s">
        <v>799</v>
      </c>
      <c r="F326" s="8">
        <v>0</v>
      </c>
      <c r="G326" s="8" t="s">
        <v>942</v>
      </c>
      <c r="H326" s="8" t="s">
        <v>106</v>
      </c>
      <c r="I326" s="8" t="s">
        <v>98</v>
      </c>
      <c r="J326" s="8" t="s">
        <v>98</v>
      </c>
      <c r="K326" s="8" t="s">
        <v>135</v>
      </c>
      <c r="L326" s="8" t="s">
        <v>216</v>
      </c>
      <c r="M326" s="9">
        <v>27501012708859</v>
      </c>
      <c r="N326" s="8" t="s">
        <v>800</v>
      </c>
      <c r="O326" s="8" t="s">
        <v>102</v>
      </c>
      <c r="P326" s="8">
        <v>1968.03</v>
      </c>
      <c r="Q326" s="14">
        <v>2302.5951</v>
      </c>
      <c r="R326" s="15">
        <v>0</v>
      </c>
      <c r="S326" s="15">
        <f t="shared" si="87"/>
        <v>3108.5</v>
      </c>
      <c r="T326" s="15">
        <f t="shared" si="88"/>
        <v>345.39</v>
      </c>
      <c r="U326" s="15">
        <v>0</v>
      </c>
      <c r="V326" s="15">
        <v>0</v>
      </c>
      <c r="W326" s="15">
        <v>0</v>
      </c>
      <c r="X326" s="15" t="s">
        <v>103</v>
      </c>
      <c r="Y326" s="14">
        <v>345.38926499999997</v>
      </c>
      <c r="Z326" s="15">
        <v>300</v>
      </c>
      <c r="AA326" s="15">
        <v>10.8</v>
      </c>
      <c r="AB326" s="15">
        <v>0</v>
      </c>
      <c r="AC326" s="15">
        <v>0</v>
      </c>
      <c r="AD326" s="15">
        <v>0</v>
      </c>
      <c r="AE326" s="15">
        <v>0</v>
      </c>
      <c r="AF326" s="19">
        <f t="shared" si="89"/>
        <v>656.19</v>
      </c>
      <c r="AG326" s="15">
        <v>69.89</v>
      </c>
      <c r="AH326" s="15">
        <v>77.94</v>
      </c>
      <c r="AI326" s="15">
        <v>92.89</v>
      </c>
      <c r="AJ326" s="15">
        <v>0</v>
      </c>
      <c r="AK326" s="15">
        <v>200</v>
      </c>
      <c r="AL326" s="15">
        <v>39.340000000000003</v>
      </c>
      <c r="AM326" s="15">
        <v>70.16</v>
      </c>
      <c r="AN326" s="15">
        <v>90.08</v>
      </c>
      <c r="AO326" s="15">
        <v>128.52000000000001</v>
      </c>
      <c r="AP326" s="15">
        <v>137.52000000000001</v>
      </c>
      <c r="AQ326" s="15">
        <v>147.13999999999999</v>
      </c>
      <c r="AR326" s="15" t="s">
        <v>103</v>
      </c>
      <c r="AS326" s="15">
        <v>98.401499999999999</v>
      </c>
      <c r="AT326" s="15">
        <v>600</v>
      </c>
      <c r="AU326" s="15">
        <v>10</v>
      </c>
      <c r="AV326" s="19">
        <f t="shared" si="90"/>
        <v>1761.88</v>
      </c>
      <c r="AW326" s="15">
        <v>10</v>
      </c>
      <c r="AX326" s="15">
        <v>0</v>
      </c>
      <c r="AY326" s="14">
        <v>414.32209999999998</v>
      </c>
      <c r="AZ326" s="15">
        <v>0</v>
      </c>
      <c r="BA326" s="15" t="s">
        <v>103</v>
      </c>
      <c r="BB326" s="15">
        <v>0</v>
      </c>
      <c r="BC326" s="24">
        <f t="shared" si="82"/>
        <v>8598.8799999999992</v>
      </c>
      <c r="BD326" s="19">
        <f t="shared" si="91"/>
        <v>0</v>
      </c>
      <c r="BE326" s="19">
        <f t="shared" si="92"/>
        <v>8598.8799999999992</v>
      </c>
      <c r="BF326" s="22">
        <v>0</v>
      </c>
      <c r="BG326" s="22">
        <v>0</v>
      </c>
      <c r="BH326" s="22"/>
      <c r="BI326" s="22"/>
      <c r="BJ326" s="32">
        <v>759</v>
      </c>
      <c r="BK326" s="32">
        <v>0</v>
      </c>
      <c r="BL326" s="28">
        <f t="shared" si="93"/>
        <v>0</v>
      </c>
      <c r="BM326" s="28">
        <f t="shared" si="94"/>
        <v>0</v>
      </c>
      <c r="BN3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6" s="28">
        <v>0</v>
      </c>
      <c r="BR326" s="28">
        <v>0</v>
      </c>
      <c r="BS326" s="28">
        <v>0</v>
      </c>
      <c r="BT326" s="28">
        <v>3</v>
      </c>
      <c r="BU326" s="28">
        <v>0</v>
      </c>
      <c r="BV326" s="28">
        <v>0</v>
      </c>
      <c r="BW326" s="28">
        <v>0</v>
      </c>
      <c r="BX326" s="28">
        <v>0</v>
      </c>
      <c r="BY326" s="28">
        <v>0</v>
      </c>
      <c r="BZ326" s="28">
        <v>0</v>
      </c>
      <c r="CA326" s="28">
        <v>0</v>
      </c>
      <c r="CB326" s="28" t="s">
        <v>103</v>
      </c>
      <c r="CC326" s="28">
        <v>0</v>
      </c>
      <c r="CD326" s="28">
        <v>0</v>
      </c>
      <c r="CE326" s="28">
        <v>0</v>
      </c>
      <c r="CF326" s="28">
        <v>0</v>
      </c>
      <c r="CG326" s="28">
        <v>3.32</v>
      </c>
      <c r="CH326" s="28">
        <v>3</v>
      </c>
      <c r="CI326" s="28">
        <v>0</v>
      </c>
      <c r="CJ326" s="28" t="s">
        <v>103</v>
      </c>
      <c r="CK326" s="28">
        <v>0</v>
      </c>
      <c r="CL326" s="28">
        <v>0</v>
      </c>
      <c r="CM326" s="28" t="s">
        <v>103</v>
      </c>
      <c r="CN326" s="28">
        <v>0</v>
      </c>
      <c r="CO326" s="28">
        <f t="shared" si="95"/>
        <v>0</v>
      </c>
      <c r="CP326" s="32">
        <f t="shared" si="83"/>
        <v>414.32209999999998</v>
      </c>
      <c r="CQ326" s="28">
        <v>0</v>
      </c>
      <c r="CR326" s="28" t="s">
        <v>103</v>
      </c>
      <c r="CS326" s="28">
        <f t="shared" si="96"/>
        <v>0</v>
      </c>
      <c r="CT326" s="28">
        <f t="shared" si="97"/>
        <v>0</v>
      </c>
      <c r="CU326" s="28">
        <f t="shared" si="84"/>
        <v>0</v>
      </c>
      <c r="CV326" s="28">
        <f t="shared" si="85"/>
        <v>1182.6400000000001</v>
      </c>
      <c r="CW326" s="29">
        <f t="shared" si="86"/>
        <v>7416.2399999999989</v>
      </c>
    </row>
    <row r="327" spans="2:101" x14ac:dyDescent="0.2">
      <c r="B327" s="7">
        <v>219004</v>
      </c>
      <c r="C327" s="8">
        <v>21858</v>
      </c>
      <c r="D327" s="8" t="s">
        <v>95</v>
      </c>
      <c r="E327" s="8" t="s">
        <v>937</v>
      </c>
      <c r="F327" s="8">
        <v>0</v>
      </c>
      <c r="G327" s="8" t="s">
        <v>942</v>
      </c>
      <c r="H327" s="8" t="s">
        <v>106</v>
      </c>
      <c r="I327" s="8" t="s">
        <v>114</v>
      </c>
      <c r="J327" s="8" t="s">
        <v>103</v>
      </c>
      <c r="K327" s="8" t="s">
        <v>103</v>
      </c>
      <c r="L327" s="8" t="s">
        <v>103</v>
      </c>
      <c r="M327" s="9">
        <v>27502103100035</v>
      </c>
      <c r="N327" s="8" t="s">
        <v>801</v>
      </c>
      <c r="O327" s="8" t="s">
        <v>103</v>
      </c>
      <c r="P327" s="8">
        <v>2147.02</v>
      </c>
      <c r="Q327" s="14">
        <v>2512.0100000000002</v>
      </c>
      <c r="R327" s="15">
        <v>0</v>
      </c>
      <c r="S327" s="15">
        <f t="shared" si="87"/>
        <v>3391.21</v>
      </c>
      <c r="T327" s="15">
        <f t="shared" si="88"/>
        <v>376.8</v>
      </c>
      <c r="U327" s="15">
        <v>0</v>
      </c>
      <c r="V327" s="15">
        <v>0</v>
      </c>
      <c r="W327" s="15">
        <v>0</v>
      </c>
      <c r="X327" s="15" t="s">
        <v>103</v>
      </c>
      <c r="Y327" s="14">
        <v>376.80150000000003</v>
      </c>
      <c r="Z327" s="15">
        <v>300</v>
      </c>
      <c r="AA327" s="15">
        <v>7.6</v>
      </c>
      <c r="AB327" s="15">
        <v>0</v>
      </c>
      <c r="AC327" s="15">
        <v>0</v>
      </c>
      <c r="AD327" s="15">
        <v>0</v>
      </c>
      <c r="AE327" s="15">
        <v>0</v>
      </c>
      <c r="AF327" s="19">
        <f t="shared" si="89"/>
        <v>684.4</v>
      </c>
      <c r="AG327" s="15">
        <v>77.099999999999994</v>
      </c>
      <c r="AH327" s="15">
        <v>85.63</v>
      </c>
      <c r="AI327" s="15">
        <v>101.59</v>
      </c>
      <c r="AJ327" s="15">
        <v>0</v>
      </c>
      <c r="AK327" s="15">
        <v>190</v>
      </c>
      <c r="AL327" s="15">
        <v>42.92</v>
      </c>
      <c r="AM327" s="15">
        <v>76.540000000000006</v>
      </c>
      <c r="AN327" s="15">
        <v>98.28</v>
      </c>
      <c r="AO327" s="15">
        <v>140.21</v>
      </c>
      <c r="AP327" s="15">
        <v>150.02000000000001</v>
      </c>
      <c r="AQ327" s="15">
        <v>160.52000000000001</v>
      </c>
      <c r="AR327" s="15" t="s">
        <v>103</v>
      </c>
      <c r="AS327" s="15">
        <v>107.351</v>
      </c>
      <c r="AT327" s="15">
        <v>600</v>
      </c>
      <c r="AU327" s="15">
        <v>10</v>
      </c>
      <c r="AV327" s="19">
        <f t="shared" si="90"/>
        <v>1840.16</v>
      </c>
      <c r="AW327" s="15">
        <v>10</v>
      </c>
      <c r="AX327" s="15">
        <v>0</v>
      </c>
      <c r="AY327" s="14">
        <v>452.00420000000003</v>
      </c>
      <c r="AZ327" s="15">
        <v>0</v>
      </c>
      <c r="BA327" s="15" t="s">
        <v>103</v>
      </c>
      <c r="BB327" s="15">
        <v>0</v>
      </c>
      <c r="BC327" s="24">
        <f t="shared" si="82"/>
        <v>9266.58</v>
      </c>
      <c r="BD327" s="19">
        <f t="shared" si="91"/>
        <v>0</v>
      </c>
      <c r="BE327" s="19">
        <f t="shared" si="92"/>
        <v>9266.58</v>
      </c>
      <c r="BF327" s="22">
        <v>0</v>
      </c>
      <c r="BG327" s="22">
        <v>0</v>
      </c>
      <c r="BH327" s="22"/>
      <c r="BI327" s="22"/>
      <c r="BJ327" s="32">
        <v>814</v>
      </c>
      <c r="BK327" s="32">
        <v>0</v>
      </c>
      <c r="BL327" s="28">
        <f t="shared" si="93"/>
        <v>0</v>
      </c>
      <c r="BM327" s="28">
        <f t="shared" si="94"/>
        <v>0</v>
      </c>
      <c r="BN3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7" s="28">
        <v>0</v>
      </c>
      <c r="BR327" s="28">
        <v>0</v>
      </c>
      <c r="BS327" s="28">
        <v>0</v>
      </c>
      <c r="BT327" s="28">
        <v>3</v>
      </c>
      <c r="BU327" s="28">
        <v>0</v>
      </c>
      <c r="BV327" s="28">
        <v>0</v>
      </c>
      <c r="BW327" s="28">
        <v>0</v>
      </c>
      <c r="BX327" s="28">
        <v>0</v>
      </c>
      <c r="BY327" s="28">
        <v>0</v>
      </c>
      <c r="BZ327" s="28">
        <v>0</v>
      </c>
      <c r="CA327" s="28">
        <v>0</v>
      </c>
      <c r="CB327" s="28" t="s">
        <v>103</v>
      </c>
      <c r="CC327" s="28">
        <v>0</v>
      </c>
      <c r="CD327" s="28">
        <v>0</v>
      </c>
      <c r="CE327" s="28">
        <v>0</v>
      </c>
      <c r="CF327" s="28">
        <v>0</v>
      </c>
      <c r="CG327" s="28">
        <v>3.39</v>
      </c>
      <c r="CH327" s="28">
        <v>3</v>
      </c>
      <c r="CI327" s="28">
        <v>0</v>
      </c>
      <c r="CJ327" s="28" t="s">
        <v>103</v>
      </c>
      <c r="CK327" s="28">
        <v>0</v>
      </c>
      <c r="CL327" s="28">
        <v>0</v>
      </c>
      <c r="CM327" s="28" t="s">
        <v>103</v>
      </c>
      <c r="CN327" s="28">
        <v>0</v>
      </c>
      <c r="CO327" s="28">
        <f t="shared" si="95"/>
        <v>0</v>
      </c>
      <c r="CP327" s="32">
        <f t="shared" si="83"/>
        <v>452.00420000000003</v>
      </c>
      <c r="CQ327" s="28">
        <v>0</v>
      </c>
      <c r="CR327" s="28" t="s">
        <v>103</v>
      </c>
      <c r="CS327" s="28">
        <f t="shared" si="96"/>
        <v>0</v>
      </c>
      <c r="CT327" s="28">
        <f t="shared" si="97"/>
        <v>0</v>
      </c>
      <c r="CU327" s="28">
        <f t="shared" si="84"/>
        <v>0</v>
      </c>
      <c r="CV327" s="28">
        <f t="shared" si="85"/>
        <v>1275.3900000000001</v>
      </c>
      <c r="CW327" s="29">
        <f t="shared" si="86"/>
        <v>7991.19</v>
      </c>
    </row>
    <row r="328" spans="2:101" x14ac:dyDescent="0.2">
      <c r="B328" s="7">
        <v>219005</v>
      </c>
      <c r="C328" s="8">
        <v>21100</v>
      </c>
      <c r="D328" s="8" t="s">
        <v>95</v>
      </c>
      <c r="E328" s="8" t="s">
        <v>802</v>
      </c>
      <c r="F328" s="8">
        <v>0</v>
      </c>
      <c r="G328" s="8" t="s">
        <v>942</v>
      </c>
      <c r="H328" s="8" t="s">
        <v>106</v>
      </c>
      <c r="I328" s="8" t="s">
        <v>122</v>
      </c>
      <c r="J328" s="8" t="s">
        <v>103</v>
      </c>
      <c r="K328" s="8" t="s">
        <v>103</v>
      </c>
      <c r="L328" s="8" t="s">
        <v>103</v>
      </c>
      <c r="M328" s="9">
        <v>26805092600315</v>
      </c>
      <c r="N328" s="8" t="s">
        <v>803</v>
      </c>
      <c r="O328" s="8" t="s">
        <v>103</v>
      </c>
      <c r="P328" s="8">
        <v>2102.19</v>
      </c>
      <c r="Q328" s="14">
        <v>2312.4090000000001</v>
      </c>
      <c r="R328" s="15">
        <v>0</v>
      </c>
      <c r="S328" s="15">
        <f t="shared" si="87"/>
        <v>3121.75</v>
      </c>
      <c r="T328" s="15">
        <f t="shared" si="88"/>
        <v>346.86</v>
      </c>
      <c r="U328" s="15">
        <v>0</v>
      </c>
      <c r="V328" s="15">
        <v>0</v>
      </c>
      <c r="W328" s="15">
        <v>0</v>
      </c>
      <c r="X328" s="15" t="s">
        <v>103</v>
      </c>
      <c r="Y328" s="14">
        <v>346.86135000000002</v>
      </c>
      <c r="Z328" s="15">
        <v>300</v>
      </c>
      <c r="AA328" s="15">
        <v>10.8</v>
      </c>
      <c r="AB328" s="15">
        <v>0</v>
      </c>
      <c r="AC328" s="15">
        <v>0</v>
      </c>
      <c r="AD328" s="15">
        <v>0</v>
      </c>
      <c r="AE328" s="15">
        <v>0</v>
      </c>
      <c r="AF328" s="19">
        <f t="shared" si="89"/>
        <v>657.66</v>
      </c>
      <c r="AG328" s="15">
        <v>68.349999999999994</v>
      </c>
      <c r="AH328" s="15">
        <v>73.16</v>
      </c>
      <c r="AI328" s="15">
        <v>81.849999999999994</v>
      </c>
      <c r="AJ328" s="15">
        <v>0</v>
      </c>
      <c r="AK328" s="15">
        <v>200</v>
      </c>
      <c r="AL328" s="15">
        <v>42.02</v>
      </c>
      <c r="AM328" s="15">
        <v>75</v>
      </c>
      <c r="AN328" s="15">
        <v>96.23</v>
      </c>
      <c r="AO328" s="15">
        <v>137.28</v>
      </c>
      <c r="AP328" s="15">
        <v>146.88999999999999</v>
      </c>
      <c r="AQ328" s="15">
        <v>157.16999999999999</v>
      </c>
      <c r="AR328" s="15" t="s">
        <v>103</v>
      </c>
      <c r="AS328" s="15">
        <v>105.11</v>
      </c>
      <c r="AT328" s="15">
        <v>600</v>
      </c>
      <c r="AU328" s="15">
        <v>10</v>
      </c>
      <c r="AV328" s="19">
        <f t="shared" si="90"/>
        <v>1793.06</v>
      </c>
      <c r="AW328" s="15">
        <v>10</v>
      </c>
      <c r="AX328" s="15">
        <v>0</v>
      </c>
      <c r="AY328" s="14">
        <v>442.57</v>
      </c>
      <c r="AZ328" s="15">
        <v>0</v>
      </c>
      <c r="BA328" s="15" t="s">
        <v>103</v>
      </c>
      <c r="BB328" s="15">
        <v>0</v>
      </c>
      <c r="BC328" s="24">
        <f t="shared" si="82"/>
        <v>8684.31</v>
      </c>
      <c r="BD328" s="19">
        <f t="shared" si="91"/>
        <v>0</v>
      </c>
      <c r="BE328" s="19">
        <f t="shared" si="92"/>
        <v>8684.31</v>
      </c>
      <c r="BF328" s="22">
        <v>0</v>
      </c>
      <c r="BG328" s="22">
        <v>0</v>
      </c>
      <c r="BH328" s="22"/>
      <c r="BI328" s="22"/>
      <c r="BJ328" s="32">
        <v>803</v>
      </c>
      <c r="BK328" s="32">
        <v>59.42</v>
      </c>
      <c r="BL328" s="28">
        <f t="shared" si="93"/>
        <v>0</v>
      </c>
      <c r="BM328" s="28">
        <f t="shared" si="94"/>
        <v>0</v>
      </c>
      <c r="BN3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8" s="28">
        <v>0</v>
      </c>
      <c r="BR328" s="28">
        <v>0</v>
      </c>
      <c r="BS328" s="28">
        <v>0</v>
      </c>
      <c r="BT328" s="28">
        <v>3</v>
      </c>
      <c r="BU328" s="28">
        <v>0</v>
      </c>
      <c r="BV328" s="28">
        <v>0</v>
      </c>
      <c r="BW328" s="28">
        <v>0</v>
      </c>
      <c r="BX328" s="28">
        <v>0</v>
      </c>
      <c r="BY328" s="28">
        <v>0</v>
      </c>
      <c r="BZ328" s="28">
        <v>0</v>
      </c>
      <c r="CA328" s="28">
        <v>0</v>
      </c>
      <c r="CB328" s="28" t="s">
        <v>103</v>
      </c>
      <c r="CC328" s="28">
        <v>0</v>
      </c>
      <c r="CD328" s="28">
        <v>0</v>
      </c>
      <c r="CE328" s="28">
        <v>0</v>
      </c>
      <c r="CF328" s="28">
        <v>0</v>
      </c>
      <c r="CG328" s="28">
        <v>3.52</v>
      </c>
      <c r="CH328" s="28">
        <v>3</v>
      </c>
      <c r="CI328" s="28">
        <v>0</v>
      </c>
      <c r="CJ328" s="28" t="s">
        <v>103</v>
      </c>
      <c r="CK328" s="28">
        <v>0</v>
      </c>
      <c r="CL328" s="28">
        <v>0</v>
      </c>
      <c r="CM328" s="28" t="s">
        <v>103</v>
      </c>
      <c r="CN328" s="28">
        <v>0</v>
      </c>
      <c r="CO328" s="28">
        <f t="shared" si="95"/>
        <v>0</v>
      </c>
      <c r="CP328" s="32">
        <f t="shared" si="83"/>
        <v>442.57</v>
      </c>
      <c r="CQ328" s="28">
        <v>0</v>
      </c>
      <c r="CR328" s="28" t="s">
        <v>103</v>
      </c>
      <c r="CS328" s="28">
        <f t="shared" si="96"/>
        <v>0</v>
      </c>
      <c r="CT328" s="28">
        <f t="shared" si="97"/>
        <v>0</v>
      </c>
      <c r="CU328" s="28">
        <f t="shared" si="84"/>
        <v>0</v>
      </c>
      <c r="CV328" s="28">
        <f t="shared" si="85"/>
        <v>1314.51</v>
      </c>
      <c r="CW328" s="29">
        <f t="shared" si="86"/>
        <v>7369.7999999999993</v>
      </c>
    </row>
    <row r="329" spans="2:101" x14ac:dyDescent="0.2">
      <c r="B329" s="7">
        <v>219006</v>
      </c>
      <c r="C329" s="8">
        <v>22128</v>
      </c>
      <c r="D329" s="8" t="s">
        <v>95</v>
      </c>
      <c r="E329" s="8" t="s">
        <v>938</v>
      </c>
      <c r="F329" s="8">
        <v>0</v>
      </c>
      <c r="G329" s="8" t="s">
        <v>942</v>
      </c>
      <c r="H329" s="8" t="s">
        <v>106</v>
      </c>
      <c r="I329" s="8" t="s">
        <v>129</v>
      </c>
      <c r="J329" s="8" t="s">
        <v>129</v>
      </c>
      <c r="K329" s="8" t="s">
        <v>804</v>
      </c>
      <c r="L329" s="8" t="s">
        <v>805</v>
      </c>
      <c r="M329" s="9">
        <v>27902071400552</v>
      </c>
      <c r="N329" s="8" t="s">
        <v>806</v>
      </c>
      <c r="O329" s="8" t="s">
        <v>102</v>
      </c>
      <c r="P329" s="8">
        <v>1556.99</v>
      </c>
      <c r="Q329" s="14">
        <v>1821.6783</v>
      </c>
      <c r="R329" s="15">
        <v>0</v>
      </c>
      <c r="S329" s="15">
        <f t="shared" si="87"/>
        <v>2459.27</v>
      </c>
      <c r="T329" s="15">
        <f t="shared" si="88"/>
        <v>273.25</v>
      </c>
      <c r="U329" s="15">
        <v>0</v>
      </c>
      <c r="V329" s="15">
        <v>0</v>
      </c>
      <c r="W329" s="15">
        <v>0</v>
      </c>
      <c r="X329" s="15" t="s">
        <v>103</v>
      </c>
      <c r="Y329" s="14">
        <v>273.25174499999997</v>
      </c>
      <c r="Z329" s="15">
        <v>300</v>
      </c>
      <c r="AA329" s="15">
        <v>10.8</v>
      </c>
      <c r="AB329" s="15">
        <v>0</v>
      </c>
      <c r="AC329" s="15">
        <v>0</v>
      </c>
      <c r="AD329" s="15">
        <v>0</v>
      </c>
      <c r="AE329" s="15">
        <v>0</v>
      </c>
      <c r="AF329" s="19">
        <f t="shared" si="89"/>
        <v>584.04999999999995</v>
      </c>
      <c r="AG329" s="15">
        <v>53.98</v>
      </c>
      <c r="AH329" s="15">
        <v>60.44</v>
      </c>
      <c r="AI329" s="15">
        <v>73.400000000000006</v>
      </c>
      <c r="AJ329" s="15">
        <v>0</v>
      </c>
      <c r="AK329" s="15">
        <v>200</v>
      </c>
      <c r="AL329" s="15">
        <v>31.12</v>
      </c>
      <c r="AM329" s="15">
        <v>55.51</v>
      </c>
      <c r="AN329" s="15">
        <v>71.27</v>
      </c>
      <c r="AO329" s="15">
        <v>101.68</v>
      </c>
      <c r="AP329" s="15">
        <v>108.79</v>
      </c>
      <c r="AQ329" s="15">
        <v>116.41</v>
      </c>
      <c r="AR329" s="15" t="s">
        <v>103</v>
      </c>
      <c r="AS329" s="15">
        <v>77.849500000000006</v>
      </c>
      <c r="AT329" s="15">
        <v>600</v>
      </c>
      <c r="AU329" s="15">
        <v>10</v>
      </c>
      <c r="AV329" s="19">
        <f t="shared" si="90"/>
        <v>1560.45</v>
      </c>
      <c r="AW329" s="15">
        <v>10</v>
      </c>
      <c r="AX329" s="15">
        <v>0</v>
      </c>
      <c r="AY329" s="14">
        <v>327.78739999999999</v>
      </c>
      <c r="AZ329" s="15">
        <v>0</v>
      </c>
      <c r="BA329" s="15" t="s">
        <v>103</v>
      </c>
      <c r="BB329" s="15">
        <v>0</v>
      </c>
      <c r="BC329" s="24">
        <f t="shared" si="82"/>
        <v>7036.49</v>
      </c>
      <c r="BD329" s="19">
        <f t="shared" si="91"/>
        <v>0</v>
      </c>
      <c r="BE329" s="19">
        <f t="shared" si="92"/>
        <v>7036.49</v>
      </c>
      <c r="BF329" s="22">
        <v>0</v>
      </c>
      <c r="BG329" s="22">
        <v>0</v>
      </c>
      <c r="BH329" s="22"/>
      <c r="BI329" s="22"/>
      <c r="BJ329" s="32">
        <v>616</v>
      </c>
      <c r="BK329" s="32">
        <v>0</v>
      </c>
      <c r="BL329" s="28">
        <f t="shared" si="93"/>
        <v>0</v>
      </c>
      <c r="BM329" s="28">
        <f t="shared" si="94"/>
        <v>0</v>
      </c>
      <c r="BN3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9" s="28">
        <v>0</v>
      </c>
      <c r="BR329" s="28">
        <v>0</v>
      </c>
      <c r="BS329" s="28">
        <v>150</v>
      </c>
      <c r="BT329" s="28">
        <v>3</v>
      </c>
      <c r="BU329" s="28">
        <v>0</v>
      </c>
      <c r="BV329" s="28">
        <v>0</v>
      </c>
      <c r="BW329" s="28">
        <v>0</v>
      </c>
      <c r="BX329" s="28">
        <v>0</v>
      </c>
      <c r="BY329" s="28">
        <v>0</v>
      </c>
      <c r="BZ329" s="28">
        <v>0</v>
      </c>
      <c r="CA329" s="28">
        <v>0</v>
      </c>
      <c r="CB329" s="28" t="s">
        <v>103</v>
      </c>
      <c r="CC329" s="28">
        <v>0</v>
      </c>
      <c r="CD329" s="28">
        <v>0</v>
      </c>
      <c r="CE329" s="28">
        <v>0</v>
      </c>
      <c r="CF329" s="28">
        <v>0</v>
      </c>
      <c r="CG329" s="28">
        <v>2.77</v>
      </c>
      <c r="CH329" s="28">
        <v>3</v>
      </c>
      <c r="CI329" s="28">
        <v>0</v>
      </c>
      <c r="CJ329" s="28" t="s">
        <v>103</v>
      </c>
      <c r="CK329" s="28">
        <v>0</v>
      </c>
      <c r="CL329" s="28">
        <v>0</v>
      </c>
      <c r="CM329" s="28" t="s">
        <v>103</v>
      </c>
      <c r="CN329" s="28">
        <v>0</v>
      </c>
      <c r="CO329" s="28">
        <f t="shared" si="95"/>
        <v>0</v>
      </c>
      <c r="CP329" s="32">
        <f t="shared" si="83"/>
        <v>327.78739999999999</v>
      </c>
      <c r="CQ329" s="28">
        <v>0</v>
      </c>
      <c r="CR329" s="28" t="s">
        <v>103</v>
      </c>
      <c r="CS329" s="28">
        <f t="shared" si="96"/>
        <v>0</v>
      </c>
      <c r="CT329" s="28">
        <f t="shared" si="97"/>
        <v>0</v>
      </c>
      <c r="CU329" s="28">
        <f t="shared" si="84"/>
        <v>0</v>
      </c>
      <c r="CV329" s="28">
        <f t="shared" si="85"/>
        <v>1102.56</v>
      </c>
      <c r="CW329" s="29">
        <f t="shared" si="86"/>
        <v>5933.93</v>
      </c>
    </row>
    <row r="330" spans="2:101" x14ac:dyDescent="0.2">
      <c r="B330" s="7">
        <v>219007</v>
      </c>
      <c r="C330" s="8">
        <v>21718</v>
      </c>
      <c r="D330" s="8" t="s">
        <v>95</v>
      </c>
      <c r="E330" s="8" t="s">
        <v>807</v>
      </c>
      <c r="F330" s="8">
        <v>0</v>
      </c>
      <c r="G330" s="8" t="s">
        <v>942</v>
      </c>
      <c r="H330" s="8" t="s">
        <v>106</v>
      </c>
      <c r="I330" s="8" t="s">
        <v>98</v>
      </c>
      <c r="J330" s="8" t="s">
        <v>103</v>
      </c>
      <c r="K330" s="8" t="s">
        <v>103</v>
      </c>
      <c r="L330" s="8" t="s">
        <v>103</v>
      </c>
      <c r="M330" s="9">
        <v>27309023100056</v>
      </c>
      <c r="N330" s="8" t="s">
        <v>808</v>
      </c>
      <c r="O330" s="8" t="s">
        <v>103</v>
      </c>
      <c r="P330" s="8">
        <v>2133.4499999999998</v>
      </c>
      <c r="Q330" s="14">
        <v>2496.15</v>
      </c>
      <c r="R330" s="15">
        <v>0</v>
      </c>
      <c r="S330" s="15">
        <f t="shared" si="87"/>
        <v>3369.8</v>
      </c>
      <c r="T330" s="15">
        <f t="shared" si="88"/>
        <v>374.42</v>
      </c>
      <c r="U330" s="15">
        <v>0</v>
      </c>
      <c r="V330" s="15">
        <v>0</v>
      </c>
      <c r="W330" s="15">
        <v>0</v>
      </c>
      <c r="X330" s="15" t="s">
        <v>103</v>
      </c>
      <c r="Y330" s="14">
        <v>374.42250000000001</v>
      </c>
      <c r="Z330" s="15">
        <v>300</v>
      </c>
      <c r="AA330" s="15">
        <v>14.4</v>
      </c>
      <c r="AB330" s="15">
        <v>0</v>
      </c>
      <c r="AC330" s="15">
        <v>0</v>
      </c>
      <c r="AD330" s="15">
        <v>0</v>
      </c>
      <c r="AE330" s="15">
        <v>0</v>
      </c>
      <c r="AF330" s="19">
        <f t="shared" si="89"/>
        <v>688.82</v>
      </c>
      <c r="AG330" s="15">
        <v>70.25</v>
      </c>
      <c r="AH330" s="15">
        <v>78.41</v>
      </c>
      <c r="AI330" s="15">
        <v>94.05</v>
      </c>
      <c r="AJ330" s="15">
        <v>0</v>
      </c>
      <c r="AK330" s="15">
        <v>190</v>
      </c>
      <c r="AL330" s="15">
        <v>42.65</v>
      </c>
      <c r="AM330" s="15">
        <v>76.06</v>
      </c>
      <c r="AN330" s="15">
        <v>97.66</v>
      </c>
      <c r="AO330" s="15">
        <v>139.32</v>
      </c>
      <c r="AP330" s="15">
        <v>149.07</v>
      </c>
      <c r="AQ330" s="15">
        <v>159.51</v>
      </c>
      <c r="AR330" s="15" t="s">
        <v>103</v>
      </c>
      <c r="AS330" s="15">
        <v>106.6725</v>
      </c>
      <c r="AT330" s="15">
        <v>600</v>
      </c>
      <c r="AU330" s="15">
        <v>10</v>
      </c>
      <c r="AV330" s="19">
        <f t="shared" si="90"/>
        <v>1813.65</v>
      </c>
      <c r="AW330" s="15">
        <v>10</v>
      </c>
      <c r="AX330" s="15">
        <v>0</v>
      </c>
      <c r="AY330" s="14">
        <v>449.1474</v>
      </c>
      <c r="AZ330" s="15">
        <v>395.78</v>
      </c>
      <c r="BA330" s="15" t="s">
        <v>103</v>
      </c>
      <c r="BB330" s="15">
        <v>0</v>
      </c>
      <c r="BC330" s="24">
        <f t="shared" si="82"/>
        <v>9201.99</v>
      </c>
      <c r="BD330" s="19">
        <f t="shared" si="91"/>
        <v>0</v>
      </c>
      <c r="BE330" s="19">
        <f t="shared" si="92"/>
        <v>9597.77</v>
      </c>
      <c r="BF330" s="22">
        <v>0</v>
      </c>
      <c r="BG330" s="22">
        <v>0</v>
      </c>
      <c r="BH330" s="22"/>
      <c r="BI330" s="22"/>
      <c r="BJ330" s="32">
        <v>814</v>
      </c>
      <c r="BK330" s="32">
        <v>57.92</v>
      </c>
      <c r="BL330" s="28">
        <f t="shared" si="93"/>
        <v>0</v>
      </c>
      <c r="BM330" s="28">
        <f t="shared" si="94"/>
        <v>0</v>
      </c>
      <c r="BN3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0" s="28">
        <v>0</v>
      </c>
      <c r="BR330" s="28">
        <v>0</v>
      </c>
      <c r="BS330" s="28">
        <v>0</v>
      </c>
      <c r="BT330" s="28">
        <v>3</v>
      </c>
      <c r="BU330" s="28">
        <v>3250</v>
      </c>
      <c r="BV330" s="28">
        <v>0</v>
      </c>
      <c r="BW330" s="28">
        <v>0</v>
      </c>
      <c r="BX330" s="28">
        <v>0</v>
      </c>
      <c r="BY330" s="28">
        <v>0</v>
      </c>
      <c r="BZ330" s="28">
        <v>0</v>
      </c>
      <c r="CA330" s="28">
        <v>0</v>
      </c>
      <c r="CB330" s="28" t="s">
        <v>103</v>
      </c>
      <c r="CC330" s="28">
        <v>0</v>
      </c>
      <c r="CD330" s="28">
        <v>0</v>
      </c>
      <c r="CE330" s="28">
        <v>0</v>
      </c>
      <c r="CF330" s="28">
        <v>0</v>
      </c>
      <c r="CG330" s="28">
        <v>3.53</v>
      </c>
      <c r="CH330" s="28">
        <v>3</v>
      </c>
      <c r="CI330" s="28">
        <v>0</v>
      </c>
      <c r="CJ330" s="28" t="s">
        <v>103</v>
      </c>
      <c r="CK330" s="28">
        <v>0</v>
      </c>
      <c r="CL330" s="28">
        <v>0</v>
      </c>
      <c r="CM330" s="28" t="s">
        <v>103</v>
      </c>
      <c r="CN330" s="28">
        <v>0</v>
      </c>
      <c r="CO330" s="28">
        <f t="shared" si="95"/>
        <v>0</v>
      </c>
      <c r="CP330" s="32">
        <f t="shared" si="83"/>
        <v>449.1474</v>
      </c>
      <c r="CQ330" s="28">
        <v>0</v>
      </c>
      <c r="CR330" s="28" t="s">
        <v>103</v>
      </c>
      <c r="CS330" s="28">
        <f t="shared" si="96"/>
        <v>0</v>
      </c>
      <c r="CT330" s="28">
        <f t="shared" si="97"/>
        <v>0</v>
      </c>
      <c r="CU330" s="28">
        <f t="shared" si="84"/>
        <v>0</v>
      </c>
      <c r="CV330" s="28">
        <f t="shared" si="85"/>
        <v>4580.6000000000004</v>
      </c>
      <c r="CW330" s="29">
        <f t="shared" si="86"/>
        <v>5017.17</v>
      </c>
    </row>
    <row r="331" spans="2:101" x14ac:dyDescent="0.2">
      <c r="B331" s="7">
        <v>219008</v>
      </c>
      <c r="C331" s="8">
        <v>22104</v>
      </c>
      <c r="D331" s="8" t="s">
        <v>95</v>
      </c>
      <c r="E331" s="8" t="s">
        <v>939</v>
      </c>
      <c r="F331" s="8">
        <v>0</v>
      </c>
      <c r="G331" s="8" t="s">
        <v>942</v>
      </c>
      <c r="H331" s="8" t="s">
        <v>106</v>
      </c>
      <c r="I331" s="8" t="s">
        <v>98</v>
      </c>
      <c r="J331" s="8" t="s">
        <v>98</v>
      </c>
      <c r="K331" s="8" t="s">
        <v>291</v>
      </c>
      <c r="L331" s="8" t="s">
        <v>100</v>
      </c>
      <c r="M331" s="9">
        <v>27807263100037</v>
      </c>
      <c r="N331" s="8" t="s">
        <v>809</v>
      </c>
      <c r="O331" s="8" t="s">
        <v>102</v>
      </c>
      <c r="P331" s="8">
        <v>1754.37</v>
      </c>
      <c r="Q331" s="14">
        <v>2052.6129000000001</v>
      </c>
      <c r="R331" s="15">
        <v>0</v>
      </c>
      <c r="S331" s="15">
        <f t="shared" si="87"/>
        <v>2771.03</v>
      </c>
      <c r="T331" s="15">
        <f t="shared" si="88"/>
        <v>307.89</v>
      </c>
      <c r="U331" s="15">
        <v>0</v>
      </c>
      <c r="V331" s="15">
        <v>0</v>
      </c>
      <c r="W331" s="15">
        <v>0</v>
      </c>
      <c r="X331" s="15" t="s">
        <v>103</v>
      </c>
      <c r="Y331" s="14">
        <v>307.89193499999999</v>
      </c>
      <c r="Z331" s="15">
        <v>300</v>
      </c>
      <c r="AA331" s="15">
        <v>7.2</v>
      </c>
      <c r="AB331" s="15">
        <v>0</v>
      </c>
      <c r="AC331" s="15">
        <v>0</v>
      </c>
      <c r="AD331" s="15">
        <v>0</v>
      </c>
      <c r="AE331" s="15">
        <v>0</v>
      </c>
      <c r="AF331" s="19">
        <f t="shared" si="89"/>
        <v>615.09</v>
      </c>
      <c r="AG331" s="15">
        <v>62.05</v>
      </c>
      <c r="AH331" s="15">
        <v>69.290000000000006</v>
      </c>
      <c r="AI331" s="15">
        <v>82.8</v>
      </c>
      <c r="AJ331" s="15">
        <v>0</v>
      </c>
      <c r="AK331" s="15">
        <v>200</v>
      </c>
      <c r="AL331" s="15">
        <v>35.07</v>
      </c>
      <c r="AM331" s="15">
        <v>62.54</v>
      </c>
      <c r="AN331" s="15">
        <v>80.3</v>
      </c>
      <c r="AO331" s="15">
        <v>114.57</v>
      </c>
      <c r="AP331" s="15">
        <v>122.58</v>
      </c>
      <c r="AQ331" s="15">
        <v>131.16999999999999</v>
      </c>
      <c r="AR331" s="15" t="s">
        <v>103</v>
      </c>
      <c r="AS331" s="15">
        <v>87.718500000000006</v>
      </c>
      <c r="AT331" s="15">
        <v>600</v>
      </c>
      <c r="AU331" s="15">
        <v>10</v>
      </c>
      <c r="AV331" s="19">
        <f t="shared" si="90"/>
        <v>1658.09</v>
      </c>
      <c r="AW331" s="15">
        <v>10</v>
      </c>
      <c r="AX331" s="15">
        <v>0</v>
      </c>
      <c r="AY331" s="14">
        <v>369.34109999999998</v>
      </c>
      <c r="AZ331" s="15">
        <v>0</v>
      </c>
      <c r="BA331" s="15" t="s">
        <v>103</v>
      </c>
      <c r="BB331" s="15">
        <v>0</v>
      </c>
      <c r="BC331" s="24">
        <f t="shared" si="82"/>
        <v>7784.05</v>
      </c>
      <c r="BD331" s="19">
        <f t="shared" si="91"/>
        <v>0</v>
      </c>
      <c r="BE331" s="19">
        <f t="shared" si="92"/>
        <v>7784.05</v>
      </c>
      <c r="BF331" s="22">
        <v>0</v>
      </c>
      <c r="BG331" s="22">
        <v>0</v>
      </c>
      <c r="BH331" s="22"/>
      <c r="BI331" s="22"/>
      <c r="BJ331" s="32">
        <v>682</v>
      </c>
      <c r="BK331" s="32">
        <v>0</v>
      </c>
      <c r="BL331" s="28">
        <f t="shared" si="93"/>
        <v>0</v>
      </c>
      <c r="BM331" s="28">
        <f t="shared" si="94"/>
        <v>0</v>
      </c>
      <c r="BN3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1" s="28">
        <v>0</v>
      </c>
      <c r="BR331" s="28">
        <v>0</v>
      </c>
      <c r="BS331" s="28">
        <v>150</v>
      </c>
      <c r="BT331" s="28">
        <v>3</v>
      </c>
      <c r="BU331" s="28">
        <v>0</v>
      </c>
      <c r="BV331" s="28">
        <v>0</v>
      </c>
      <c r="BW331" s="28">
        <v>0</v>
      </c>
      <c r="BX331" s="28">
        <v>0</v>
      </c>
      <c r="BY331" s="28">
        <v>0</v>
      </c>
      <c r="BZ331" s="28">
        <v>0</v>
      </c>
      <c r="CA331" s="28">
        <v>0</v>
      </c>
      <c r="CB331" s="28" t="s">
        <v>103</v>
      </c>
      <c r="CC331" s="28">
        <v>0</v>
      </c>
      <c r="CD331" s="28">
        <v>0</v>
      </c>
      <c r="CE331" s="28">
        <v>0</v>
      </c>
      <c r="CF331" s="28">
        <v>0</v>
      </c>
      <c r="CG331" s="28">
        <v>3.08</v>
      </c>
      <c r="CH331" s="28">
        <v>3</v>
      </c>
      <c r="CI331" s="28">
        <v>0</v>
      </c>
      <c r="CJ331" s="28" t="s">
        <v>103</v>
      </c>
      <c r="CK331" s="28">
        <v>0</v>
      </c>
      <c r="CL331" s="28">
        <v>0</v>
      </c>
      <c r="CM331" s="28" t="s">
        <v>103</v>
      </c>
      <c r="CN331" s="28">
        <v>0</v>
      </c>
      <c r="CO331" s="28">
        <f t="shared" si="95"/>
        <v>0</v>
      </c>
      <c r="CP331" s="32">
        <f t="shared" si="83"/>
        <v>369.34109999999998</v>
      </c>
      <c r="CQ331" s="28">
        <v>0</v>
      </c>
      <c r="CR331" s="28" t="s">
        <v>103</v>
      </c>
      <c r="CS331" s="28">
        <f t="shared" si="96"/>
        <v>0</v>
      </c>
      <c r="CT331" s="28">
        <f t="shared" si="97"/>
        <v>0</v>
      </c>
      <c r="CU331" s="28">
        <f t="shared" si="84"/>
        <v>0</v>
      </c>
      <c r="CV331" s="28">
        <f t="shared" si="85"/>
        <v>1210.42</v>
      </c>
      <c r="CW331" s="29">
        <f t="shared" si="86"/>
        <v>6573.63</v>
      </c>
    </row>
    <row r="332" spans="2:101" x14ac:dyDescent="0.2">
      <c r="B332" s="7">
        <v>219009</v>
      </c>
      <c r="C332" s="8">
        <v>21790</v>
      </c>
      <c r="D332" s="8" t="s">
        <v>95</v>
      </c>
      <c r="E332" s="8" t="s">
        <v>810</v>
      </c>
      <c r="F332" s="8">
        <v>0</v>
      </c>
      <c r="G332" s="8" t="s">
        <v>942</v>
      </c>
      <c r="H332" s="8" t="s">
        <v>106</v>
      </c>
      <c r="I332" s="8" t="s">
        <v>98</v>
      </c>
      <c r="J332" s="8" t="s">
        <v>98</v>
      </c>
      <c r="K332" s="8" t="s">
        <v>246</v>
      </c>
      <c r="L332" s="8" t="s">
        <v>362</v>
      </c>
      <c r="M332" s="9">
        <v>37307160200294</v>
      </c>
      <c r="N332" s="8" t="s">
        <v>811</v>
      </c>
      <c r="O332" s="8" t="s">
        <v>102</v>
      </c>
      <c r="P332" s="8">
        <v>1998.08</v>
      </c>
      <c r="Q332" s="14">
        <v>2337.7536</v>
      </c>
      <c r="R332" s="15">
        <v>0</v>
      </c>
      <c r="S332" s="15">
        <f t="shared" si="87"/>
        <v>3155.97</v>
      </c>
      <c r="T332" s="15">
        <f t="shared" si="88"/>
        <v>350.66</v>
      </c>
      <c r="U332" s="15">
        <v>0</v>
      </c>
      <c r="V332" s="15">
        <v>0</v>
      </c>
      <c r="W332" s="15">
        <v>0</v>
      </c>
      <c r="X332" s="15" t="s">
        <v>103</v>
      </c>
      <c r="Y332" s="14">
        <v>350.66303999999997</v>
      </c>
      <c r="Z332" s="15">
        <v>300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9">
        <f t="shared" si="89"/>
        <v>650.66</v>
      </c>
      <c r="AG332" s="15">
        <v>70.760000000000005</v>
      </c>
      <c r="AH332" s="15">
        <v>78.989999999999995</v>
      </c>
      <c r="AI332" s="15">
        <v>94.28</v>
      </c>
      <c r="AJ332" s="15">
        <v>0</v>
      </c>
      <c r="AK332" s="15">
        <v>200</v>
      </c>
      <c r="AL332" s="15">
        <v>39.94</v>
      </c>
      <c r="AM332" s="15">
        <v>71.23</v>
      </c>
      <c r="AN332" s="15">
        <v>91.46</v>
      </c>
      <c r="AO332" s="15">
        <v>130.47999999999999</v>
      </c>
      <c r="AP332" s="15">
        <v>139.61000000000001</v>
      </c>
      <c r="AQ332" s="15">
        <v>149.38999999999999</v>
      </c>
      <c r="AR332" s="15" t="s">
        <v>103</v>
      </c>
      <c r="AS332" s="15">
        <v>99.903999999999996</v>
      </c>
      <c r="AT332" s="15">
        <v>600</v>
      </c>
      <c r="AU332" s="15">
        <v>10</v>
      </c>
      <c r="AV332" s="19">
        <f t="shared" si="90"/>
        <v>1776.04</v>
      </c>
      <c r="AW332" s="15">
        <v>10</v>
      </c>
      <c r="AX332" s="15">
        <v>0</v>
      </c>
      <c r="AY332" s="14">
        <v>420.64839999999998</v>
      </c>
      <c r="AZ332" s="15">
        <v>0</v>
      </c>
      <c r="BA332" s="15" t="s">
        <v>103</v>
      </c>
      <c r="BB332" s="15">
        <v>0</v>
      </c>
      <c r="BC332" s="24">
        <f t="shared" si="82"/>
        <v>8701.73</v>
      </c>
      <c r="BD332" s="19">
        <f t="shared" si="91"/>
        <v>0</v>
      </c>
      <c r="BE332" s="19">
        <f t="shared" si="92"/>
        <v>8701.73</v>
      </c>
      <c r="BF332" s="22">
        <v>0</v>
      </c>
      <c r="BG332" s="22">
        <v>0</v>
      </c>
      <c r="BH332" s="22"/>
      <c r="BI332" s="22"/>
      <c r="BJ332" s="32">
        <v>770</v>
      </c>
      <c r="BK332" s="32">
        <v>0</v>
      </c>
      <c r="BL332" s="28">
        <f t="shared" si="93"/>
        <v>0</v>
      </c>
      <c r="BM332" s="28">
        <f t="shared" si="94"/>
        <v>0</v>
      </c>
      <c r="BN3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2" s="28">
        <v>0</v>
      </c>
      <c r="BR332" s="28">
        <v>0</v>
      </c>
      <c r="BS332" s="28">
        <v>0</v>
      </c>
      <c r="BT332" s="28">
        <v>3</v>
      </c>
      <c r="BU332" s="28">
        <v>0</v>
      </c>
      <c r="BV332" s="28">
        <v>0</v>
      </c>
      <c r="BW332" s="28">
        <v>0</v>
      </c>
      <c r="BX332" s="28">
        <v>0</v>
      </c>
      <c r="BY332" s="28">
        <v>0</v>
      </c>
      <c r="BZ332" s="28">
        <v>0</v>
      </c>
      <c r="CA332" s="28">
        <v>0</v>
      </c>
      <c r="CB332" s="28" t="s">
        <v>103</v>
      </c>
      <c r="CC332" s="28">
        <v>0</v>
      </c>
      <c r="CD332" s="28">
        <v>0</v>
      </c>
      <c r="CE332" s="28">
        <v>0</v>
      </c>
      <c r="CF332" s="28">
        <v>0</v>
      </c>
      <c r="CG332" s="28">
        <v>3.4</v>
      </c>
      <c r="CH332" s="28">
        <v>3</v>
      </c>
      <c r="CI332" s="28">
        <v>0</v>
      </c>
      <c r="CJ332" s="28" t="s">
        <v>103</v>
      </c>
      <c r="CK332" s="28">
        <v>0</v>
      </c>
      <c r="CL332" s="28">
        <v>0</v>
      </c>
      <c r="CM332" s="28" t="s">
        <v>103</v>
      </c>
      <c r="CN332" s="28">
        <v>0</v>
      </c>
      <c r="CO332" s="28">
        <f t="shared" si="95"/>
        <v>0</v>
      </c>
      <c r="CP332" s="32">
        <f t="shared" si="83"/>
        <v>420.64839999999998</v>
      </c>
      <c r="CQ332" s="28">
        <v>0</v>
      </c>
      <c r="CR332" s="28" t="s">
        <v>103</v>
      </c>
      <c r="CS332" s="28">
        <f t="shared" si="96"/>
        <v>0</v>
      </c>
      <c r="CT332" s="28">
        <f t="shared" si="97"/>
        <v>0</v>
      </c>
      <c r="CU332" s="28">
        <f t="shared" si="84"/>
        <v>0</v>
      </c>
      <c r="CV332" s="28">
        <f t="shared" si="85"/>
        <v>1200.05</v>
      </c>
      <c r="CW332" s="29">
        <f t="shared" si="86"/>
        <v>7501.6799999999994</v>
      </c>
    </row>
    <row r="333" spans="2:101" x14ac:dyDescent="0.2">
      <c r="B333" s="7">
        <v>219010</v>
      </c>
      <c r="C333" s="8">
        <v>22154</v>
      </c>
      <c r="D333" s="8" t="s">
        <v>95</v>
      </c>
      <c r="E333" s="8" t="s">
        <v>812</v>
      </c>
      <c r="F333" s="8">
        <v>0</v>
      </c>
      <c r="G333" s="8" t="s">
        <v>942</v>
      </c>
      <c r="H333" s="8" t="s">
        <v>106</v>
      </c>
      <c r="I333" s="8" t="s">
        <v>114</v>
      </c>
      <c r="J333" s="8" t="s">
        <v>114</v>
      </c>
      <c r="K333" s="8" t="s">
        <v>813</v>
      </c>
      <c r="L333" s="8" t="s">
        <v>362</v>
      </c>
      <c r="M333" s="9">
        <v>27306072701139</v>
      </c>
      <c r="N333" s="8" t="s">
        <v>814</v>
      </c>
      <c r="O333" s="8" t="s">
        <v>102</v>
      </c>
      <c r="P333" s="8">
        <v>1124.0999999999999</v>
      </c>
      <c r="Q333" s="14">
        <v>1315.1969999999999</v>
      </c>
      <c r="R333" s="15">
        <v>0</v>
      </c>
      <c r="S333" s="15">
        <f t="shared" si="87"/>
        <v>1775.52</v>
      </c>
      <c r="T333" s="15">
        <f t="shared" si="88"/>
        <v>197.28</v>
      </c>
      <c r="U333" s="15">
        <v>0</v>
      </c>
      <c r="V333" s="15">
        <v>0</v>
      </c>
      <c r="W333" s="15">
        <v>0</v>
      </c>
      <c r="X333" s="15" t="s">
        <v>103</v>
      </c>
      <c r="Y333" s="14">
        <v>197.27954999999997</v>
      </c>
      <c r="Z333" s="15">
        <v>300</v>
      </c>
      <c r="AA333" s="15">
        <v>19</v>
      </c>
      <c r="AB333" s="15">
        <v>0</v>
      </c>
      <c r="AC333" s="15">
        <v>0</v>
      </c>
      <c r="AD333" s="15">
        <v>0</v>
      </c>
      <c r="AE333" s="15">
        <v>0</v>
      </c>
      <c r="AF333" s="19">
        <f t="shared" si="89"/>
        <v>516.28</v>
      </c>
      <c r="AG333" s="15">
        <v>37.64</v>
      </c>
      <c r="AH333" s="15">
        <v>41.96</v>
      </c>
      <c r="AI333" s="15">
        <v>65</v>
      </c>
      <c r="AJ333" s="15">
        <v>0</v>
      </c>
      <c r="AK333" s="15">
        <v>190</v>
      </c>
      <c r="AL333" s="15">
        <v>22.56</v>
      </c>
      <c r="AM333" s="15">
        <v>40.07</v>
      </c>
      <c r="AN333" s="15">
        <v>51.45</v>
      </c>
      <c r="AO333" s="15">
        <v>73.41</v>
      </c>
      <c r="AP333" s="15">
        <v>78.540000000000006</v>
      </c>
      <c r="AQ333" s="15">
        <v>84.04</v>
      </c>
      <c r="AR333" s="15" t="s">
        <v>103</v>
      </c>
      <c r="AS333" s="15">
        <v>56.204999999999998</v>
      </c>
      <c r="AT333" s="15">
        <v>600</v>
      </c>
      <c r="AU333" s="15">
        <v>10</v>
      </c>
      <c r="AV333" s="19">
        <f t="shared" si="90"/>
        <v>1350.88</v>
      </c>
      <c r="AW333" s="15">
        <v>10</v>
      </c>
      <c r="AX333" s="15">
        <v>0</v>
      </c>
      <c r="AY333" s="14">
        <v>236.65260000000001</v>
      </c>
      <c r="AZ333" s="15">
        <v>0</v>
      </c>
      <c r="BA333" s="15" t="s">
        <v>103</v>
      </c>
      <c r="BB333" s="15">
        <v>0</v>
      </c>
      <c r="BC333" s="24">
        <f t="shared" si="82"/>
        <v>5401.81</v>
      </c>
      <c r="BD333" s="19">
        <f t="shared" si="91"/>
        <v>1598.1899999999996</v>
      </c>
      <c r="BE333" s="19">
        <f t="shared" si="92"/>
        <v>7000</v>
      </c>
      <c r="BF333" s="22">
        <v>0</v>
      </c>
      <c r="BG333" s="22">
        <v>0</v>
      </c>
      <c r="BH333" s="22"/>
      <c r="BI333" s="22"/>
      <c r="BJ333" s="32">
        <v>539</v>
      </c>
      <c r="BK333" s="32">
        <v>0</v>
      </c>
      <c r="BL333" s="28">
        <f t="shared" si="93"/>
        <v>0</v>
      </c>
      <c r="BM333" s="28">
        <f t="shared" si="94"/>
        <v>0</v>
      </c>
      <c r="BN3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3" s="28">
        <v>0</v>
      </c>
      <c r="BR333" s="28">
        <v>0</v>
      </c>
      <c r="BS333" s="28">
        <v>0</v>
      </c>
      <c r="BT333" s="28">
        <v>3</v>
      </c>
      <c r="BU333" s="28">
        <v>0</v>
      </c>
      <c r="BV333" s="28">
        <v>0</v>
      </c>
      <c r="BW333" s="28">
        <v>0</v>
      </c>
      <c r="BX333" s="28">
        <v>0</v>
      </c>
      <c r="BY333" s="28">
        <v>0</v>
      </c>
      <c r="BZ333" s="28">
        <v>0</v>
      </c>
      <c r="CA333" s="28">
        <v>0</v>
      </c>
      <c r="CB333" s="28" t="s">
        <v>103</v>
      </c>
      <c r="CC333" s="28">
        <v>0</v>
      </c>
      <c r="CD333" s="28">
        <v>0</v>
      </c>
      <c r="CE333" s="28">
        <v>0</v>
      </c>
      <c r="CF333" s="28">
        <v>0</v>
      </c>
      <c r="CG333" s="28">
        <v>2.95</v>
      </c>
      <c r="CH333" s="28">
        <v>3</v>
      </c>
      <c r="CI333" s="28">
        <v>0</v>
      </c>
      <c r="CJ333" s="28" t="s">
        <v>103</v>
      </c>
      <c r="CK333" s="28">
        <v>0</v>
      </c>
      <c r="CL333" s="28">
        <v>0</v>
      </c>
      <c r="CM333" s="28" t="s">
        <v>103</v>
      </c>
      <c r="CN333" s="28">
        <v>0</v>
      </c>
      <c r="CO333" s="28">
        <f t="shared" si="95"/>
        <v>0</v>
      </c>
      <c r="CP333" s="32">
        <f t="shared" si="83"/>
        <v>236.65260000000001</v>
      </c>
      <c r="CQ333" s="28">
        <v>0</v>
      </c>
      <c r="CR333" s="28" t="s">
        <v>103</v>
      </c>
      <c r="CS333" s="28">
        <f t="shared" si="96"/>
        <v>0</v>
      </c>
      <c r="CT333" s="28">
        <f t="shared" si="97"/>
        <v>0</v>
      </c>
      <c r="CU333" s="28">
        <f t="shared" si="84"/>
        <v>0</v>
      </c>
      <c r="CV333" s="28">
        <f t="shared" si="85"/>
        <v>784.6</v>
      </c>
      <c r="CW333" s="29">
        <f t="shared" si="86"/>
        <v>6215.4</v>
      </c>
    </row>
    <row r="334" spans="2:101" x14ac:dyDescent="0.2">
      <c r="B334" s="7">
        <v>219011</v>
      </c>
      <c r="C334" s="8">
        <v>1269</v>
      </c>
      <c r="D334" s="8" t="s">
        <v>834</v>
      </c>
      <c r="E334" s="8" t="s">
        <v>815</v>
      </c>
      <c r="F334" s="8">
        <v>0</v>
      </c>
      <c r="G334" s="8" t="s">
        <v>942</v>
      </c>
      <c r="H334" s="8" t="s">
        <v>106</v>
      </c>
      <c r="I334" s="8" t="s">
        <v>114</v>
      </c>
      <c r="J334" s="8" t="s">
        <v>114</v>
      </c>
      <c r="K334" s="8" t="s">
        <v>816</v>
      </c>
      <c r="L334" s="8" t="s">
        <v>817</v>
      </c>
      <c r="M334" s="9">
        <v>27011012700532</v>
      </c>
      <c r="N334" s="8" t="s">
        <v>818</v>
      </c>
      <c r="O334" s="8" t="s">
        <v>102</v>
      </c>
      <c r="P334" s="8">
        <v>1137.3599999999999</v>
      </c>
      <c r="Q334" s="14">
        <v>1330.7112</v>
      </c>
      <c r="R334" s="15">
        <v>0</v>
      </c>
      <c r="S334" s="15">
        <f t="shared" si="87"/>
        <v>1796.46</v>
      </c>
      <c r="T334" s="15">
        <f t="shared" si="88"/>
        <v>199.61</v>
      </c>
      <c r="U334" s="15">
        <v>0</v>
      </c>
      <c r="V334" s="15">
        <v>0</v>
      </c>
      <c r="W334" s="15">
        <v>0</v>
      </c>
      <c r="X334" s="15" t="s">
        <v>103</v>
      </c>
      <c r="Y334" s="14">
        <v>199.60667999999998</v>
      </c>
      <c r="Z334" s="15">
        <v>300</v>
      </c>
      <c r="AA334" s="15" t="s">
        <v>103</v>
      </c>
      <c r="AB334" s="15">
        <v>0</v>
      </c>
      <c r="AC334" s="15" t="s">
        <v>103</v>
      </c>
      <c r="AD334" s="15">
        <v>0</v>
      </c>
      <c r="AE334" s="15">
        <v>0</v>
      </c>
      <c r="AF334" s="19">
        <f t="shared" si="89"/>
        <v>499.61</v>
      </c>
      <c r="AG334" s="15">
        <v>40.590000000000003</v>
      </c>
      <c r="AH334" s="15">
        <v>45.02</v>
      </c>
      <c r="AI334" s="15">
        <v>65</v>
      </c>
      <c r="AJ334" s="15">
        <v>0</v>
      </c>
      <c r="AK334" s="15">
        <v>190</v>
      </c>
      <c r="AL334" s="15">
        <v>22.74</v>
      </c>
      <c r="AM334" s="15">
        <v>40.15</v>
      </c>
      <c r="AN334" s="15">
        <v>52.06</v>
      </c>
      <c r="AO334" s="15">
        <v>74.27</v>
      </c>
      <c r="AP334" s="15">
        <v>79.47</v>
      </c>
      <c r="AQ334" s="15">
        <v>85.04</v>
      </c>
      <c r="AR334" s="15" t="s">
        <v>103</v>
      </c>
      <c r="AS334" s="15">
        <v>56.868000000000002</v>
      </c>
      <c r="AT334" s="15">
        <v>600</v>
      </c>
      <c r="AU334" s="15">
        <v>10</v>
      </c>
      <c r="AV334" s="19">
        <f t="shared" si="90"/>
        <v>1361.21</v>
      </c>
      <c r="AW334" s="15">
        <v>10</v>
      </c>
      <c r="AX334" s="15">
        <v>0</v>
      </c>
      <c r="AY334" s="14">
        <v>239.4442</v>
      </c>
      <c r="AZ334" s="15">
        <v>0</v>
      </c>
      <c r="BA334" s="15" t="s">
        <v>103</v>
      </c>
      <c r="BB334" s="15">
        <v>0</v>
      </c>
      <c r="BC334" s="24">
        <f t="shared" si="82"/>
        <v>5437.05</v>
      </c>
      <c r="BD334" s="19">
        <f t="shared" si="91"/>
        <v>1562.9499999999998</v>
      </c>
      <c r="BE334" s="19">
        <f t="shared" si="92"/>
        <v>7000</v>
      </c>
      <c r="BF334" s="22">
        <v>0</v>
      </c>
      <c r="BG334" s="22">
        <v>0</v>
      </c>
      <c r="BH334" s="22"/>
      <c r="BI334" s="22"/>
      <c r="BJ334" s="32">
        <v>564.74660644531252</v>
      </c>
      <c r="BK334" s="32">
        <v>0</v>
      </c>
      <c r="BL334" s="28">
        <f t="shared" si="93"/>
        <v>0</v>
      </c>
      <c r="BM334" s="28">
        <f t="shared" si="94"/>
        <v>0</v>
      </c>
      <c r="BN3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4" s="28">
        <v>0</v>
      </c>
      <c r="BR334" s="28">
        <v>0</v>
      </c>
      <c r="BS334" s="28" t="s">
        <v>103</v>
      </c>
      <c r="BT334" s="28">
        <v>3</v>
      </c>
      <c r="BU334" s="28">
        <v>0</v>
      </c>
      <c r="BV334" s="28" t="s">
        <v>103</v>
      </c>
      <c r="BW334" s="28" t="s">
        <v>103</v>
      </c>
      <c r="BX334" s="28">
        <v>0</v>
      </c>
      <c r="BY334" s="28" t="s">
        <v>103</v>
      </c>
      <c r="BZ334" s="28" t="s">
        <v>103</v>
      </c>
      <c r="CA334" s="28" t="s">
        <v>103</v>
      </c>
      <c r="CB334" s="28" t="s">
        <v>103</v>
      </c>
      <c r="CC334" s="28">
        <v>0</v>
      </c>
      <c r="CD334" s="28" t="s">
        <v>103</v>
      </c>
      <c r="CE334" s="28">
        <v>0</v>
      </c>
      <c r="CF334" s="28" t="s">
        <v>103</v>
      </c>
      <c r="CG334" s="28">
        <v>2.59</v>
      </c>
      <c r="CH334" s="28">
        <v>3</v>
      </c>
      <c r="CI334" s="28">
        <v>0</v>
      </c>
      <c r="CJ334" s="28" t="s">
        <v>103</v>
      </c>
      <c r="CK334" s="28" t="s">
        <v>103</v>
      </c>
      <c r="CL334" s="28">
        <v>0</v>
      </c>
      <c r="CM334" s="28" t="s">
        <v>103</v>
      </c>
      <c r="CN334" s="28">
        <v>0</v>
      </c>
      <c r="CO334" s="28">
        <f t="shared" si="95"/>
        <v>0</v>
      </c>
      <c r="CP334" s="32">
        <f t="shared" si="83"/>
        <v>239.4442</v>
      </c>
      <c r="CQ334" s="28">
        <v>0</v>
      </c>
      <c r="CR334" s="28" t="s">
        <v>103</v>
      </c>
      <c r="CS334" s="28">
        <f t="shared" si="96"/>
        <v>0</v>
      </c>
      <c r="CT334" s="28">
        <f t="shared" si="97"/>
        <v>0</v>
      </c>
      <c r="CU334" s="28">
        <f t="shared" si="84"/>
        <v>0</v>
      </c>
      <c r="CV334" s="28">
        <f t="shared" si="85"/>
        <v>812.78</v>
      </c>
      <c r="CW334" s="29">
        <f t="shared" si="86"/>
        <v>6187.22</v>
      </c>
    </row>
    <row r="335" spans="2:101" x14ac:dyDescent="0.2">
      <c r="B335" s="7">
        <v>219013</v>
      </c>
      <c r="C335" s="8">
        <v>21882</v>
      </c>
      <c r="D335" s="8" t="s">
        <v>95</v>
      </c>
      <c r="E335" s="8" t="s">
        <v>819</v>
      </c>
      <c r="F335" s="8">
        <v>0</v>
      </c>
      <c r="G335" s="8" t="s">
        <v>942</v>
      </c>
      <c r="H335" s="8" t="s">
        <v>106</v>
      </c>
      <c r="I335" s="8" t="s">
        <v>114</v>
      </c>
      <c r="J335" s="8" t="s">
        <v>114</v>
      </c>
      <c r="K335" s="8" t="s">
        <v>209</v>
      </c>
      <c r="L335" s="8" t="s">
        <v>805</v>
      </c>
      <c r="M335" s="9">
        <v>26612202701551</v>
      </c>
      <c r="N335" s="8" t="s">
        <v>820</v>
      </c>
      <c r="O335" s="8" t="s">
        <v>102</v>
      </c>
      <c r="P335" s="8">
        <v>2084.17</v>
      </c>
      <c r="Q335" s="14">
        <v>2438.4789000000005</v>
      </c>
      <c r="R335" s="15">
        <v>0</v>
      </c>
      <c r="S335" s="15">
        <f t="shared" si="87"/>
        <v>3291.95</v>
      </c>
      <c r="T335" s="15">
        <f t="shared" si="88"/>
        <v>365.77</v>
      </c>
      <c r="U335" s="15">
        <v>0</v>
      </c>
      <c r="V335" s="15">
        <v>0</v>
      </c>
      <c r="W335" s="15">
        <v>0</v>
      </c>
      <c r="X335" s="15" t="s">
        <v>103</v>
      </c>
      <c r="Y335" s="14">
        <v>365.77183500000007</v>
      </c>
      <c r="Z335" s="15">
        <v>300</v>
      </c>
      <c r="AA335" s="15">
        <v>14.4</v>
      </c>
      <c r="AB335" s="15">
        <v>0</v>
      </c>
      <c r="AC335" s="15">
        <v>0</v>
      </c>
      <c r="AD335" s="15">
        <v>0</v>
      </c>
      <c r="AE335" s="15">
        <v>0</v>
      </c>
      <c r="AF335" s="19">
        <f t="shared" si="89"/>
        <v>680.17</v>
      </c>
      <c r="AG335" s="15">
        <v>72.97</v>
      </c>
      <c r="AH335" s="15">
        <v>81.459999999999994</v>
      </c>
      <c r="AI335" s="15">
        <v>98.03</v>
      </c>
      <c r="AJ335" s="15">
        <v>0</v>
      </c>
      <c r="AK335" s="15">
        <v>190</v>
      </c>
      <c r="AL335" s="15">
        <v>41.66</v>
      </c>
      <c r="AM335" s="15">
        <v>74.3</v>
      </c>
      <c r="AN335" s="15">
        <v>95.4</v>
      </c>
      <c r="AO335" s="15">
        <v>136.1</v>
      </c>
      <c r="AP335" s="15">
        <v>145.63</v>
      </c>
      <c r="AQ335" s="15">
        <v>155.83000000000001</v>
      </c>
      <c r="AR335" s="15" t="s">
        <v>103</v>
      </c>
      <c r="AS335" s="15">
        <v>104.2085</v>
      </c>
      <c r="AT335" s="15">
        <v>600</v>
      </c>
      <c r="AU335" s="15">
        <v>10</v>
      </c>
      <c r="AV335" s="19">
        <f t="shared" si="90"/>
        <v>1805.59</v>
      </c>
      <c r="AW335" s="15">
        <v>10</v>
      </c>
      <c r="AX335" s="15">
        <v>0</v>
      </c>
      <c r="AY335" s="14">
        <v>438.77260000000001</v>
      </c>
      <c r="AZ335" s="15">
        <v>0</v>
      </c>
      <c r="BA335" s="15" t="s">
        <v>103</v>
      </c>
      <c r="BB335" s="15">
        <v>0</v>
      </c>
      <c r="BC335" s="24">
        <f t="shared" si="82"/>
        <v>9030.73</v>
      </c>
      <c r="BD335" s="19">
        <f t="shared" si="91"/>
        <v>0</v>
      </c>
      <c r="BE335" s="19">
        <f t="shared" si="92"/>
        <v>9030.73</v>
      </c>
      <c r="BF335" s="22">
        <v>0</v>
      </c>
      <c r="BG335" s="22">
        <v>0</v>
      </c>
      <c r="BH335" s="22"/>
      <c r="BI335" s="22"/>
      <c r="BJ335" s="32">
        <v>792</v>
      </c>
      <c r="BK335" s="32">
        <v>0</v>
      </c>
      <c r="BL335" s="28">
        <f t="shared" si="93"/>
        <v>0</v>
      </c>
      <c r="BM335" s="28">
        <f t="shared" si="94"/>
        <v>0</v>
      </c>
      <c r="BN3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5" s="28">
        <v>0</v>
      </c>
      <c r="BR335" s="28">
        <v>0</v>
      </c>
      <c r="BS335" s="28">
        <v>0</v>
      </c>
      <c r="BT335" s="28">
        <v>3</v>
      </c>
      <c r="BU335" s="28">
        <v>0</v>
      </c>
      <c r="BV335" s="28">
        <v>0</v>
      </c>
      <c r="BW335" s="28">
        <v>0</v>
      </c>
      <c r="BX335" s="28">
        <v>0</v>
      </c>
      <c r="BY335" s="28">
        <v>0</v>
      </c>
      <c r="BZ335" s="28">
        <v>0</v>
      </c>
      <c r="CA335" s="28">
        <v>0</v>
      </c>
      <c r="CB335" s="28" t="s">
        <v>103</v>
      </c>
      <c r="CC335" s="28">
        <v>0</v>
      </c>
      <c r="CD335" s="28">
        <v>0</v>
      </c>
      <c r="CE335" s="28">
        <v>0</v>
      </c>
      <c r="CF335" s="28">
        <v>0</v>
      </c>
      <c r="CG335" s="28">
        <v>3.46</v>
      </c>
      <c r="CH335" s="28">
        <v>3</v>
      </c>
      <c r="CI335" s="28">
        <v>0</v>
      </c>
      <c r="CJ335" s="28" t="s">
        <v>103</v>
      </c>
      <c r="CK335" s="28">
        <v>0</v>
      </c>
      <c r="CL335" s="28">
        <v>0</v>
      </c>
      <c r="CM335" s="28" t="s">
        <v>103</v>
      </c>
      <c r="CN335" s="28">
        <v>0</v>
      </c>
      <c r="CO335" s="28">
        <f t="shared" si="95"/>
        <v>0</v>
      </c>
      <c r="CP335" s="32">
        <f t="shared" si="83"/>
        <v>438.77260000000001</v>
      </c>
      <c r="CQ335" s="28">
        <v>0</v>
      </c>
      <c r="CR335" s="28" t="s">
        <v>103</v>
      </c>
      <c r="CS335" s="28">
        <f t="shared" si="96"/>
        <v>0</v>
      </c>
      <c r="CT335" s="28">
        <f t="shared" si="97"/>
        <v>0</v>
      </c>
      <c r="CU335" s="28">
        <f t="shared" si="84"/>
        <v>0</v>
      </c>
      <c r="CV335" s="28">
        <f t="shared" si="85"/>
        <v>1240.23</v>
      </c>
      <c r="CW335" s="29">
        <f t="shared" si="86"/>
        <v>7790.5</v>
      </c>
    </row>
    <row r="336" spans="2:101" x14ac:dyDescent="0.2">
      <c r="B336" s="7">
        <v>219014</v>
      </c>
      <c r="C336" s="8">
        <v>21719</v>
      </c>
      <c r="D336" s="8" t="s">
        <v>95</v>
      </c>
      <c r="E336" s="8" t="s">
        <v>821</v>
      </c>
      <c r="F336" s="8">
        <v>0</v>
      </c>
      <c r="G336" s="8" t="s">
        <v>942</v>
      </c>
      <c r="H336" s="8" t="s">
        <v>106</v>
      </c>
      <c r="I336" s="8" t="s">
        <v>98</v>
      </c>
      <c r="J336" s="8" t="s">
        <v>103</v>
      </c>
      <c r="K336" s="8" t="s">
        <v>103</v>
      </c>
      <c r="L336" s="8" t="s">
        <v>103</v>
      </c>
      <c r="M336" s="9">
        <v>27309252701071</v>
      </c>
      <c r="N336" s="8" t="s">
        <v>822</v>
      </c>
      <c r="O336" s="8" t="s">
        <v>103</v>
      </c>
      <c r="P336" s="8">
        <v>2133.4499999999998</v>
      </c>
      <c r="Q336" s="14">
        <v>2496.14</v>
      </c>
      <c r="R336" s="15">
        <v>0</v>
      </c>
      <c r="S336" s="15">
        <f t="shared" si="87"/>
        <v>3369.79</v>
      </c>
      <c r="T336" s="15">
        <f t="shared" si="88"/>
        <v>374.42</v>
      </c>
      <c r="U336" s="15">
        <v>0</v>
      </c>
      <c r="V336" s="15">
        <v>0</v>
      </c>
      <c r="W336" s="15">
        <v>0</v>
      </c>
      <c r="X336" s="15" t="s">
        <v>103</v>
      </c>
      <c r="Y336" s="14">
        <v>374.42099999999999</v>
      </c>
      <c r="Z336" s="15">
        <v>300</v>
      </c>
      <c r="AA336" s="15">
        <v>14.4</v>
      </c>
      <c r="AB336" s="15">
        <v>0</v>
      </c>
      <c r="AC336" s="15">
        <v>0</v>
      </c>
      <c r="AD336" s="15">
        <v>0</v>
      </c>
      <c r="AE336" s="15">
        <v>0</v>
      </c>
      <c r="AF336" s="19">
        <f t="shared" si="89"/>
        <v>688.82</v>
      </c>
      <c r="AG336" s="15">
        <v>70.25</v>
      </c>
      <c r="AH336" s="15">
        <v>78.41</v>
      </c>
      <c r="AI336" s="15">
        <v>94.05</v>
      </c>
      <c r="AJ336" s="15">
        <v>0</v>
      </c>
      <c r="AK336" s="15">
        <v>190</v>
      </c>
      <c r="AL336" s="15">
        <v>42.65</v>
      </c>
      <c r="AM336" s="15">
        <v>76.06</v>
      </c>
      <c r="AN336" s="15">
        <v>97.66</v>
      </c>
      <c r="AO336" s="15">
        <v>139.32</v>
      </c>
      <c r="AP336" s="15">
        <v>149.07</v>
      </c>
      <c r="AQ336" s="15">
        <v>159.51</v>
      </c>
      <c r="AR336" s="15" t="s">
        <v>103</v>
      </c>
      <c r="AS336" s="15">
        <v>106.6725</v>
      </c>
      <c r="AT336" s="15">
        <v>600</v>
      </c>
      <c r="AU336" s="15">
        <v>10</v>
      </c>
      <c r="AV336" s="19">
        <f t="shared" si="90"/>
        <v>1813.65</v>
      </c>
      <c r="AW336" s="15">
        <v>10</v>
      </c>
      <c r="AX336" s="15">
        <v>0</v>
      </c>
      <c r="AY336" s="14">
        <v>449.1474</v>
      </c>
      <c r="AZ336" s="15">
        <v>395.78</v>
      </c>
      <c r="BA336" s="15" t="s">
        <v>103</v>
      </c>
      <c r="BB336" s="15">
        <v>0</v>
      </c>
      <c r="BC336" s="24">
        <f t="shared" si="82"/>
        <v>9201.9699999999993</v>
      </c>
      <c r="BD336" s="19">
        <f t="shared" si="91"/>
        <v>0</v>
      </c>
      <c r="BE336" s="19">
        <f t="shared" si="92"/>
        <v>9597.75</v>
      </c>
      <c r="BF336" s="22">
        <v>0</v>
      </c>
      <c r="BG336" s="22">
        <v>0</v>
      </c>
      <c r="BH336" s="22"/>
      <c r="BI336" s="22"/>
      <c r="BJ336" s="32">
        <v>814</v>
      </c>
      <c r="BK336" s="32">
        <v>57.83</v>
      </c>
      <c r="BL336" s="28">
        <f t="shared" si="93"/>
        <v>0</v>
      </c>
      <c r="BM336" s="28">
        <f t="shared" si="94"/>
        <v>0</v>
      </c>
      <c r="BN3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6" s="28">
        <v>0</v>
      </c>
      <c r="BR336" s="28">
        <v>0</v>
      </c>
      <c r="BS336" s="28">
        <v>0</v>
      </c>
      <c r="BT336" s="28">
        <v>3</v>
      </c>
      <c r="BU336" s="28">
        <v>0</v>
      </c>
      <c r="BV336" s="28">
        <v>0</v>
      </c>
      <c r="BW336" s="28">
        <v>0</v>
      </c>
      <c r="BX336" s="28">
        <v>0</v>
      </c>
      <c r="BY336" s="28">
        <v>0</v>
      </c>
      <c r="BZ336" s="28">
        <v>0</v>
      </c>
      <c r="CA336" s="28">
        <v>0</v>
      </c>
      <c r="CB336" s="28" t="s">
        <v>103</v>
      </c>
      <c r="CC336" s="28">
        <v>0</v>
      </c>
      <c r="CD336" s="28">
        <v>0</v>
      </c>
      <c r="CE336" s="28">
        <v>0</v>
      </c>
      <c r="CF336" s="28">
        <v>0</v>
      </c>
      <c r="CG336" s="28">
        <v>3.53</v>
      </c>
      <c r="CH336" s="28">
        <v>3</v>
      </c>
      <c r="CI336" s="28">
        <v>0</v>
      </c>
      <c r="CJ336" s="28" t="s">
        <v>103</v>
      </c>
      <c r="CK336" s="28">
        <v>0</v>
      </c>
      <c r="CL336" s="28">
        <v>0</v>
      </c>
      <c r="CM336" s="28" t="s">
        <v>103</v>
      </c>
      <c r="CN336" s="28">
        <v>0</v>
      </c>
      <c r="CO336" s="28">
        <f t="shared" si="95"/>
        <v>0</v>
      </c>
      <c r="CP336" s="32">
        <f t="shared" si="83"/>
        <v>449.1474</v>
      </c>
      <c r="CQ336" s="28">
        <v>0</v>
      </c>
      <c r="CR336" s="28" t="s">
        <v>103</v>
      </c>
      <c r="CS336" s="28">
        <f t="shared" si="96"/>
        <v>0</v>
      </c>
      <c r="CT336" s="28">
        <f t="shared" si="97"/>
        <v>0</v>
      </c>
      <c r="CU336" s="28">
        <f t="shared" si="84"/>
        <v>0</v>
      </c>
      <c r="CV336" s="28">
        <f t="shared" si="85"/>
        <v>1330.51</v>
      </c>
      <c r="CW336" s="29">
        <f t="shared" si="86"/>
        <v>8267.24</v>
      </c>
    </row>
    <row r="337" spans="2:101" x14ac:dyDescent="0.2">
      <c r="B337" s="7">
        <v>219015</v>
      </c>
      <c r="C337" s="8">
        <v>21194</v>
      </c>
      <c r="D337" s="8" t="s">
        <v>95</v>
      </c>
      <c r="E337" s="8" t="s">
        <v>940</v>
      </c>
      <c r="F337" s="8">
        <v>0</v>
      </c>
      <c r="G337" s="8" t="s">
        <v>942</v>
      </c>
      <c r="H337" s="8" t="s">
        <v>106</v>
      </c>
      <c r="I337" s="8" t="s">
        <v>114</v>
      </c>
      <c r="J337" s="8" t="s">
        <v>114</v>
      </c>
      <c r="K337" s="8" t="s">
        <v>115</v>
      </c>
      <c r="L337" s="8" t="s">
        <v>768</v>
      </c>
      <c r="M337" s="9">
        <v>27309253100039</v>
      </c>
      <c r="N337" s="8" t="s">
        <v>823</v>
      </c>
      <c r="O337" s="8" t="s">
        <v>102</v>
      </c>
      <c r="P337" s="8">
        <v>2155.4699999999998</v>
      </c>
      <c r="Q337" s="14">
        <v>2521.8998999999999</v>
      </c>
      <c r="R337" s="15">
        <v>0</v>
      </c>
      <c r="S337" s="15">
        <f t="shared" si="87"/>
        <v>3404.56</v>
      </c>
      <c r="T337" s="15">
        <f t="shared" si="88"/>
        <v>378.28</v>
      </c>
      <c r="U337" s="15">
        <v>0</v>
      </c>
      <c r="V337" s="15">
        <v>0</v>
      </c>
      <c r="W337" s="15">
        <v>0</v>
      </c>
      <c r="X337" s="15">
        <v>0</v>
      </c>
      <c r="Y337" s="14">
        <v>378.28498499999995</v>
      </c>
      <c r="Z337" s="15">
        <v>300</v>
      </c>
      <c r="AA337" s="15">
        <v>9.6</v>
      </c>
      <c r="AB337" s="15">
        <v>0</v>
      </c>
      <c r="AC337" s="15">
        <v>0</v>
      </c>
      <c r="AD337" s="15">
        <v>0</v>
      </c>
      <c r="AE337" s="15">
        <v>0</v>
      </c>
      <c r="AF337" s="19">
        <f t="shared" si="89"/>
        <v>687.88</v>
      </c>
      <c r="AG337" s="15">
        <v>71.34</v>
      </c>
      <c r="AH337" s="15">
        <v>79.64</v>
      </c>
      <c r="AI337" s="15">
        <v>102.07</v>
      </c>
      <c r="AJ337" s="15">
        <v>0</v>
      </c>
      <c r="AK337" s="15">
        <v>190</v>
      </c>
      <c r="AL337" s="15">
        <v>43.09</v>
      </c>
      <c r="AM337" s="15">
        <v>76.84</v>
      </c>
      <c r="AN337" s="15">
        <v>98.66</v>
      </c>
      <c r="AO337" s="15">
        <v>140.76</v>
      </c>
      <c r="AP337" s="15">
        <v>150.61000000000001</v>
      </c>
      <c r="AQ337" s="15">
        <v>161.16999999999999</v>
      </c>
      <c r="AR337" s="15" t="s">
        <v>103</v>
      </c>
      <c r="AS337" s="15">
        <v>107.7735</v>
      </c>
      <c r="AT337" s="15">
        <v>600</v>
      </c>
      <c r="AU337" s="15">
        <v>10</v>
      </c>
      <c r="AV337" s="19">
        <f t="shared" si="90"/>
        <v>1831.95</v>
      </c>
      <c r="AW337" s="15">
        <v>10</v>
      </c>
      <c r="AX337" s="15">
        <v>0</v>
      </c>
      <c r="AY337" s="14">
        <v>453.78309999999999</v>
      </c>
      <c r="AZ337" s="15">
        <v>0</v>
      </c>
      <c r="BA337" s="15">
        <v>0</v>
      </c>
      <c r="BB337" s="15">
        <v>0</v>
      </c>
      <c r="BC337" s="24">
        <f t="shared" si="82"/>
        <v>9288.35</v>
      </c>
      <c r="BD337" s="19">
        <f t="shared" si="91"/>
        <v>0</v>
      </c>
      <c r="BE337" s="19">
        <f t="shared" si="92"/>
        <v>9288.35</v>
      </c>
      <c r="BF337" s="22">
        <v>0</v>
      </c>
      <c r="BG337" s="22">
        <v>0</v>
      </c>
      <c r="BH337" s="22"/>
      <c r="BI337" s="22"/>
      <c r="BJ337" s="32">
        <v>539</v>
      </c>
      <c r="BK337" s="32">
        <v>0</v>
      </c>
      <c r="BL337" s="28">
        <f t="shared" si="93"/>
        <v>0</v>
      </c>
      <c r="BM337" s="28">
        <f t="shared" si="94"/>
        <v>0</v>
      </c>
      <c r="BN3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7" s="28">
        <v>0</v>
      </c>
      <c r="BR337" s="28">
        <v>0</v>
      </c>
      <c r="BS337" s="28">
        <v>0</v>
      </c>
      <c r="BT337" s="28">
        <v>3</v>
      </c>
      <c r="BU337" s="28">
        <v>0</v>
      </c>
      <c r="BV337" s="28">
        <v>0</v>
      </c>
      <c r="BW337" s="28">
        <v>0</v>
      </c>
      <c r="BX337" s="28">
        <v>0</v>
      </c>
      <c r="BY337" s="28">
        <v>0</v>
      </c>
      <c r="BZ337" s="28">
        <v>0</v>
      </c>
      <c r="CA337" s="28">
        <v>0</v>
      </c>
      <c r="CB337" s="28">
        <v>0</v>
      </c>
      <c r="CC337" s="28">
        <v>0</v>
      </c>
      <c r="CD337" s="28">
        <v>0</v>
      </c>
      <c r="CE337" s="28">
        <v>0</v>
      </c>
      <c r="CF337" s="28">
        <v>0</v>
      </c>
      <c r="CG337" s="28">
        <v>1.89</v>
      </c>
      <c r="CH337" s="28">
        <v>3</v>
      </c>
      <c r="CI337" s="28">
        <v>0</v>
      </c>
      <c r="CJ337" s="28">
        <v>0</v>
      </c>
      <c r="CK337" s="28">
        <v>0</v>
      </c>
      <c r="CL337" s="28">
        <v>0</v>
      </c>
      <c r="CM337" s="28">
        <v>0</v>
      </c>
      <c r="CN337" s="28">
        <v>0</v>
      </c>
      <c r="CO337" s="28">
        <f t="shared" si="95"/>
        <v>0</v>
      </c>
      <c r="CP337" s="32">
        <f t="shared" si="83"/>
        <v>453.78309999999999</v>
      </c>
      <c r="CQ337" s="28">
        <v>0</v>
      </c>
      <c r="CR337" s="28">
        <v>0</v>
      </c>
      <c r="CS337" s="28">
        <f t="shared" si="96"/>
        <v>0</v>
      </c>
      <c r="CT337" s="28">
        <f t="shared" si="97"/>
        <v>0</v>
      </c>
      <c r="CU337" s="28">
        <f t="shared" si="84"/>
        <v>0</v>
      </c>
      <c r="CV337" s="28">
        <f t="shared" si="85"/>
        <v>1000.67</v>
      </c>
      <c r="CW337" s="29">
        <f t="shared" si="86"/>
        <v>8287.68</v>
      </c>
    </row>
    <row r="338" spans="2:101" x14ac:dyDescent="0.2">
      <c r="B338" s="7">
        <v>402007</v>
      </c>
      <c r="C338" s="8">
        <v>29070</v>
      </c>
      <c r="D338" s="8" t="s">
        <v>104</v>
      </c>
      <c r="E338" s="8" t="s">
        <v>824</v>
      </c>
      <c r="F338" s="8">
        <v>0</v>
      </c>
      <c r="G338" s="8" t="s">
        <v>942</v>
      </c>
      <c r="H338" s="8" t="s">
        <v>410</v>
      </c>
      <c r="I338" s="8" t="s">
        <v>825</v>
      </c>
      <c r="J338" s="8">
        <v>0</v>
      </c>
      <c r="K338" s="8">
        <v>0</v>
      </c>
      <c r="L338" s="8">
        <v>0</v>
      </c>
      <c r="M338" s="9">
        <v>0</v>
      </c>
      <c r="N338" s="8" t="s">
        <v>826</v>
      </c>
      <c r="O338" s="8" t="s">
        <v>103</v>
      </c>
      <c r="P338" s="8">
        <v>0</v>
      </c>
      <c r="Q338" s="14">
        <v>1314.54</v>
      </c>
      <c r="R338" s="15">
        <v>0</v>
      </c>
      <c r="S338" s="15">
        <f t="shared" si="87"/>
        <v>1774.63</v>
      </c>
      <c r="T338" s="15">
        <f t="shared" si="88"/>
        <v>197.18</v>
      </c>
      <c r="U338" s="15">
        <v>0</v>
      </c>
      <c r="V338" s="15">
        <v>0</v>
      </c>
      <c r="W338" s="15">
        <v>0</v>
      </c>
      <c r="X338" s="15">
        <v>0</v>
      </c>
      <c r="Y338" s="14">
        <v>197.18128967285156</v>
      </c>
      <c r="Z338" s="15">
        <v>300</v>
      </c>
      <c r="AA338" s="15">
        <v>0</v>
      </c>
      <c r="AB338" s="15">
        <v>0</v>
      </c>
      <c r="AC338" s="15">
        <v>0</v>
      </c>
      <c r="AD338" s="15">
        <v>0</v>
      </c>
      <c r="AE338" s="15">
        <v>0</v>
      </c>
      <c r="AF338" s="19">
        <f t="shared" si="89"/>
        <v>497.18</v>
      </c>
      <c r="AG338" s="15">
        <v>0</v>
      </c>
      <c r="AH338" s="15">
        <v>0</v>
      </c>
      <c r="AI338" s="15">
        <v>0</v>
      </c>
      <c r="AJ338" s="15">
        <v>343.79</v>
      </c>
      <c r="AK338" s="15">
        <v>0</v>
      </c>
      <c r="AL338" s="15">
        <v>22.59</v>
      </c>
      <c r="AM338" s="15">
        <v>40.049999999999997</v>
      </c>
      <c r="AN338" s="15">
        <v>51.43</v>
      </c>
      <c r="AO338" s="15">
        <v>73.37</v>
      </c>
      <c r="AP338" s="15">
        <v>78.510000000000005</v>
      </c>
      <c r="AQ338" s="15">
        <v>84</v>
      </c>
      <c r="AR338" s="15">
        <v>0</v>
      </c>
      <c r="AS338" s="15">
        <v>56.177</v>
      </c>
      <c r="AT338" s="15">
        <v>0</v>
      </c>
      <c r="AU338" s="15">
        <v>10</v>
      </c>
      <c r="AV338" s="19">
        <f t="shared" si="90"/>
        <v>759.92</v>
      </c>
      <c r="AW338" s="15">
        <v>10</v>
      </c>
      <c r="AX338" s="15">
        <v>0</v>
      </c>
      <c r="AY338" s="14">
        <v>236.53469999999999</v>
      </c>
      <c r="AZ338" s="15">
        <v>0</v>
      </c>
      <c r="BA338" s="15">
        <v>0</v>
      </c>
      <c r="BB338" s="15">
        <v>0</v>
      </c>
      <c r="BC338" s="24">
        <f t="shared" si="82"/>
        <v>4789.9799999999996</v>
      </c>
      <c r="BD338" s="19">
        <f t="shared" si="91"/>
        <v>2210.0200000000004</v>
      </c>
      <c r="BE338" s="19">
        <f t="shared" si="92"/>
        <v>7000</v>
      </c>
      <c r="BF338" s="22">
        <v>0</v>
      </c>
      <c r="BG338" s="22">
        <v>0</v>
      </c>
      <c r="BH338" s="22"/>
      <c r="BI338" s="22"/>
      <c r="BJ338" s="32">
        <v>531.13279785156249</v>
      </c>
      <c r="BK338" s="32">
        <v>0</v>
      </c>
      <c r="BL338" s="28">
        <f t="shared" si="93"/>
        <v>0</v>
      </c>
      <c r="BM338" s="28">
        <f t="shared" si="94"/>
        <v>0</v>
      </c>
      <c r="BN3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8" s="28">
        <v>0</v>
      </c>
      <c r="BR338" s="28">
        <v>0</v>
      </c>
      <c r="BS338" s="28">
        <v>0</v>
      </c>
      <c r="BT338" s="28">
        <v>3</v>
      </c>
      <c r="BU338" s="28">
        <v>0</v>
      </c>
      <c r="BV338" s="28">
        <v>0</v>
      </c>
      <c r="BW338" s="28">
        <v>0</v>
      </c>
      <c r="BX338" s="28">
        <v>0</v>
      </c>
      <c r="BY338" s="28">
        <v>0</v>
      </c>
      <c r="BZ338" s="28">
        <v>0</v>
      </c>
      <c r="CA338" s="28">
        <v>0</v>
      </c>
      <c r="CB338" s="28">
        <v>0</v>
      </c>
      <c r="CC338" s="28">
        <v>0</v>
      </c>
      <c r="CD338" s="28">
        <v>0</v>
      </c>
      <c r="CE338" s="28">
        <v>0</v>
      </c>
      <c r="CF338" s="28">
        <v>0</v>
      </c>
      <c r="CG338" s="28">
        <v>2.58</v>
      </c>
      <c r="CH338" s="28">
        <v>3</v>
      </c>
      <c r="CI338" s="28">
        <v>0</v>
      </c>
      <c r="CJ338" s="28">
        <v>0</v>
      </c>
      <c r="CK338" s="28">
        <v>0</v>
      </c>
      <c r="CL338" s="28">
        <v>0</v>
      </c>
      <c r="CM338" s="28">
        <v>0</v>
      </c>
      <c r="CN338" s="28">
        <v>0</v>
      </c>
      <c r="CO338" s="28">
        <f t="shared" si="95"/>
        <v>0</v>
      </c>
      <c r="CP338" s="32">
        <f t="shared" si="83"/>
        <v>236.53469999999999</v>
      </c>
      <c r="CQ338" s="28">
        <v>0</v>
      </c>
      <c r="CR338" s="28">
        <v>0</v>
      </c>
      <c r="CS338" s="28">
        <f t="shared" si="96"/>
        <v>0</v>
      </c>
      <c r="CT338" s="28">
        <f t="shared" si="97"/>
        <v>0</v>
      </c>
      <c r="CU338" s="28">
        <f t="shared" si="84"/>
        <v>0</v>
      </c>
      <c r="CV338" s="28">
        <f t="shared" si="85"/>
        <v>776.25</v>
      </c>
      <c r="CW338" s="29">
        <f t="shared" si="86"/>
        <v>6223.75</v>
      </c>
    </row>
    <row r="339" spans="2:101" x14ac:dyDescent="0.2">
      <c r="B339" s="7">
        <v>408000</v>
      </c>
      <c r="C339" s="8">
        <v>26306</v>
      </c>
      <c r="D339" s="8" t="s">
        <v>95</v>
      </c>
      <c r="E339" s="8" t="s">
        <v>827</v>
      </c>
      <c r="F339" s="8">
        <v>0</v>
      </c>
      <c r="G339" s="8" t="s">
        <v>942</v>
      </c>
      <c r="H339" s="8" t="s">
        <v>410</v>
      </c>
      <c r="I339" s="8" t="s">
        <v>825</v>
      </c>
      <c r="J339" s="8">
        <v>0</v>
      </c>
      <c r="K339" s="8">
        <v>0</v>
      </c>
      <c r="L339" s="8">
        <v>0</v>
      </c>
      <c r="M339" s="9">
        <v>0</v>
      </c>
      <c r="N339" s="8" t="s">
        <v>828</v>
      </c>
      <c r="O339" s="8" t="s">
        <v>103</v>
      </c>
      <c r="P339" s="8">
        <v>0</v>
      </c>
      <c r="Q339" s="14">
        <v>1223.23</v>
      </c>
      <c r="R339" s="15">
        <v>0</v>
      </c>
      <c r="S339" s="15">
        <f t="shared" si="87"/>
        <v>1651.36</v>
      </c>
      <c r="T339" s="15">
        <f t="shared" si="88"/>
        <v>183.48</v>
      </c>
      <c r="U339" s="15">
        <v>0</v>
      </c>
      <c r="V339" s="15">
        <v>0</v>
      </c>
      <c r="W339" s="15">
        <v>0</v>
      </c>
      <c r="X339" s="15">
        <v>0</v>
      </c>
      <c r="Y339" s="14">
        <v>183.48458862304688</v>
      </c>
      <c r="Z339" s="15">
        <v>300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9">
        <f t="shared" si="89"/>
        <v>483.48</v>
      </c>
      <c r="AG339" s="15">
        <v>36.689100000000003</v>
      </c>
      <c r="AH339" s="15">
        <v>40.809910000000002</v>
      </c>
      <c r="AI339" s="15">
        <v>65</v>
      </c>
      <c r="AJ339" s="15">
        <v>0</v>
      </c>
      <c r="AK339" s="15">
        <v>200</v>
      </c>
      <c r="AL339" s="15">
        <v>26.233920000000001</v>
      </c>
      <c r="AM339" s="15">
        <v>37.27122</v>
      </c>
      <c r="AN339" s="15">
        <v>47.856250000000003</v>
      </c>
      <c r="AO339" s="15">
        <v>68.274910000000006</v>
      </c>
      <c r="AP339" s="15">
        <v>73.054150000000007</v>
      </c>
      <c r="AQ339" s="15">
        <v>81.599999999999994</v>
      </c>
      <c r="AR339" s="15">
        <v>0</v>
      </c>
      <c r="AS339" s="15">
        <v>52.274810000000002</v>
      </c>
      <c r="AT339" s="15">
        <v>0</v>
      </c>
      <c r="AU339" s="15">
        <v>4</v>
      </c>
      <c r="AV339" s="19">
        <f t="shared" si="90"/>
        <v>733.06</v>
      </c>
      <c r="AW339" s="15">
        <v>10</v>
      </c>
      <c r="AX339" s="15">
        <v>0</v>
      </c>
      <c r="AY339" s="14">
        <v>220.1045</v>
      </c>
      <c r="AZ339" s="15">
        <v>0</v>
      </c>
      <c r="BA339" s="15">
        <v>0</v>
      </c>
      <c r="BB339" s="15">
        <v>0</v>
      </c>
      <c r="BC339" s="24">
        <f t="shared" si="82"/>
        <v>4504.71</v>
      </c>
      <c r="BD339" s="19">
        <f t="shared" si="91"/>
        <v>2495.29</v>
      </c>
      <c r="BE339" s="19">
        <f t="shared" si="92"/>
        <v>7000</v>
      </c>
      <c r="BF339" s="22">
        <v>0</v>
      </c>
      <c r="BG339" s="22">
        <v>0</v>
      </c>
      <c r="BH339" s="22"/>
      <c r="BI339" s="22"/>
      <c r="BJ339" s="32">
        <v>529.92940429687496</v>
      </c>
      <c r="BK339" s="32">
        <v>0</v>
      </c>
      <c r="BL339" s="28">
        <f t="shared" si="93"/>
        <v>0</v>
      </c>
      <c r="BM339" s="28">
        <f t="shared" si="94"/>
        <v>0</v>
      </c>
      <c r="BN3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9" s="28">
        <v>0</v>
      </c>
      <c r="BR339" s="28">
        <v>0</v>
      </c>
      <c r="BS339" s="28">
        <v>0</v>
      </c>
      <c r="BT339" s="28">
        <v>3</v>
      </c>
      <c r="BU339" s="28">
        <v>0</v>
      </c>
      <c r="BV339" s="28">
        <v>0</v>
      </c>
      <c r="BW339" s="28">
        <v>0</v>
      </c>
      <c r="BX339" s="28">
        <v>0</v>
      </c>
      <c r="BY339" s="28">
        <v>0</v>
      </c>
      <c r="BZ339" s="28">
        <v>0</v>
      </c>
      <c r="CA339" s="28">
        <v>0</v>
      </c>
      <c r="CB339" s="28">
        <v>0</v>
      </c>
      <c r="CC339" s="28">
        <v>0</v>
      </c>
      <c r="CD339" s="28">
        <v>0</v>
      </c>
      <c r="CE339" s="28">
        <v>0</v>
      </c>
      <c r="CF339" s="28">
        <v>0</v>
      </c>
      <c r="CG339" s="28">
        <v>1.36</v>
      </c>
      <c r="CH339" s="28">
        <v>5</v>
      </c>
      <c r="CI339" s="28">
        <v>0</v>
      </c>
      <c r="CJ339" s="28">
        <v>0</v>
      </c>
      <c r="CK339" s="28">
        <v>0</v>
      </c>
      <c r="CL339" s="28">
        <v>0</v>
      </c>
      <c r="CM339" s="28">
        <v>0</v>
      </c>
      <c r="CN339" s="28">
        <v>0</v>
      </c>
      <c r="CO339" s="28">
        <f t="shared" si="95"/>
        <v>0</v>
      </c>
      <c r="CP339" s="32">
        <f t="shared" si="83"/>
        <v>220.1045</v>
      </c>
      <c r="CQ339" s="28">
        <v>0</v>
      </c>
      <c r="CR339" s="28">
        <v>0</v>
      </c>
      <c r="CS339" s="28">
        <f t="shared" si="96"/>
        <v>0</v>
      </c>
      <c r="CT339" s="28">
        <f t="shared" si="97"/>
        <v>0</v>
      </c>
      <c r="CU339" s="28">
        <f t="shared" si="84"/>
        <v>0</v>
      </c>
      <c r="CV339" s="28">
        <f t="shared" si="85"/>
        <v>759.39</v>
      </c>
      <c r="CW339" s="29">
        <f t="shared" si="86"/>
        <v>6240.61</v>
      </c>
    </row>
    <row r="340" spans="2:101" x14ac:dyDescent="0.2">
      <c r="B340" s="7">
        <v>411018</v>
      </c>
      <c r="C340" s="8">
        <v>35351</v>
      </c>
      <c r="D340" s="8" t="s">
        <v>104</v>
      </c>
      <c r="E340" s="8" t="s">
        <v>829</v>
      </c>
      <c r="F340" s="8">
        <v>0</v>
      </c>
      <c r="G340" s="8" t="s">
        <v>942</v>
      </c>
      <c r="H340" s="8" t="s">
        <v>410</v>
      </c>
      <c r="I340" s="8" t="s">
        <v>830</v>
      </c>
      <c r="J340" s="8">
        <v>0</v>
      </c>
      <c r="K340" s="8">
        <v>0</v>
      </c>
      <c r="L340" s="8">
        <v>0</v>
      </c>
      <c r="M340" s="9">
        <v>0</v>
      </c>
      <c r="N340" s="8" t="s">
        <v>831</v>
      </c>
      <c r="O340" s="8" t="s">
        <v>103</v>
      </c>
      <c r="P340" s="8">
        <v>0</v>
      </c>
      <c r="Q340" s="14">
        <v>1632.49</v>
      </c>
      <c r="R340" s="15">
        <v>0</v>
      </c>
      <c r="S340" s="15">
        <f t="shared" si="87"/>
        <v>2203.86</v>
      </c>
      <c r="T340" s="15">
        <f t="shared" si="88"/>
        <v>244.87</v>
      </c>
      <c r="U340" s="15">
        <v>0</v>
      </c>
      <c r="V340" s="15">
        <v>0</v>
      </c>
      <c r="W340" s="15">
        <v>0</v>
      </c>
      <c r="X340" s="15">
        <v>0</v>
      </c>
      <c r="Y340" s="14">
        <v>244.8734130859375</v>
      </c>
      <c r="Z340" s="15">
        <v>300</v>
      </c>
      <c r="AA340" s="15">
        <v>0</v>
      </c>
      <c r="AB340" s="15">
        <v>0</v>
      </c>
      <c r="AC340" s="15">
        <v>0</v>
      </c>
      <c r="AD340" s="15">
        <v>0</v>
      </c>
      <c r="AE340" s="15">
        <v>0</v>
      </c>
      <c r="AF340" s="19">
        <f t="shared" si="89"/>
        <v>544.87</v>
      </c>
      <c r="AG340" s="15">
        <v>0</v>
      </c>
      <c r="AH340" s="15">
        <v>0</v>
      </c>
      <c r="AI340" s="15">
        <v>0</v>
      </c>
      <c r="AJ340" s="15">
        <v>362.54</v>
      </c>
      <c r="AK340" s="15">
        <v>0</v>
      </c>
      <c r="AL340" s="15">
        <v>27.89</v>
      </c>
      <c r="AM340" s="15">
        <v>49.74</v>
      </c>
      <c r="AN340" s="15">
        <v>63.87</v>
      </c>
      <c r="AO340" s="15">
        <v>91.12</v>
      </c>
      <c r="AP340" s="15">
        <v>97.5</v>
      </c>
      <c r="AQ340" s="15">
        <v>104.32</v>
      </c>
      <c r="AR340" s="15">
        <v>0</v>
      </c>
      <c r="AS340" s="15">
        <v>69.764499999999998</v>
      </c>
      <c r="AT340" s="15">
        <v>0</v>
      </c>
      <c r="AU340" s="15">
        <v>10</v>
      </c>
      <c r="AV340" s="19">
        <f t="shared" si="90"/>
        <v>876.74</v>
      </c>
      <c r="AW340" s="15">
        <v>10</v>
      </c>
      <c r="AX340" s="15">
        <v>0</v>
      </c>
      <c r="AY340" s="14">
        <v>293.74529999999999</v>
      </c>
      <c r="AZ340" s="15">
        <v>0</v>
      </c>
      <c r="BA340" s="15">
        <v>0</v>
      </c>
      <c r="BB340" s="15">
        <v>0</v>
      </c>
      <c r="BC340" s="24">
        <f t="shared" si="82"/>
        <v>5806.58</v>
      </c>
      <c r="BD340" s="19">
        <f t="shared" si="91"/>
        <v>1193.42</v>
      </c>
      <c r="BE340" s="19">
        <f t="shared" si="92"/>
        <v>7000</v>
      </c>
      <c r="BF340" s="22">
        <v>0</v>
      </c>
      <c r="BG340" s="22">
        <v>0</v>
      </c>
      <c r="BH340" s="22"/>
      <c r="BI340" s="22"/>
      <c r="BJ340" s="32">
        <v>379.08529785156253</v>
      </c>
      <c r="BK340" s="32">
        <v>0</v>
      </c>
      <c r="BL340" s="28">
        <f t="shared" si="93"/>
        <v>0</v>
      </c>
      <c r="BM340" s="28">
        <f t="shared" si="94"/>
        <v>0</v>
      </c>
      <c r="BN3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40" s="28">
        <v>0</v>
      </c>
      <c r="BR340" s="28">
        <v>0</v>
      </c>
      <c r="BS340" s="28">
        <v>0</v>
      </c>
      <c r="BT340" s="28">
        <v>3</v>
      </c>
      <c r="BU340" s="28">
        <v>0</v>
      </c>
      <c r="BV340" s="28">
        <v>0</v>
      </c>
      <c r="BW340" s="28">
        <v>0</v>
      </c>
      <c r="BX340" s="28">
        <v>0</v>
      </c>
      <c r="BY340" s="28">
        <v>0</v>
      </c>
      <c r="BZ340" s="28">
        <v>0</v>
      </c>
      <c r="CA340" s="28">
        <v>0</v>
      </c>
      <c r="CB340" s="28">
        <v>0</v>
      </c>
      <c r="CC340" s="28">
        <v>0</v>
      </c>
      <c r="CD340" s="28">
        <v>0</v>
      </c>
      <c r="CE340" s="28">
        <v>0</v>
      </c>
      <c r="CF340" s="28">
        <v>0</v>
      </c>
      <c r="CG340" s="28">
        <v>2.66</v>
      </c>
      <c r="CH340" s="28">
        <v>3</v>
      </c>
      <c r="CI340" s="28">
        <v>0</v>
      </c>
      <c r="CJ340" s="28">
        <v>0</v>
      </c>
      <c r="CK340" s="28">
        <v>0</v>
      </c>
      <c r="CL340" s="28">
        <v>0</v>
      </c>
      <c r="CM340" s="28">
        <v>0</v>
      </c>
      <c r="CN340" s="28">
        <v>0</v>
      </c>
      <c r="CO340" s="28">
        <f t="shared" si="95"/>
        <v>0</v>
      </c>
      <c r="CP340" s="32">
        <f t="shared" si="83"/>
        <v>293.74529999999999</v>
      </c>
      <c r="CQ340" s="28">
        <v>0</v>
      </c>
      <c r="CR340" s="28">
        <v>0</v>
      </c>
      <c r="CS340" s="28">
        <f t="shared" si="96"/>
        <v>0</v>
      </c>
      <c r="CT340" s="28">
        <f t="shared" si="97"/>
        <v>0</v>
      </c>
      <c r="CU340" s="28">
        <f t="shared" si="84"/>
        <v>0</v>
      </c>
      <c r="CV340" s="28">
        <f t="shared" si="85"/>
        <v>681.49</v>
      </c>
      <c r="CW340" s="29">
        <f t="shared" si="86"/>
        <v>6318.51</v>
      </c>
    </row>
    <row r="341" spans="2:101" x14ac:dyDescent="0.2">
      <c r="B341" s="10">
        <v>416000</v>
      </c>
      <c r="C341" s="11">
        <v>45722</v>
      </c>
      <c r="D341" s="11" t="s">
        <v>95</v>
      </c>
      <c r="E341" s="11" t="s">
        <v>832</v>
      </c>
      <c r="F341" s="11">
        <v>0</v>
      </c>
      <c r="G341" s="11" t="s">
        <v>942</v>
      </c>
      <c r="H341" s="11">
        <v>0</v>
      </c>
      <c r="I341" s="11" t="s">
        <v>825</v>
      </c>
      <c r="J341" s="11">
        <v>0</v>
      </c>
      <c r="K341" s="11">
        <v>0</v>
      </c>
      <c r="L341" s="11">
        <v>0</v>
      </c>
      <c r="M341" s="12">
        <v>0</v>
      </c>
      <c r="N341" s="11" t="s">
        <v>833</v>
      </c>
      <c r="O341" s="11" t="s">
        <v>103</v>
      </c>
      <c r="P341" s="11">
        <v>0</v>
      </c>
      <c r="Q341" s="16">
        <v>1089.1199999999999</v>
      </c>
      <c r="R341" s="17">
        <v>0</v>
      </c>
      <c r="S341" s="17">
        <f t="shared" si="87"/>
        <v>1470.31</v>
      </c>
      <c r="T341" s="17">
        <f t="shared" si="88"/>
        <v>163.37</v>
      </c>
      <c r="U341" s="17">
        <v>0</v>
      </c>
      <c r="V341" s="17">
        <v>0</v>
      </c>
      <c r="W341" s="17">
        <v>0</v>
      </c>
      <c r="X341" s="17">
        <v>0</v>
      </c>
      <c r="Y341" s="16">
        <v>163.3680419921875</v>
      </c>
      <c r="Z341" s="17">
        <v>300</v>
      </c>
      <c r="AA341" s="17">
        <v>0</v>
      </c>
      <c r="AB341" s="17">
        <v>0</v>
      </c>
      <c r="AC341" s="17">
        <v>0</v>
      </c>
      <c r="AD341" s="17">
        <v>0</v>
      </c>
      <c r="AE341" s="17">
        <v>0</v>
      </c>
      <c r="AF341" s="20">
        <f>ROUND(SUM(X341:AA341,AC341:AE341),2)</f>
        <v>463.37</v>
      </c>
      <c r="AG341" s="17">
        <v>32.020000000000003</v>
      </c>
      <c r="AH341" s="17">
        <v>35.82</v>
      </c>
      <c r="AI341" s="17">
        <v>65</v>
      </c>
      <c r="AJ341" s="17">
        <v>0</v>
      </c>
      <c r="AK341" s="17">
        <v>200</v>
      </c>
      <c r="AL341" s="17">
        <v>31.580449999999999</v>
      </c>
      <c r="AM341" s="17">
        <v>33.184939999999997</v>
      </c>
      <c r="AN341" s="17">
        <v>42.609470000000002</v>
      </c>
      <c r="AO341" s="17">
        <v>60.78951</v>
      </c>
      <c r="AP341" s="17">
        <v>68.08</v>
      </c>
      <c r="AQ341" s="17">
        <v>89.1</v>
      </c>
      <c r="AR341" s="17">
        <v>0</v>
      </c>
      <c r="AS341" s="17">
        <v>56.912799999999997</v>
      </c>
      <c r="AT341" s="17">
        <v>0</v>
      </c>
      <c r="AU341" s="17">
        <v>8</v>
      </c>
      <c r="AV341" s="20">
        <f t="shared" si="90"/>
        <v>723.1</v>
      </c>
      <c r="AW341" s="17">
        <v>10</v>
      </c>
      <c r="AX341" s="17">
        <v>0</v>
      </c>
      <c r="AY341" s="16">
        <v>195.97309999999999</v>
      </c>
      <c r="AZ341" s="17">
        <v>0</v>
      </c>
      <c r="BA341" s="17">
        <v>0</v>
      </c>
      <c r="BB341" s="17">
        <v>0</v>
      </c>
      <c r="BC341" s="25">
        <f t="shared" si="82"/>
        <v>4115.24</v>
      </c>
      <c r="BD341" s="20">
        <f t="shared" si="91"/>
        <v>2884.76</v>
      </c>
      <c r="BE341" s="20">
        <f t="shared" si="92"/>
        <v>7000</v>
      </c>
      <c r="BF341" s="23">
        <v>0</v>
      </c>
      <c r="BG341" s="23">
        <v>0</v>
      </c>
      <c r="BH341" s="23"/>
      <c r="BI341" s="23"/>
      <c r="BJ341" s="33">
        <v>534.38</v>
      </c>
      <c r="BK341" s="33">
        <v>0</v>
      </c>
      <c r="BL341" s="30">
        <f t="shared" si="93"/>
        <v>0</v>
      </c>
      <c r="BM341" s="30">
        <f t="shared" si="94"/>
        <v>0</v>
      </c>
      <c r="BN3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41" s="30">
        <v>0</v>
      </c>
      <c r="BR341" s="30">
        <v>0</v>
      </c>
      <c r="BS341" s="30">
        <v>0</v>
      </c>
      <c r="BT341" s="30">
        <v>3</v>
      </c>
      <c r="BU341" s="30">
        <v>0</v>
      </c>
      <c r="BV341" s="30">
        <v>0</v>
      </c>
      <c r="BW341" s="30">
        <v>0</v>
      </c>
      <c r="BX341" s="30">
        <v>0</v>
      </c>
      <c r="BY341" s="30">
        <v>0</v>
      </c>
      <c r="BZ341" s="30">
        <v>0</v>
      </c>
      <c r="CA341" s="30">
        <v>0</v>
      </c>
      <c r="CB341" s="30">
        <v>0</v>
      </c>
      <c r="CC341" s="30">
        <v>0</v>
      </c>
      <c r="CD341" s="30">
        <v>0</v>
      </c>
      <c r="CE341" s="30">
        <v>0</v>
      </c>
      <c r="CF341" s="30">
        <v>0</v>
      </c>
      <c r="CG341" s="30">
        <v>1.34</v>
      </c>
      <c r="CH341" s="30">
        <v>5</v>
      </c>
      <c r="CI341" s="30">
        <v>0</v>
      </c>
      <c r="CJ341" s="30">
        <v>0</v>
      </c>
      <c r="CK341" s="30">
        <v>0</v>
      </c>
      <c r="CL341" s="30">
        <v>0</v>
      </c>
      <c r="CM341" s="30">
        <v>0</v>
      </c>
      <c r="CN341" s="30">
        <v>0</v>
      </c>
      <c r="CO341" s="28">
        <f t="shared" si="95"/>
        <v>0</v>
      </c>
      <c r="CP341" s="33">
        <f t="shared" si="83"/>
        <v>195.97309999999999</v>
      </c>
      <c r="CQ341" s="30">
        <v>0</v>
      </c>
      <c r="CR341" s="30">
        <v>0</v>
      </c>
      <c r="CS341" s="28">
        <f t="shared" si="96"/>
        <v>0</v>
      </c>
      <c r="CT341" s="28">
        <f t="shared" si="97"/>
        <v>0</v>
      </c>
      <c r="CU341" s="28">
        <f t="shared" si="84"/>
        <v>0</v>
      </c>
      <c r="CV341" s="30">
        <f t="shared" si="85"/>
        <v>739.69</v>
      </c>
      <c r="CW341" s="31">
        <f t="shared" si="86"/>
        <v>6260.3099999999995</v>
      </c>
    </row>
  </sheetData>
  <conditionalFormatting sqref="B4:CW341">
    <cfRule type="expression" dxfId="106" priority="2">
      <formula>$G4&lt;&gt;"دوام كامل"</formula>
    </cfRule>
    <cfRule type="expression" dxfId="105" priority="1">
      <formula>$G4="ترددي"</formula>
    </cfRule>
  </conditionalFormatting>
  <pageMargins left="0.7" right="0.7" top="0.75" bottom="0.75" header="0.3" footer="0.3"/>
  <pageSetup orientation="portrait" r:id="rId1"/>
  <ignoredErrors>
    <ignoredError sqref="BC4:BC341" formulaRang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 mohamed</dc:creator>
  <cp:lastModifiedBy>mohsen mohamed</cp:lastModifiedBy>
  <dcterms:created xsi:type="dcterms:W3CDTF">2026-01-07T17:10:26Z</dcterms:created>
  <dcterms:modified xsi:type="dcterms:W3CDTF">2026-06-26T21:55:37Z</dcterms:modified>
</cp:coreProperties>
</file>